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tabRatio="899" activeTab="0"/>
  </bookViews>
  <sheets>
    <sheet name="CONTENTS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5.1" sheetId="7" r:id="rId7"/>
    <sheet name="F6" sheetId="8" r:id="rId8"/>
    <sheet name="F6.1" sheetId="9" r:id="rId9"/>
    <sheet name="F6.2" sheetId="10" r:id="rId10"/>
    <sheet name="F7" sheetId="11" r:id="rId11"/>
    <sheet name="F8" sheetId="12" r:id="rId12"/>
    <sheet name="F8.1" sheetId="13" r:id="rId13"/>
    <sheet name="F9" sheetId="14" r:id="rId14"/>
    <sheet name="F9.1" sheetId="15" r:id="rId15"/>
    <sheet name="F10,10.1,10.2,10.3" sheetId="16" r:id="rId16"/>
    <sheet name="F11" sheetId="17" r:id="rId17"/>
    <sheet name="F11.1" sheetId="18" r:id="rId18"/>
    <sheet name="F11.2" sheetId="19" r:id="rId19"/>
    <sheet name="F12" sheetId="20" r:id="rId20"/>
    <sheet name="F13" sheetId="21" r:id="rId21"/>
    <sheet name="F13.1" sheetId="22" r:id="rId22"/>
    <sheet name="F14" sheetId="23" r:id="rId23"/>
    <sheet name="F14.1" sheetId="24" r:id="rId24"/>
    <sheet name="F15" sheetId="25" r:id="rId25"/>
    <sheet name="F16" sheetId="26" r:id="rId26"/>
    <sheet name="F17" sheetId="27" r:id="rId27"/>
    <sheet name="F18" sheetId="28" r:id="rId28"/>
    <sheet name="F19" sheetId="29" r:id="rId29"/>
    <sheet name="F20" sheetId="30" r:id="rId30"/>
    <sheet name="F21" sheetId="31" r:id="rId31"/>
    <sheet name="F22" sheetId="32" r:id="rId32"/>
  </sheets>
  <definedNames/>
  <calcPr fullCalcOnLoad="1"/>
</workbook>
</file>

<file path=xl/sharedStrings.xml><?xml version="1.0" encoding="utf-8"?>
<sst xmlns="http://schemas.openxmlformats.org/spreadsheetml/2006/main" count="1561" uniqueCount="743">
  <si>
    <t>Total of micro credit / total of loans portfolio *100</t>
  </si>
  <si>
    <t>Households</t>
  </si>
  <si>
    <t>Number of districts at the beginning of the reporting period:</t>
  </si>
  <si>
    <t>Accumulated</t>
  </si>
  <si>
    <t>Depreciation &amp;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</si>
  <si>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</si>
  <si>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</si>
  <si>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</si>
  <si>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</si>
  <si>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</si>
  <si>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</si>
  <si>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</si>
  <si>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</si>
  <si>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2.1.1</t>
  </si>
  <si>
    <t>2.1.1.1</t>
  </si>
  <si>
    <t>2.1.1.2</t>
  </si>
  <si>
    <t>2.1.2</t>
  </si>
  <si>
    <t>3.1.1</t>
  </si>
  <si>
    <t>3.1.1.1</t>
  </si>
  <si>
    <t>3.1.1.2</t>
  </si>
  <si>
    <t>3.1.2</t>
  </si>
  <si>
    <t>3.1.2.1</t>
  </si>
  <si>
    <t>3.1.2.2</t>
  </si>
  <si>
    <t>3.1.3</t>
  </si>
  <si>
    <t>3.1.3.1</t>
  </si>
  <si>
    <t>3.1.3.2</t>
  </si>
  <si>
    <t>3.1.4</t>
  </si>
  <si>
    <t>3.1.4.1</t>
  </si>
  <si>
    <t>3.1.4.2</t>
  </si>
  <si>
    <t>3.1.5</t>
  </si>
  <si>
    <t>3.1.5.1</t>
  </si>
  <si>
    <t>3.1.5.2</t>
  </si>
  <si>
    <t>3.1.6</t>
  </si>
  <si>
    <t>3.1.6.1</t>
  </si>
  <si>
    <t>3.1.6.2</t>
  </si>
  <si>
    <t>3.1.7</t>
  </si>
  <si>
    <t>3.2.1</t>
  </si>
  <si>
    <t>3.2.1.1</t>
  </si>
  <si>
    <t>3.2.1.2</t>
  </si>
  <si>
    <t>3.2.2</t>
  </si>
  <si>
    <t>3.2.2.1</t>
  </si>
  <si>
    <t>3.2.2.2</t>
  </si>
  <si>
    <t>3.2.3</t>
  </si>
  <si>
    <t>3.2.3.1</t>
  </si>
  <si>
    <t>3.2.3.2</t>
  </si>
  <si>
    <t>3.2.4</t>
  </si>
  <si>
    <t>3.2.4.1</t>
  </si>
  <si>
    <t>3.2.4.2</t>
  </si>
  <si>
    <t>3.2.5</t>
  </si>
  <si>
    <t>3.2.5.1</t>
  </si>
  <si>
    <t>3.2.5.2</t>
  </si>
  <si>
    <t>3.2.6</t>
  </si>
  <si>
    <t>3.2.6.1</t>
  </si>
  <si>
    <t>3.2.6.2</t>
  </si>
  <si>
    <t>3.2.7</t>
  </si>
  <si>
    <t>3.3.1</t>
  </si>
  <si>
    <t>3.3.1.1</t>
  </si>
  <si>
    <t>3.3.1.2</t>
  </si>
  <si>
    <t>3.3.2</t>
  </si>
  <si>
    <t>3.3.2.1</t>
  </si>
  <si>
    <t>3.3.2.2</t>
  </si>
  <si>
    <t>3.3.3</t>
  </si>
  <si>
    <t>3.3.3.1</t>
  </si>
  <si>
    <t>3.3.3.2</t>
  </si>
  <si>
    <t>3.3.4</t>
  </si>
  <si>
    <t>3.3.4.1</t>
  </si>
  <si>
    <t>3.3.4.2</t>
  </si>
  <si>
    <t>3.3.5</t>
  </si>
  <si>
    <t>3.3.5.1</t>
  </si>
  <si>
    <t>3.3.5.2</t>
  </si>
  <si>
    <t>3.3.6</t>
  </si>
  <si>
    <t>3.3.6.1</t>
  </si>
  <si>
    <t>3.3.6.2</t>
  </si>
  <si>
    <t>3.3.7</t>
  </si>
  <si>
    <t>3.4.1</t>
  </si>
  <si>
    <t>3.4.1.1</t>
  </si>
  <si>
    <t>3.4.1.2</t>
  </si>
  <si>
    <t>3.4.2</t>
  </si>
  <si>
    <t>3.4.2.1</t>
  </si>
  <si>
    <t>3.4.2.2</t>
  </si>
  <si>
    <t>3.4.3</t>
  </si>
  <si>
    <t>3.4.3.1</t>
  </si>
  <si>
    <t>3.4.3.2</t>
  </si>
  <si>
    <t>3.4.4</t>
  </si>
  <si>
    <t>3.4.4.1</t>
  </si>
  <si>
    <t>3.4.4.2</t>
  </si>
  <si>
    <t>3.4.5</t>
  </si>
  <si>
    <t>3.4.5.1</t>
  </si>
  <si>
    <t>3.4.5.2</t>
  </si>
  <si>
    <t>3.4.6</t>
  </si>
  <si>
    <t>3.4.6.1</t>
  </si>
  <si>
    <t>3.4.6.2</t>
  </si>
  <si>
    <t>3.4.7</t>
  </si>
  <si>
    <t>3.5.1</t>
  </si>
  <si>
    <t>3.5.1.1</t>
  </si>
  <si>
    <t>3.5.1.2</t>
  </si>
  <si>
    <t>3.5.2</t>
  </si>
  <si>
    <t>3.5.2.1</t>
  </si>
  <si>
    <t>3.5.2.2</t>
  </si>
  <si>
    <t>3.5.3</t>
  </si>
  <si>
    <t>3.5.3.1</t>
  </si>
  <si>
    <t>3.5.3.2</t>
  </si>
  <si>
    <t>3.5.4</t>
  </si>
  <si>
    <t>3.5.4.1</t>
  </si>
  <si>
    <t>3.5.4.2</t>
  </si>
  <si>
    <t>3.5.5</t>
  </si>
  <si>
    <t>3.5.5.1</t>
  </si>
  <si>
    <t>3.5.5.2</t>
  </si>
  <si>
    <t>3.5.6</t>
  </si>
  <si>
    <t>3.5.6.1</t>
  </si>
  <si>
    <t>3.5.6.2</t>
  </si>
  <si>
    <t>3.5.7</t>
  </si>
  <si>
    <t>2.2.1</t>
  </si>
  <si>
    <t>2.2.2</t>
  </si>
  <si>
    <t>2.3.1</t>
  </si>
  <si>
    <t>2.3.2</t>
  </si>
  <si>
    <t>2.4.1</t>
  </si>
  <si>
    <t>2.4.2</t>
  </si>
  <si>
    <t>2.5.1</t>
  </si>
  <si>
    <t>2.5.2</t>
  </si>
  <si>
    <t>2.6.1</t>
  </si>
  <si>
    <t>2.6.2</t>
  </si>
  <si>
    <t>7.1.1</t>
  </si>
  <si>
    <t>7.1.2</t>
  </si>
  <si>
    <t>7.1.3</t>
  </si>
  <si>
    <t>7.1.4</t>
  </si>
  <si>
    <t>7.1.5</t>
  </si>
  <si>
    <t>8.1.1</t>
  </si>
  <si>
    <t>8.1.2</t>
  </si>
  <si>
    <t>8.1.3</t>
  </si>
  <si>
    <t>8.1.4</t>
  </si>
  <si>
    <t>8.1.5</t>
  </si>
  <si>
    <t>3.3.7.1</t>
  </si>
  <si>
    <t>3.3.7.2</t>
  </si>
  <si>
    <t>3.4.7.1</t>
  </si>
  <si>
    <t>3.4.7.2</t>
  </si>
  <si>
    <t>6.1.1</t>
  </si>
  <si>
    <t>6.1.9</t>
  </si>
  <si>
    <t>6.2.1</t>
  </si>
  <si>
    <t>6.2.9</t>
  </si>
  <si>
    <t>EURO</t>
  </si>
  <si>
    <t>USD</t>
  </si>
  <si>
    <t>GBP</t>
  </si>
  <si>
    <t>100 %</t>
  </si>
  <si>
    <t>1 %</t>
  </si>
  <si>
    <t>5 %</t>
  </si>
  <si>
    <t>NACE</t>
  </si>
  <si>
    <t>CHF</t>
  </si>
  <si>
    <t>CAD</t>
  </si>
  <si>
    <t>SEK</t>
  </si>
  <si>
    <t>AUD</t>
  </si>
  <si>
    <t>DKK</t>
  </si>
  <si>
    <t>ASSETS</t>
  </si>
  <si>
    <t>TOTAL</t>
  </si>
  <si>
    <t>Provisions (-A)</t>
  </si>
  <si>
    <t>ALL</t>
  </si>
  <si>
    <t>Cash-in hand, deposits and accounts</t>
  </si>
  <si>
    <t xml:space="preserve">Accrued interest </t>
  </si>
  <si>
    <t xml:space="preserve"> Fixed income securities </t>
  </si>
  <si>
    <t xml:space="preserve">T-bills </t>
  </si>
  <si>
    <t>T-bills discount</t>
  </si>
  <si>
    <t>Number</t>
  </si>
  <si>
    <t>New districts during the reporting period(+)</t>
  </si>
  <si>
    <t>Code</t>
  </si>
  <si>
    <t>Accrued interest</t>
  </si>
  <si>
    <t xml:space="preserve">Sub-standard loans </t>
  </si>
  <si>
    <t>Reserve funds for sub-standard loans</t>
  </si>
  <si>
    <t>- For the principal</t>
  </si>
  <si>
    <t xml:space="preserve">-For the accrued interest </t>
  </si>
  <si>
    <t>Doubtful loans</t>
  </si>
  <si>
    <t xml:space="preserve">Reserve funds for doubtful loans </t>
  </si>
  <si>
    <t xml:space="preserve">- For the principal </t>
  </si>
  <si>
    <t xml:space="preserve">Reserve funds for lost loans </t>
  </si>
  <si>
    <t>Non-financial assets</t>
  </si>
  <si>
    <t>Tangible fixed assets (net)</t>
  </si>
  <si>
    <t xml:space="preserve">Tangible fixed assets  </t>
  </si>
  <si>
    <t xml:space="preserve">Intangible fixed assets </t>
  </si>
  <si>
    <t>(-) Accumulated depreciation of intangible fixed assets</t>
  </si>
  <si>
    <t>Other non-financial assets</t>
  </si>
  <si>
    <t>Total</t>
  </si>
  <si>
    <t>LIABILITIES</t>
  </si>
  <si>
    <t>Resident</t>
  </si>
  <si>
    <t>FOREIGN CURRENCY</t>
  </si>
  <si>
    <t>Non-resident</t>
  </si>
  <si>
    <t xml:space="preserve">Current accounts and guarantee accounts of other financial institutions </t>
  </si>
  <si>
    <t>Extraordinary expenses</t>
  </si>
  <si>
    <t>Others</t>
  </si>
  <si>
    <t>Businesses</t>
  </si>
  <si>
    <t xml:space="preserve">Total of loans portfolio/number of borrowers   </t>
  </si>
  <si>
    <t xml:space="preserve">Standard loans </t>
  </si>
  <si>
    <t xml:space="preserve">Doubtful loans </t>
  </si>
  <si>
    <t xml:space="preserve">Lost loans </t>
  </si>
  <si>
    <t xml:space="preserve">Provisioning </t>
  </si>
  <si>
    <t>rate</t>
  </si>
  <si>
    <t>Provisioning</t>
  </si>
  <si>
    <t>Standard loans</t>
  </si>
  <si>
    <t>Sub-standard loans</t>
  </si>
  <si>
    <t>Liabilities</t>
  </si>
  <si>
    <t xml:space="preserve">Liquidity risk </t>
  </si>
  <si>
    <t>Industry</t>
  </si>
  <si>
    <t xml:space="preserve">Exposure of an institution to a person or group of related persons </t>
  </si>
  <si>
    <t xml:space="preserve">Maximum allowed exposure </t>
  </si>
  <si>
    <t xml:space="preserve">In the second year </t>
  </si>
  <si>
    <t>Exposure to risk and limits</t>
  </si>
  <si>
    <t>no lower than  100</t>
  </si>
  <si>
    <t>Non-performing loans / Total loans</t>
  </si>
  <si>
    <t xml:space="preserve">CAPITAL ADEQUACY </t>
  </si>
  <si>
    <t>Capital / Total assets</t>
  </si>
  <si>
    <t>INDICATOR</t>
  </si>
  <si>
    <t>AMOUNT</t>
  </si>
  <si>
    <t>OTHER INDICATORS</t>
  </si>
  <si>
    <t xml:space="preserve">Interest income </t>
  </si>
  <si>
    <t>Other</t>
  </si>
  <si>
    <t xml:space="preserve">Commissions income </t>
  </si>
  <si>
    <t xml:space="preserve">Interest expenses </t>
  </si>
  <si>
    <t>Commissions expenses</t>
  </si>
  <si>
    <t xml:space="preserve">Staff cost </t>
  </si>
  <si>
    <t xml:space="preserve">Other administrative expenses </t>
  </si>
  <si>
    <t xml:space="preserve">Grants  </t>
  </si>
  <si>
    <t xml:space="preserve">Paid-in capital </t>
  </si>
  <si>
    <t xml:space="preserve">Reserves </t>
  </si>
  <si>
    <t xml:space="preserve">Revaluation difference </t>
  </si>
  <si>
    <t>Other Government securities</t>
  </si>
  <si>
    <t xml:space="preserve">Shares and other instruments of capital in other financial institutions </t>
  </si>
  <si>
    <t xml:space="preserve">Shares and other capital instruments in other resident sectors </t>
  </si>
  <si>
    <t xml:space="preserve">Other receivables </t>
  </si>
  <si>
    <t>Intangible fixed assets (net)</t>
  </si>
  <si>
    <t xml:space="preserve">Current accounts and guarantee accounts  </t>
  </si>
  <si>
    <t xml:space="preserve">Current accounts and guarantee accounts of other resident sectors </t>
  </si>
  <si>
    <t>Transfers from the reserve funds for the depreciation of fixed assets</t>
  </si>
  <si>
    <t xml:space="preserve">Losses from operations with securities and other financial operations </t>
  </si>
  <si>
    <t>Amortisation and reserve funds for the depreciation of fixed assets</t>
  </si>
  <si>
    <t xml:space="preserve">In the first year </t>
  </si>
  <si>
    <t xml:space="preserve">Total loans / Total assets </t>
  </si>
  <si>
    <t>Net fixed assets  / Total assets</t>
  </si>
  <si>
    <t>Any investment in securities issued from the Government of the Republic of Albania and/or central banks of OECD countries)</t>
  </si>
  <si>
    <t>Principal</t>
  </si>
  <si>
    <t>Loan</t>
  </si>
  <si>
    <t xml:space="preserve">amount </t>
  </si>
  <si>
    <t>Provisions</t>
  </si>
  <si>
    <t>amount</t>
  </si>
  <si>
    <t xml:space="preserve">Interest </t>
  </si>
  <si>
    <t>Amount</t>
  </si>
  <si>
    <t xml:space="preserve">Provisions </t>
  </si>
  <si>
    <t>Special mention loans</t>
  </si>
  <si>
    <t xml:space="preserve">Classification of loans and calculation of provisions </t>
  </si>
  <si>
    <t>Interest</t>
  </si>
  <si>
    <t>Maximum allowed exposure</t>
  </si>
  <si>
    <t>Income tax</t>
  </si>
  <si>
    <t>Totali</t>
  </si>
  <si>
    <t>n/a</t>
  </si>
  <si>
    <t>A</t>
  </si>
  <si>
    <t>B</t>
  </si>
  <si>
    <t>C</t>
  </si>
  <si>
    <t>(1)</t>
  </si>
  <si>
    <t>(2)</t>
  </si>
  <si>
    <t>(3)</t>
  </si>
  <si>
    <t>(4)</t>
  </si>
  <si>
    <t>(5)</t>
  </si>
  <si>
    <t>(6)= (2)-(3)+(4)-(5)</t>
  </si>
  <si>
    <t>(7)</t>
  </si>
  <si>
    <t>(8)= (6)+(7)</t>
  </si>
  <si>
    <t>(9)</t>
  </si>
  <si>
    <t>(10)</t>
  </si>
  <si>
    <t>Usd</t>
  </si>
  <si>
    <t>Eur</t>
  </si>
  <si>
    <t xml:space="preserve">  - import</t>
  </si>
  <si>
    <t xml:space="preserve">  - export</t>
  </si>
  <si>
    <t>Cash-in hand and other similar items</t>
  </si>
  <si>
    <t>Current account in deposit taking insitutions</t>
  </si>
  <si>
    <t>Demand deposits in deposit taking insitutions</t>
  </si>
  <si>
    <t>Time deposit and certificate of deposit in deposit taking institutions</t>
  </si>
  <si>
    <t xml:space="preserve">Other accounts and guarantee accounts in banks </t>
  </si>
  <si>
    <t>Central government securities</t>
  </si>
  <si>
    <t xml:space="preserve">Deposit taking institution securities </t>
  </si>
  <si>
    <t xml:space="preserve">Other financial institutions securities </t>
  </si>
  <si>
    <t>Public non-financial institutions securities</t>
  </si>
  <si>
    <t xml:space="preserve">Other non-financial institutions securities </t>
  </si>
  <si>
    <t>Standard and past due loans to customers</t>
  </si>
  <si>
    <t>Due from customers</t>
  </si>
  <si>
    <t xml:space="preserve">Loans to deposit taking institutions </t>
  </si>
  <si>
    <t>OFF BALANCE SHEET ITEMS</t>
  </si>
  <si>
    <t xml:space="preserve">Non-resident </t>
  </si>
  <si>
    <t xml:space="preserve">Commitments given </t>
  </si>
  <si>
    <t>OTHER COMMITMENTS</t>
  </si>
  <si>
    <t>Doubtful commitments</t>
  </si>
  <si>
    <t xml:space="preserve">FINANCING COMMITMENTS </t>
  </si>
  <si>
    <t>Commitments received</t>
  </si>
  <si>
    <t xml:space="preserve">Guarantees </t>
  </si>
  <si>
    <t xml:space="preserve">     Guarantees given </t>
  </si>
  <si>
    <t xml:space="preserve">          In favour of credit institutions</t>
  </si>
  <si>
    <t xml:space="preserve">          In favour of customers</t>
  </si>
  <si>
    <t xml:space="preserve">         Received from customers </t>
  </si>
  <si>
    <t xml:space="preserve">     Guarantees received </t>
  </si>
  <si>
    <t xml:space="preserve">         Received from credit institutions </t>
  </si>
  <si>
    <t>COMMITMENTS ON SECURITIES</t>
  </si>
  <si>
    <t xml:space="preserve">     Securities to be delivered</t>
  </si>
  <si>
    <t xml:space="preserve">     Securities to be received</t>
  </si>
  <si>
    <t xml:space="preserve">    Securities received as a guarantee for credit or refinancing </t>
  </si>
  <si>
    <t xml:space="preserve">    Securities given as a guarantee for credit or refinancing </t>
  </si>
  <si>
    <t xml:space="preserve">    Securites borrowed</t>
  </si>
  <si>
    <t xml:space="preserve">    Securities lent</t>
  </si>
  <si>
    <t>FOREIGN CURRENCY TRANSACTIONS</t>
  </si>
  <si>
    <t xml:space="preserve">     Forward foreign currency purchased</t>
  </si>
  <si>
    <t xml:space="preserve">     Forward foreign currency sold</t>
  </si>
  <si>
    <t xml:space="preserve">     Lek receivable against sale of foreign currencies</t>
  </si>
  <si>
    <t xml:space="preserve">     Lek to be delivered against purchase of foreign currencies </t>
  </si>
  <si>
    <t xml:space="preserve">     Forward foreign exchange operations revaluation account</t>
  </si>
  <si>
    <t>COMMITMENTS ON FINANCIAL INSTRUMENTS</t>
  </si>
  <si>
    <t xml:space="preserve">     Received </t>
  </si>
  <si>
    <t xml:space="preserve">     Given</t>
  </si>
  <si>
    <t xml:space="preserve">Assets maturing within 1 month </t>
  </si>
  <si>
    <t xml:space="preserve">Liabilities maturing within 1 month </t>
  </si>
  <si>
    <t xml:space="preserve">Assets maturing within 3 months </t>
  </si>
  <si>
    <t xml:space="preserve">Liabilities maturing within 3 months </t>
  </si>
  <si>
    <t>Note:  Items 5 and 6 to be filled only by credit or microcredit institutions.</t>
  </si>
  <si>
    <t>Interest bearing assets</t>
  </si>
  <si>
    <t xml:space="preserve">Interest bearing liabilities </t>
  </si>
  <si>
    <t xml:space="preserve">Liquid assets </t>
  </si>
  <si>
    <t>Amonts received in exchange of e-money</t>
  </si>
  <si>
    <t>Average outstanding amout of issued e-money</t>
  </si>
  <si>
    <t>THRESHOLD</t>
  </si>
  <si>
    <t>On going</t>
  </si>
  <si>
    <t xml:space="preserve">Capital /net intangible and tangible fixed assets </t>
  </si>
  <si>
    <t>Capital/Total non-performing loans (net)</t>
  </si>
  <si>
    <t>Note: This form should be filled only by credit or microcredit institutions.</t>
  </si>
  <si>
    <t>Capital / Average outstanding amout of issued e-money</t>
  </si>
  <si>
    <t>not less than 5%</t>
  </si>
  <si>
    <t>not less than 8%</t>
  </si>
  <si>
    <t>not less than 10%</t>
  </si>
  <si>
    <t>not less than 100%</t>
  </si>
  <si>
    <t>not less than 2%</t>
  </si>
  <si>
    <t>Capital accounts</t>
  </si>
  <si>
    <t>Credit institutions</t>
  </si>
  <si>
    <t>Leasing, factoring, e-money, payment and transfer institutions</t>
  </si>
  <si>
    <t>Microcredit institutions</t>
  </si>
  <si>
    <t>Advisory services institutions</t>
  </si>
  <si>
    <t>Written -off loans (minus recoveries) / Average outstanding loans for each 12-month period</t>
  </si>
  <si>
    <t xml:space="preserve">On going </t>
  </si>
  <si>
    <t>In the first year</t>
  </si>
  <si>
    <t xml:space="preserve">Intrerest bearing assets/ Interest bearing liabilities </t>
  </si>
  <si>
    <t>not less than  95%</t>
  </si>
  <si>
    <t>not higher than 5%</t>
  </si>
  <si>
    <t>not higher than 10%</t>
  </si>
  <si>
    <t>not higher than 20%</t>
  </si>
  <si>
    <t xml:space="preserve"> - Securities of institution A/ Overall capital</t>
  </si>
  <si>
    <t xml:space="preserve"> - Securities of institution B / Overall capital</t>
  </si>
  <si>
    <t xml:space="preserve">Total investments on securities / Overall capital </t>
  </si>
  <si>
    <t>not higher than 40%</t>
  </si>
  <si>
    <t>Exposure to a counterparty or group of related counterparties</t>
  </si>
  <si>
    <t xml:space="preserve"> - customer A /Overall capital</t>
  </si>
  <si>
    <t>not higher than 15%</t>
  </si>
  <si>
    <t xml:space="preserve"> - customer B /Overall capital</t>
  </si>
  <si>
    <t>Total of large  exposures / Overall capital</t>
  </si>
  <si>
    <t>not higher than 600%</t>
  </si>
  <si>
    <t xml:space="preserve">Note: This form should be filled by credit, microcredit, payment and transfer and advisory services institutions. </t>
  </si>
  <si>
    <t xml:space="preserve">Note: Under item 1 should be reported all the exposures to one or a group of related counterparties, amountig to 10 percent or more, of overall capital. </t>
  </si>
  <si>
    <t>not higher than 1200%</t>
  </si>
  <si>
    <t xml:space="preserve">Note: Under item 1 should be reported all the exposures to one or a group of related counterparties, amountig to 25 percent or more, of overall capital. </t>
  </si>
  <si>
    <t xml:space="preserve">Note: This form should be filled only by leasing institutions. </t>
  </si>
  <si>
    <t xml:space="preserve">Assets maturing within 1 month/Liabilities maturing within 1 month  </t>
  </si>
  <si>
    <t xml:space="preserve">Assets maturing within 3 month/Liabilities maturing within 3 month  </t>
  </si>
  <si>
    <t>Cash, deposits, accounts</t>
  </si>
  <si>
    <t>Fixed income securities</t>
  </si>
  <si>
    <t xml:space="preserve">Due from customers </t>
  </si>
  <si>
    <t>Lost loans</t>
  </si>
  <si>
    <t>Variable income securities</t>
  </si>
  <si>
    <t>Other receivables</t>
  </si>
  <si>
    <t xml:space="preserve">Non financial assets </t>
  </si>
  <si>
    <t>Total assets</t>
  </si>
  <si>
    <t>Foreign currency transactions - spot purchase of foreign currency</t>
  </si>
  <si>
    <t>Spot position on assets (Total assets + spot purchase of foreign currency)</t>
  </si>
  <si>
    <t xml:space="preserve">SPOT POSITION IN FOREIGN CURRENCIES </t>
  </si>
  <si>
    <t xml:space="preserve">A.  Assets </t>
  </si>
  <si>
    <t>B. Liabilities</t>
  </si>
  <si>
    <t>Current and guarantee accounts</t>
  </si>
  <si>
    <t>Borrowings</t>
  </si>
  <si>
    <t>Grants</t>
  </si>
  <si>
    <t>Other payables</t>
  </si>
  <si>
    <t xml:space="preserve">Capital items </t>
  </si>
  <si>
    <t>Capital items</t>
  </si>
  <si>
    <t>Retained earnings</t>
  </si>
  <si>
    <t>Total liabilities</t>
  </si>
  <si>
    <t>Foreign currency transactions - spot sale of foreign currency</t>
  </si>
  <si>
    <t>Spot position on liabilities (Total liabilities + spot sale of foreign currency)</t>
  </si>
  <si>
    <t xml:space="preserve">Debt represented by securities </t>
  </si>
  <si>
    <t>FORWARD POSITIONS IN FOREIGN CURRENCY</t>
  </si>
  <si>
    <t>Forward long position</t>
  </si>
  <si>
    <t xml:space="preserve">C.  Long Position </t>
  </si>
  <si>
    <t>Forward transactions - foreign currency purchased</t>
  </si>
  <si>
    <t>Future transactions - foreign currency purchased</t>
  </si>
  <si>
    <t>Swap transactions - Principal in foreign currency (not inclued in spot positions)</t>
  </si>
  <si>
    <t>Letters of credit</t>
  </si>
  <si>
    <t>Forward transactions - foreign currency sold</t>
  </si>
  <si>
    <t>Future transactions - foreign currency sold</t>
  </si>
  <si>
    <t>Forward short position</t>
  </si>
  <si>
    <t>D.  Short Position</t>
  </si>
  <si>
    <t>OPTIONS NET POSITION</t>
  </si>
  <si>
    <t>CALL option purchased</t>
  </si>
  <si>
    <t>PUT option sold</t>
  </si>
  <si>
    <t>CALL option sold</t>
  </si>
  <si>
    <t>PUT option purchased</t>
  </si>
  <si>
    <t>Options net position (1+2) - (3+4)</t>
  </si>
  <si>
    <t>OPEN FOREIGN CURRENCY POSITIONS</t>
  </si>
  <si>
    <t>Currency</t>
  </si>
  <si>
    <t xml:space="preserve">Assets </t>
  </si>
  <si>
    <t>SPOT Position</t>
  </si>
  <si>
    <t>FORWARD Position</t>
  </si>
  <si>
    <t>Long Position</t>
  </si>
  <si>
    <t>Short Position</t>
  </si>
  <si>
    <t>Net open position (excluding options)</t>
  </si>
  <si>
    <t>OPTIONS net position</t>
  </si>
  <si>
    <t>Net open position (including options)</t>
  </si>
  <si>
    <t>Exchange rate</t>
  </si>
  <si>
    <t xml:space="preserve">Overall net long position </t>
  </si>
  <si>
    <t>Overall net short position</t>
  </si>
  <si>
    <t>Threshold for net open position in each currency</t>
  </si>
  <si>
    <t>Threshold for overall net open position</t>
  </si>
  <si>
    <t xml:space="preserve">Numer </t>
  </si>
  <si>
    <t>of customers</t>
  </si>
  <si>
    <t>not less than 50%</t>
  </si>
  <si>
    <t>not less than 75%</t>
  </si>
  <si>
    <t>not less than 30%</t>
  </si>
  <si>
    <t xml:space="preserve">Various indicators </t>
  </si>
  <si>
    <t>AMOUNT/ INDICATOR</t>
  </si>
  <si>
    <t>Economic sectors</t>
  </si>
  <si>
    <t>(during the quarter)</t>
  </si>
  <si>
    <t>Average interest rate**</t>
  </si>
  <si>
    <t>* should be equal to the outstanding loan portfolio on Form 1 (gross, acrrued interests not included)</t>
  </si>
  <si>
    <t xml:space="preserve">Quarterly </t>
  </si>
  <si>
    <t>Turnover</t>
  </si>
  <si>
    <t xml:space="preserve">Outstanding </t>
  </si>
  <si>
    <t>factoring</t>
  </si>
  <si>
    <t>portfolio</t>
  </si>
  <si>
    <t xml:space="preserve">Loans by maturity </t>
  </si>
  <si>
    <t xml:space="preserve">Total outstanding loan portfolio (gross) </t>
  </si>
  <si>
    <t xml:space="preserve"> Loans with maturity up to 12-months </t>
  </si>
  <si>
    <t xml:space="preserve"> Loans with maturity 1 - 5 years</t>
  </si>
  <si>
    <t xml:space="preserve"> Loans with maturity over 5 years</t>
  </si>
  <si>
    <t xml:space="preserve">Factoring exposures by maturity </t>
  </si>
  <si>
    <t>Quarterly turnover</t>
  </si>
  <si>
    <t>No. of invoices</t>
  </si>
  <si>
    <t>Amout</t>
  </si>
  <si>
    <t xml:space="preserve">Invoices with maturity up to 60 days </t>
  </si>
  <si>
    <t xml:space="preserve">Invoices with maturity up to 90 days </t>
  </si>
  <si>
    <t xml:space="preserve">Invoices with maturity up to 180 days </t>
  </si>
  <si>
    <t xml:space="preserve">Invoices with maturity over 180 days </t>
  </si>
  <si>
    <t>Outstanding factoring portfolio</t>
  </si>
  <si>
    <t>Exposures by economic sectors</t>
  </si>
  <si>
    <t xml:space="preserve">Outstanding loan portfolio (overall) </t>
  </si>
  <si>
    <t xml:space="preserve">Outstanding loan portfolio (ALL) </t>
  </si>
  <si>
    <t xml:space="preserve">Outstanding loan portfolio (Foreign Currency) </t>
  </si>
  <si>
    <t>Non-performing loan portfolio (overall)</t>
  </si>
  <si>
    <t>Non-performing loan portfolio (ALL)</t>
  </si>
  <si>
    <t>Non-performing loan portfolio (Foreign Currency)</t>
  </si>
  <si>
    <t>Loans secured by movable properties</t>
  </si>
  <si>
    <t>Loan secured by real estate</t>
  </si>
  <si>
    <t>Loan secured by cash</t>
  </si>
  <si>
    <t>Usecured loans</t>
  </si>
  <si>
    <t xml:space="preserve">Loans by currency and by type of collateral </t>
  </si>
  <si>
    <t>Outstanding loans portfolio at the end of the period*</t>
  </si>
  <si>
    <t>New loans</t>
  </si>
  <si>
    <t>Factoring exposures by currency</t>
  </si>
  <si>
    <t xml:space="preserve">Factoring turnover (cumulative) </t>
  </si>
  <si>
    <t xml:space="preserve">  - with guarantee </t>
  </si>
  <si>
    <t xml:space="preserve">  - without guarantee </t>
  </si>
  <si>
    <t xml:space="preserve">  - domestic</t>
  </si>
  <si>
    <t xml:space="preserve">  - other</t>
  </si>
  <si>
    <t xml:space="preserve">  - receivables management </t>
  </si>
  <si>
    <t>Quarterly</t>
  </si>
  <si>
    <t xml:space="preserve">Indicators </t>
  </si>
  <si>
    <t>Number of customers</t>
  </si>
  <si>
    <t>Number of invoices settled during the reporting period</t>
  </si>
  <si>
    <t>Number of invoices financed during the reporting period</t>
  </si>
  <si>
    <t>Outstanding Portfolio</t>
  </si>
  <si>
    <t>New</t>
  </si>
  <si>
    <t>Used</t>
  </si>
  <si>
    <t>Personal vehicles</t>
  </si>
  <si>
    <t>Real estate</t>
  </si>
  <si>
    <t xml:space="preserve">Equipment/production lines </t>
  </si>
  <si>
    <t>Working vehicles</t>
  </si>
  <si>
    <t xml:space="preserve">Transfers and payment </t>
  </si>
  <si>
    <t xml:space="preserve">No. </t>
  </si>
  <si>
    <t xml:space="preserve">Outgoing transfers </t>
  </si>
  <si>
    <t>Incoming transfers</t>
  </si>
  <si>
    <t xml:space="preserve">Outgoing payments </t>
  </si>
  <si>
    <t>Number of districts at the end of the reporting period:</t>
  </si>
  <si>
    <t>Network distribution</t>
  </si>
  <si>
    <t xml:space="preserve">Other accounts and guarantee accounts </t>
  </si>
  <si>
    <t>Other accounts and guarantee accounts in other financial institutions</t>
  </si>
  <si>
    <t xml:space="preserve">Loans to other financial institutions </t>
  </si>
  <si>
    <t xml:space="preserve">Loans  to local government </t>
  </si>
  <si>
    <t xml:space="preserve">Loans to local government </t>
  </si>
  <si>
    <t xml:space="preserve">Loans to non-financial public corporations </t>
  </si>
  <si>
    <t xml:space="preserve">Loans to other non-financial corporate </t>
  </si>
  <si>
    <t xml:space="preserve">Loansto other non-financial corporate </t>
  </si>
  <si>
    <t>Loans to other resident sectors</t>
  </si>
  <si>
    <t xml:space="preserve">Reserve funds for standard and past due loans </t>
  </si>
  <si>
    <t xml:space="preserve">Special mention loans </t>
  </si>
  <si>
    <t xml:space="preserve">Reserve funds for special mentioned loans </t>
  </si>
  <si>
    <t xml:space="preserve">Variable income securities </t>
  </si>
  <si>
    <t xml:space="preserve">Shares and other instruments of capital in deposit taking institutions </t>
  </si>
  <si>
    <t>Shares and other capital instruments in non-financial public corporation</t>
  </si>
  <si>
    <t>Shares and other capital instrument in other non-financial corporations</t>
  </si>
  <si>
    <t>(-) Accumulated deprecation of tangible fixed assets</t>
  </si>
  <si>
    <t xml:space="preserve">Current accounts and guarantee accounts of deposit taking institutions </t>
  </si>
  <si>
    <t xml:space="preserve">Current accounts and guarantee accounts of non-financial public corporations </t>
  </si>
  <si>
    <t xml:space="preserve">Current accounts and guarantee accounts of other non-financial corporations </t>
  </si>
  <si>
    <t xml:space="preserve">Loans from Central Government </t>
  </si>
  <si>
    <t xml:space="preserve">Loans from central government </t>
  </si>
  <si>
    <t xml:space="preserve">Loans from deposit taking institutions </t>
  </si>
  <si>
    <t xml:space="preserve">Loans from other financial institutions </t>
  </si>
  <si>
    <t xml:space="preserve">Loans from non-financial public corporations </t>
  </si>
  <si>
    <t xml:space="preserve">Loans from other non-financial corporations </t>
  </si>
  <si>
    <t xml:space="preserve">Loans from other resident sectors </t>
  </si>
  <si>
    <t>Grants received</t>
  </si>
  <si>
    <t>Other payable s</t>
  </si>
  <si>
    <t xml:space="preserve">Equity primes </t>
  </si>
  <si>
    <t xml:space="preserve">Current year profit/loss </t>
  </si>
  <si>
    <t xml:space="preserve">Accumulated portion of grants transferred to income </t>
  </si>
  <si>
    <t xml:space="preserve">From deposits and current accounts in deposit taking institutions </t>
  </si>
  <si>
    <t xml:space="preserve">From securities, except equities  </t>
  </si>
  <si>
    <t xml:space="preserve">From customers </t>
  </si>
  <si>
    <t xml:space="preserve">From equities and other instruments of capital </t>
  </si>
  <si>
    <t>Other income from securities and other financial transactions</t>
  </si>
  <si>
    <t>Other income from the activity</t>
  </si>
  <si>
    <t>Transfers from provisions for the impairment of receivables</t>
  </si>
  <si>
    <t>Transfers from provisions for loans to customers</t>
  </si>
  <si>
    <t>From standard and past due loans provisions</t>
  </si>
  <si>
    <t>From special mention loans provisions</t>
  </si>
  <si>
    <t>From sub-standard loans provision</t>
  </si>
  <si>
    <t>From doubtful loans provision</t>
  </si>
  <si>
    <t>From lost loans provisions</t>
  </si>
  <si>
    <t xml:space="preserve">Transfers from provisions for securities </t>
  </si>
  <si>
    <t xml:space="preserve">Other transfers arising from existing provisions  </t>
  </si>
  <si>
    <t>Extraordinary income</t>
  </si>
  <si>
    <t xml:space="preserve">Income from transactions with foreign currencies </t>
  </si>
  <si>
    <t xml:space="preserve">Current year loss </t>
  </si>
  <si>
    <t>For other accounts</t>
  </si>
  <si>
    <t>For borrowings</t>
  </si>
  <si>
    <t>Other expenses for the activity</t>
  </si>
  <si>
    <t xml:space="preserve">Losses from transactions with foreign currencies </t>
  </si>
  <si>
    <t>Overhead expenses</t>
  </si>
  <si>
    <t xml:space="preserve">Taxes, except income tax </t>
  </si>
  <si>
    <t>Provisions for the impairment of receivables</t>
  </si>
  <si>
    <t xml:space="preserve">Expenses for loan impairment provisions </t>
  </si>
  <si>
    <t>Standard and past due loans provisions</t>
  </si>
  <si>
    <t>Special mention loans provisions</t>
  </si>
  <si>
    <t>Sub-standard loans provision</t>
  </si>
  <si>
    <t>Doubtful loans provision</t>
  </si>
  <si>
    <t>Lost loans provisions</t>
  </si>
  <si>
    <t xml:space="preserve">Losses on unrecoverable receivables </t>
  </si>
  <si>
    <t>Other charges for provisions</t>
  </si>
  <si>
    <t xml:space="preserve">Charges for provisions on securities </t>
  </si>
  <si>
    <t>Current year profit</t>
  </si>
  <si>
    <t>Subordinated debt</t>
  </si>
  <si>
    <t xml:space="preserve">Capital / Fixed expenses of previous year </t>
  </si>
  <si>
    <t>Elements of structural positon</t>
  </si>
  <si>
    <t>[(11)=(8)-(9)]*(10)</t>
  </si>
  <si>
    <t>Overall net open position = (13) if (13)&gt;(14); or (14) if (14)&gt;(13)</t>
  </si>
  <si>
    <t>Overall net open position (15)/(16)*100</t>
  </si>
  <si>
    <t>(12)=(11)/(16)*100</t>
  </si>
  <si>
    <t>Special mentioned loans</t>
  </si>
  <si>
    <t>Note: This form should be filled only by credit and microcredit institutions.</t>
  </si>
  <si>
    <t>Liquid assets /Amonts received in exchange of e-money</t>
  </si>
  <si>
    <t>M</t>
  </si>
  <si>
    <t>O</t>
  </si>
  <si>
    <t>P</t>
  </si>
  <si>
    <t>D</t>
  </si>
  <si>
    <t>L</t>
  </si>
  <si>
    <t>N</t>
  </si>
  <si>
    <t>E</t>
  </si>
  <si>
    <t>F</t>
  </si>
  <si>
    <t>G</t>
  </si>
  <si>
    <t>H</t>
  </si>
  <si>
    <t>I</t>
  </si>
  <si>
    <t>J</t>
  </si>
  <si>
    <t>K</t>
  </si>
  <si>
    <t>Q</t>
  </si>
  <si>
    <t>R</t>
  </si>
  <si>
    <t>S</t>
  </si>
  <si>
    <t>T</t>
  </si>
  <si>
    <t>U</t>
  </si>
  <si>
    <t xml:space="preserve"> Mining and quarrying</t>
  </si>
  <si>
    <t xml:space="preserve"> Manufacturing</t>
  </si>
  <si>
    <t xml:space="preserve"> Electricity, gas, steam and air conditioning supply</t>
  </si>
  <si>
    <t xml:space="preserve"> Water supply; sewerage, waste management and remediation activities</t>
  </si>
  <si>
    <t>Construction</t>
  </si>
  <si>
    <t xml:space="preserve"> Agriculture, forestry and fishing </t>
  </si>
  <si>
    <t xml:space="preserve"> Activities of extraterritorial organisations and bodies</t>
  </si>
  <si>
    <t xml:space="preserve"> Activities of households as employers; undifferentiated goods- and services-producing activities of households for own use</t>
  </si>
  <si>
    <t xml:space="preserve"> Other service activities</t>
  </si>
  <si>
    <t xml:space="preserve"> Arts, entertainment and recreation</t>
  </si>
  <si>
    <t xml:space="preserve"> Human health and social work activities</t>
  </si>
  <si>
    <t xml:space="preserve"> Education</t>
  </si>
  <si>
    <t>Public administration and defence; compulsory social security</t>
  </si>
  <si>
    <t xml:space="preserve">Administrative and support service activities </t>
  </si>
  <si>
    <t>Professional, scientific and technical activities</t>
  </si>
  <si>
    <t>Real estate activities</t>
  </si>
  <si>
    <t>Financial and insurance activities</t>
  </si>
  <si>
    <t xml:space="preserve">Information and communication </t>
  </si>
  <si>
    <t>Accommodation and food service activities</t>
  </si>
  <si>
    <t>Transportation and storage</t>
  </si>
  <si>
    <t xml:space="preserve">Wholesale and retail trade; repair of motor vehicles and motorcycles </t>
  </si>
  <si>
    <t>5/1</t>
  </si>
  <si>
    <t>6/1</t>
  </si>
  <si>
    <t>6/2</t>
  </si>
  <si>
    <t>8/1</t>
  </si>
  <si>
    <t>9/1</t>
  </si>
  <si>
    <t>10/1</t>
  </si>
  <si>
    <t>10/2</t>
  </si>
  <si>
    <t>10/3</t>
  </si>
  <si>
    <t>11/1</t>
  </si>
  <si>
    <t>11/2</t>
  </si>
  <si>
    <t>13/1</t>
  </si>
  <si>
    <t>14/1</t>
  </si>
  <si>
    <t>FORM NUMBER:</t>
  </si>
  <si>
    <t>Monetary units</t>
  </si>
  <si>
    <t>NOK</t>
  </si>
  <si>
    <t>TRY</t>
  </si>
  <si>
    <t>XAU</t>
  </si>
  <si>
    <t>CNY</t>
  </si>
  <si>
    <t>FORM NAME:</t>
  </si>
  <si>
    <r>
      <rPr>
        <sz val="11"/>
        <color indexed="8"/>
        <rFont val="Calibri"/>
        <family val="2"/>
      </rPr>
      <t>Assets</t>
    </r>
  </si>
  <si>
    <t>PERIODICITY:</t>
  </si>
  <si>
    <t>REPORTING CURRENCY:</t>
  </si>
  <si>
    <r>
      <rPr>
        <sz val="11"/>
        <color indexed="8"/>
        <rFont val="Calibri"/>
        <family val="2"/>
      </rPr>
      <t>ALL</t>
    </r>
  </si>
  <si>
    <t>UNIT:</t>
  </si>
  <si>
    <t>TOTALI</t>
  </si>
  <si>
    <t>EUR</t>
  </si>
  <si>
    <t>minus: loan impairment provisions</t>
  </si>
  <si>
    <t>Substandard loans</t>
  </si>
  <si>
    <t>Spot position in foreign currencies</t>
  </si>
  <si>
    <t>YPY</t>
  </si>
  <si>
    <t>Spot position on assets (equivalent on monetary units of ALL )</t>
  </si>
  <si>
    <t>Spot position on liabilities (equivalent on monetary units of ALL )</t>
  </si>
  <si>
    <t xml:space="preserve">Forward long position - equivalent on monetary units of ALL </t>
  </si>
  <si>
    <t xml:space="preserve">Forward short position - equivalent on monetary units of ALL </t>
  </si>
  <si>
    <t>Options net position (equivalent on monetary units of ALL)</t>
  </si>
  <si>
    <t>Non performing loans (3+4+5)</t>
  </si>
  <si>
    <t>Non-performing loans (3+4+5)</t>
  </si>
  <si>
    <t>(in monetary units)</t>
  </si>
  <si>
    <t>TOTAL INCOME</t>
  </si>
  <si>
    <t>TOTAL EXPENSES</t>
  </si>
  <si>
    <t>3.5.7.1</t>
  </si>
  <si>
    <t>3.5.7.2</t>
  </si>
  <si>
    <t>For the principal</t>
  </si>
  <si>
    <t xml:space="preserve">For the accrued interest </t>
  </si>
  <si>
    <t xml:space="preserve">Note: This form should be filled by all reporting institutions, except e-money institutions. </t>
  </si>
  <si>
    <t xml:space="preserve">Note: This form should be filled only by e-money institutions. </t>
  </si>
  <si>
    <t>(in%)</t>
  </si>
  <si>
    <t>Capital</t>
  </si>
  <si>
    <t>Note: Items 1 and 2 to be filled also by leasing and factoring institutions.</t>
  </si>
  <si>
    <t>(in %)</t>
  </si>
  <si>
    <t>Forward positions in foreign currency</t>
  </si>
  <si>
    <t>Options net position</t>
  </si>
  <si>
    <t>Open foreign currency positions</t>
  </si>
  <si>
    <t xml:space="preserve">Note: This form should be filled by credit and factoring institutions. </t>
  </si>
  <si>
    <t>not less than 20%</t>
  </si>
  <si>
    <t>In monetary units</t>
  </si>
  <si>
    <t xml:space="preserve">Note: This form should be filled only by microcredit institutions. </t>
  </si>
  <si>
    <t xml:space="preserve">Note: This form should be filled by all reporting institutions, except factoring institutions. </t>
  </si>
  <si>
    <t>** average weighted interest rate only for the total of in "Businesses" and "households"</t>
  </si>
  <si>
    <t xml:space="preserve">Note: This form should be filled only by factoring institutions. </t>
  </si>
  <si>
    <t xml:space="preserve">Note: This form should be filled only by transfers and payments institutions. </t>
  </si>
  <si>
    <t>Periodicity</t>
  </si>
  <si>
    <t>Other indicators</t>
  </si>
  <si>
    <t>Profit-Loss account</t>
  </si>
  <si>
    <r>
      <rPr>
        <sz val="11"/>
        <color indexed="8"/>
        <rFont val="Calibri"/>
        <family val="2"/>
      </rPr>
      <t>Profit-Loss account</t>
    </r>
  </si>
  <si>
    <t>PROFIT - LOSS ACCOUNT</t>
  </si>
  <si>
    <r>
      <rPr>
        <sz val="11"/>
        <color indexed="8"/>
        <rFont val="Calibri"/>
        <family val="2"/>
      </rPr>
      <t>Off-balance sheet items</t>
    </r>
  </si>
  <si>
    <t>Capital adequacy</t>
  </si>
  <si>
    <t xml:space="preserve">Leasing portfolio by leased items </t>
  </si>
  <si>
    <r>
      <rPr>
        <sz val="11"/>
        <color indexed="8"/>
        <rFont val="Calibri"/>
        <family val="2"/>
      </rPr>
      <t>Assets</t>
    </r>
  </si>
  <si>
    <r>
      <rPr>
        <sz val="11"/>
        <color indexed="8"/>
        <rFont val="Calibri"/>
        <family val="2"/>
      </rPr>
      <t>Liabilities</t>
    </r>
  </si>
  <si>
    <r>
      <t xml:space="preserve">Leasing portfolio by leased items 
</t>
    </r>
    <r>
      <rPr>
        <i/>
        <sz val="9"/>
        <rFont val="Calibri"/>
        <family val="2"/>
      </rPr>
      <t>(in monetary units)</t>
    </r>
  </si>
  <si>
    <r>
      <t xml:space="preserve">Volume
</t>
    </r>
    <r>
      <rPr>
        <i/>
        <sz val="9"/>
        <rFont val="Calibri"/>
        <family val="2"/>
      </rPr>
      <t>(in monetary units)</t>
    </r>
  </si>
  <si>
    <t>not higher than 600 thousand</t>
  </si>
  <si>
    <r>
      <t xml:space="preserve">Total of "micro credit" </t>
    </r>
    <r>
      <rPr>
        <i/>
        <sz val="11"/>
        <rFont val="Calibri"/>
        <family val="2"/>
      </rPr>
      <t>(in monetary units)</t>
    </r>
  </si>
  <si>
    <r>
      <t>Total of loans portfolio</t>
    </r>
    <r>
      <rPr>
        <i/>
        <sz val="11"/>
        <rFont val="Calibri"/>
        <family val="2"/>
      </rPr>
      <t xml:space="preserve"> (in monetary units)</t>
    </r>
  </si>
  <si>
    <t>Thousand of ALL equivalent of net open postion</t>
  </si>
  <si>
    <t>Net open position in thousand of ALL/ Overall capital (%)</t>
  </si>
  <si>
    <t>Overall capital (in thousand of ALL)</t>
  </si>
  <si>
    <t>not less than 15%</t>
  </si>
  <si>
    <t>NR. OF TEMPLATE</t>
  </si>
  <si>
    <t>NAME OF TEMPLATE</t>
  </si>
  <si>
    <t>Key operational risk ratios</t>
  </si>
  <si>
    <t>PERIODICITY</t>
  </si>
  <si>
    <t>CURRENCY</t>
  </si>
  <si>
    <t>UNIT</t>
  </si>
  <si>
    <t>Monetary</t>
  </si>
  <si>
    <t>Nr.</t>
  </si>
  <si>
    <t>Indicators</t>
  </si>
  <si>
    <t xml:space="preserve">Value </t>
  </si>
  <si>
    <t>Comments</t>
  </si>
  <si>
    <t>Legal case-A</t>
  </si>
  <si>
    <t>Legal case -B</t>
  </si>
  <si>
    <t>Clients’ complaints-A</t>
  </si>
  <si>
    <t>Clients’ complaints -B</t>
  </si>
  <si>
    <t>Authorities’ complaints-A</t>
  </si>
  <si>
    <t>Authorities’ complaints-B</t>
  </si>
  <si>
    <t>Circulation of employees</t>
  </si>
  <si>
    <t xml:space="preserve">Failure/interruption of the bank basic program </t>
  </si>
  <si>
    <t>Doubtful operations with cards</t>
  </si>
  <si>
    <t xml:space="preserve">Spread in the cashiers’ balance-sheet </t>
  </si>
  <si>
    <t xml:space="preserve">Spread in the cashiers’ balance-sheet  </t>
  </si>
  <si>
    <t xml:space="preserve">   FORMS OF OTHER FINANCIAL INSTITUTIONS (NON-BANKS)</t>
  </si>
  <si>
    <t>Form Name</t>
  </si>
  <si>
    <t>No. of the form</t>
  </si>
  <si>
    <t>F1</t>
  </si>
  <si>
    <t>F2</t>
  </si>
  <si>
    <t>F3</t>
  </si>
  <si>
    <t>F4</t>
  </si>
  <si>
    <t>F5</t>
  </si>
  <si>
    <t>F5.1</t>
  </si>
  <si>
    <t>F6</t>
  </si>
  <si>
    <t>F6.1</t>
  </si>
  <si>
    <t>F6.2</t>
  </si>
  <si>
    <t>F7</t>
  </si>
  <si>
    <t>F8</t>
  </si>
  <si>
    <t>F8.1</t>
  </si>
  <si>
    <t>F9</t>
  </si>
  <si>
    <t>F9.1</t>
  </si>
  <si>
    <t>F10</t>
  </si>
  <si>
    <t>F10/1</t>
  </si>
  <si>
    <t>F10/2</t>
  </si>
  <si>
    <t>F10/3</t>
  </si>
  <si>
    <t>F11</t>
  </si>
  <si>
    <t>F11/1</t>
  </si>
  <si>
    <t>F11/2</t>
  </si>
  <si>
    <t>F12</t>
  </si>
  <si>
    <t>F13</t>
  </si>
  <si>
    <t>F13/1</t>
  </si>
  <si>
    <t>F14</t>
  </si>
  <si>
    <t>F14/1</t>
  </si>
  <si>
    <t>F15</t>
  </si>
  <si>
    <t>F16</t>
  </si>
  <si>
    <t>F17</t>
  </si>
  <si>
    <t>F18</t>
  </si>
  <si>
    <t>F19</t>
  </si>
  <si>
    <t>F20</t>
  </si>
  <si>
    <t>F21</t>
  </si>
  <si>
    <t>F22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</si>
</sst>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_)"/>
    <numFmt numFmtId="184" formatCode="_(* #,##0.000_);_(* \(#,##0.000\);_(* &quot;-&quot;??_);_(@_)"/>
    <numFmt numFmtId="185" formatCode="_-* #,##0_-;\-* #,##0_-;_-* &quot;-&quot;??_-;_-@_-"/>
    <numFmt numFmtId="186" formatCode="_(* #,##0.0_);_(* \(#,##0.0\);_(* &quot;-&quot;?_);_(@_)"/>
    <numFmt numFmtId="187" formatCode="_-* #,##0.000_-;\-* #,##0.000_-;_-* &quot;-&quot;??_-;_-@_-"/>
    <numFmt numFmtId="188" formatCode="#,##0.0_);\(#,##0.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Helv"/>
      <family val="0"/>
    </font>
    <font>
      <i/>
      <sz val="9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i/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7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Times New Roman"/>
      <family val="1"/>
    </font>
    <font>
      <b/>
      <sz val="17"/>
      <color theme="3" tint="0.39998000860214233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1">
    <xf numFmtId="0" fontId="0" fillId="0" borderId="0" xfId="0" applyAlignment="1">
      <alignment/>
    </xf>
    <xf numFmtId="0" fontId="24" fillId="0" borderId="0" xfId="0" applyFont="1" applyBorder="1" applyAlignment="1">
      <alignment/>
    </xf>
    <xf numFmtId="0" fontId="45" fillId="0" borderId="0" xfId="55" applyAlignment="1" applyProtection="1" quotePrefix="1">
      <alignment/>
      <protection/>
    </xf>
    <xf numFmtId="2" fontId="1" fillId="0" borderId="0" xfId="44" applyNumberFormat="1" applyFont="1" applyFill="1" applyAlignment="1">
      <alignment/>
    </xf>
    <xf numFmtId="0" fontId="25" fillId="32" borderId="10" xfId="0" applyFont="1" applyFill="1" applyBorder="1" applyAlignment="1">
      <alignment horizontal="center"/>
    </xf>
    <xf numFmtId="0" fontId="25" fillId="32" borderId="11" xfId="0" applyFont="1" applyFill="1" applyBorder="1" applyAlignment="1">
      <alignment horizontal="center"/>
    </xf>
    <xf numFmtId="43" fontId="25" fillId="32" borderId="11" xfId="42" applyFont="1" applyFill="1" applyBorder="1" applyAlignment="1">
      <alignment horizontal="center"/>
    </xf>
    <xf numFmtId="49" fontId="1" fillId="0" borderId="0" xfId="44" applyNumberFormat="1" applyFont="1" applyFill="1" applyAlignment="1">
      <alignment horizontal="left"/>
    </xf>
    <xf numFmtId="1" fontId="1" fillId="0" borderId="0" xfId="44" applyNumberFormat="1" applyFont="1" applyFill="1" applyAlignment="1">
      <alignment horizontal="left"/>
    </xf>
    <xf numFmtId="2" fontId="1" fillId="0" borderId="0" xfId="44" applyNumberFormat="1" applyFont="1" applyAlignment="1">
      <alignment/>
    </xf>
    <xf numFmtId="2" fontId="24" fillId="0" borderId="0" xfId="44" applyNumberFormat="1" applyFont="1" applyFill="1" applyBorder="1" applyAlignment="1">
      <alignment horizontal="left"/>
    </xf>
    <xf numFmtId="0" fontId="24" fillId="0" borderId="0" xfId="0" applyFont="1" applyFill="1" applyAlignment="1">
      <alignment/>
    </xf>
    <xf numFmtId="2" fontId="1" fillId="0" borderId="0" xfId="44" applyNumberFormat="1" applyFont="1" applyFill="1" applyAlignment="1">
      <alignment/>
    </xf>
    <xf numFmtId="2" fontId="53" fillId="0" borderId="0" xfId="44" applyNumberFormat="1" applyFont="1" applyAlignment="1">
      <alignment/>
    </xf>
    <xf numFmtId="0" fontId="24" fillId="0" borderId="0" xfId="0" applyFont="1" applyAlignment="1">
      <alignment/>
    </xf>
    <xf numFmtId="0" fontId="1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4" fillId="0" borderId="13" xfId="0" applyNumberFormat="1" applyFont="1" applyFill="1" applyBorder="1" applyAlignment="1">
      <alignment horizontal="left"/>
    </xf>
    <xf numFmtId="0" fontId="24" fillId="0" borderId="13" xfId="0" applyNumberFormat="1" applyFont="1" applyBorder="1" applyAlignment="1">
      <alignment horizontal="left" indent="2"/>
    </xf>
    <xf numFmtId="0" fontId="24" fillId="0" borderId="13" xfId="0" applyFont="1" applyBorder="1" applyAlignment="1">
      <alignment horizontal="left" indent="1"/>
    </xf>
    <xf numFmtId="0" fontId="22" fillId="0" borderId="14" xfId="0" applyFont="1" applyBorder="1" applyAlignment="1">
      <alignment horizontal="right"/>
    </xf>
    <xf numFmtId="0" fontId="25" fillId="0" borderId="14" xfId="0" applyFont="1" applyBorder="1" applyAlignment="1">
      <alignment/>
    </xf>
    <xf numFmtId="0" fontId="24" fillId="33" borderId="13" xfId="0" applyFont="1" applyFill="1" applyBorder="1" applyAlignment="1">
      <alignment/>
    </xf>
    <xf numFmtId="0" fontId="22" fillId="0" borderId="15" xfId="0" applyFont="1" applyBorder="1" applyAlignment="1">
      <alignment horizontal="right"/>
    </xf>
    <xf numFmtId="0" fontId="25" fillId="33" borderId="15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2" fillId="0" borderId="0" xfId="0" applyFont="1" applyBorder="1" applyAlignment="1">
      <alignment horizontal="right"/>
    </xf>
    <xf numFmtId="0" fontId="25" fillId="33" borderId="0" xfId="0" applyFont="1" applyFill="1" applyBorder="1" applyAlignment="1">
      <alignment/>
    </xf>
    <xf numFmtId="171" fontId="25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43" fontId="25" fillId="0" borderId="0" xfId="42" applyFont="1" applyBorder="1" applyAlignment="1">
      <alignment/>
    </xf>
    <xf numFmtId="0" fontId="26" fillId="0" borderId="0" xfId="0" applyFont="1" applyFill="1" applyAlignment="1">
      <alignment/>
    </xf>
    <xf numFmtId="171" fontId="25" fillId="0" borderId="0" xfId="42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24" fillId="33" borderId="13" xfId="0" applyFont="1" applyFill="1" applyBorder="1" applyAlignment="1">
      <alignment wrapText="1"/>
    </xf>
    <xf numFmtId="0" fontId="22" fillId="33" borderId="0" xfId="0" applyFont="1" applyFill="1" applyBorder="1" applyAlignment="1">
      <alignment horizontal="right"/>
    </xf>
    <xf numFmtId="171" fontId="25" fillId="33" borderId="0" xfId="42" applyNumberFormat="1" applyFont="1" applyFill="1" applyBorder="1" applyAlignment="1">
      <alignment/>
    </xf>
    <xf numFmtId="43" fontId="25" fillId="33" borderId="0" xfId="42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5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20" xfId="0" applyFont="1" applyBorder="1" applyAlignment="1" quotePrefix="1">
      <alignment horizontal="center"/>
    </xf>
    <xf numFmtId="0" fontId="24" fillId="0" borderId="21" xfId="0" applyFont="1" applyBorder="1" applyAlignment="1" quotePrefix="1">
      <alignment horizontal="center"/>
    </xf>
    <xf numFmtId="0" fontId="24" fillId="0" borderId="18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24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32" borderId="12" xfId="0" applyFont="1" applyFill="1" applyBorder="1" applyAlignment="1">
      <alignment/>
    </xf>
    <xf numFmtId="0" fontId="25" fillId="32" borderId="12" xfId="0" applyFont="1" applyFill="1" applyBorder="1" applyAlignment="1">
      <alignment horizontal="center"/>
    </xf>
    <xf numFmtId="0" fontId="24" fillId="32" borderId="24" xfId="0" applyFont="1" applyFill="1" applyBorder="1" applyAlignment="1">
      <alignment/>
    </xf>
    <xf numFmtId="43" fontId="24" fillId="32" borderId="24" xfId="42" applyFont="1" applyFill="1" applyBorder="1" applyAlignment="1">
      <alignment/>
    </xf>
    <xf numFmtId="0" fontId="1" fillId="32" borderId="15" xfId="0" applyFont="1" applyFill="1" applyBorder="1" applyAlignment="1">
      <alignment/>
    </xf>
    <xf numFmtId="0" fontId="25" fillId="32" borderId="25" xfId="0" applyFont="1" applyFill="1" applyBorder="1" applyAlignment="1">
      <alignment horizontal="center"/>
    </xf>
    <xf numFmtId="0" fontId="25" fillId="32" borderId="26" xfId="0" applyFont="1" applyFill="1" applyBorder="1" applyAlignment="1">
      <alignment horizontal="center"/>
    </xf>
    <xf numFmtId="43" fontId="25" fillId="32" borderId="14" xfId="42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25" fillId="32" borderId="14" xfId="0" applyFont="1" applyFill="1" applyBorder="1" applyAlignment="1">
      <alignment horizontal="center" vertical="center"/>
    </xf>
    <xf numFmtId="0" fontId="25" fillId="32" borderId="27" xfId="0" applyFont="1" applyFill="1" applyBorder="1" applyAlignment="1">
      <alignment horizontal="center"/>
    </xf>
    <xf numFmtId="0" fontId="25" fillId="32" borderId="28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43" fontId="25" fillId="32" borderId="29" xfId="42" applyFont="1" applyFill="1" applyBorder="1" applyAlignment="1">
      <alignment horizontal="center"/>
    </xf>
    <xf numFmtId="0" fontId="25" fillId="32" borderId="30" xfId="0" applyFont="1" applyFill="1" applyBorder="1" applyAlignment="1">
      <alignment horizontal="center"/>
    </xf>
    <xf numFmtId="0" fontId="25" fillId="32" borderId="31" xfId="0" applyFont="1" applyFill="1" applyBorder="1" applyAlignment="1">
      <alignment horizontal="center"/>
    </xf>
    <xf numFmtId="43" fontId="25" fillId="32" borderId="31" xfId="42" applyFont="1" applyFill="1" applyBorder="1" applyAlignment="1">
      <alignment horizontal="center"/>
    </xf>
    <xf numFmtId="171" fontId="25" fillId="0" borderId="32" xfId="42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181" fontId="25" fillId="0" borderId="0" xfId="42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171" fontId="28" fillId="0" borderId="0" xfId="42" applyNumberFormat="1" applyFont="1" applyFill="1" applyBorder="1" applyAlignment="1">
      <alignment/>
    </xf>
    <xf numFmtId="181" fontId="4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171" fontId="4" fillId="0" borderId="0" xfId="42" applyNumberFormat="1" applyFont="1" applyFill="1" applyBorder="1" applyAlignment="1">
      <alignment/>
    </xf>
    <xf numFmtId="4" fontId="24" fillId="35" borderId="17" xfId="42" applyNumberFormat="1" applyFont="1" applyFill="1" applyBorder="1" applyAlignment="1">
      <alignment/>
    </xf>
    <xf numFmtId="4" fontId="25" fillId="35" borderId="27" xfId="42" applyNumberFormat="1" applyFont="1" applyFill="1" applyBorder="1" applyAlignment="1">
      <alignment/>
    </xf>
    <xf numFmtId="4" fontId="25" fillId="35" borderId="14" xfId="42" applyNumberFormat="1" applyFont="1" applyFill="1" applyBorder="1" applyAlignment="1" applyProtection="1">
      <alignment/>
      <protection locked="0"/>
    </xf>
    <xf numFmtId="4" fontId="25" fillId="35" borderId="33" xfId="42" applyNumberFormat="1" applyFont="1" applyFill="1" applyBorder="1" applyAlignment="1">
      <alignment/>
    </xf>
    <xf numFmtId="4" fontId="25" fillId="35" borderId="15" xfId="42" applyNumberFormat="1" applyFont="1" applyFill="1" applyBorder="1" applyAlignment="1">
      <alignment/>
    </xf>
    <xf numFmtId="4" fontId="25" fillId="35" borderId="13" xfId="42" applyNumberFormat="1" applyFont="1" applyFill="1" applyBorder="1" applyAlignment="1" applyProtection="1">
      <alignment/>
      <protection locked="0"/>
    </xf>
    <xf numFmtId="4" fontId="24" fillId="35" borderId="17" xfId="42" applyNumberFormat="1" applyFont="1" applyFill="1" applyBorder="1" applyAlignment="1">
      <alignment horizontal="right"/>
    </xf>
    <xf numFmtId="4" fontId="24" fillId="35" borderId="18" xfId="0" applyNumberFormat="1" applyFont="1" applyFill="1" applyBorder="1" applyAlignment="1">
      <alignment horizontal="right"/>
    </xf>
    <xf numFmtId="4" fontId="24" fillId="35" borderId="17" xfId="0" applyNumberFormat="1" applyFont="1" applyFill="1" applyBorder="1" applyAlignment="1">
      <alignment horizontal="right"/>
    </xf>
    <xf numFmtId="4" fontId="24" fillId="35" borderId="16" xfId="42" applyNumberFormat="1" applyFont="1" applyFill="1" applyBorder="1" applyAlignment="1">
      <alignment horizontal="right"/>
    </xf>
    <xf numFmtId="4" fontId="24" fillId="35" borderId="18" xfId="42" applyNumberFormat="1" applyFont="1" applyFill="1" applyBorder="1" applyAlignment="1">
      <alignment horizontal="right"/>
    </xf>
    <xf numFmtId="4" fontId="24" fillId="35" borderId="18" xfId="42" applyNumberFormat="1" applyFont="1" applyFill="1" applyBorder="1" applyAlignment="1" applyProtection="1">
      <alignment horizontal="right"/>
      <protection locked="0"/>
    </xf>
    <xf numFmtId="4" fontId="24" fillId="36" borderId="18" xfId="42" applyNumberFormat="1" applyFont="1" applyFill="1" applyBorder="1" applyAlignment="1" applyProtection="1">
      <alignment horizontal="right"/>
      <protection locked="0"/>
    </xf>
    <xf numFmtId="4" fontId="24" fillId="36" borderId="18" xfId="42" applyNumberFormat="1" applyFont="1" applyFill="1" applyBorder="1" applyAlignment="1">
      <alignment horizontal="right"/>
    </xf>
    <xf numFmtId="4" fontId="24" fillId="35" borderId="19" xfId="42" applyNumberFormat="1" applyFont="1" applyFill="1" applyBorder="1" applyAlignment="1">
      <alignment horizontal="right"/>
    </xf>
    <xf numFmtId="4" fontId="24" fillId="35" borderId="19" xfId="42" applyNumberFormat="1" applyFont="1" applyFill="1" applyBorder="1" applyAlignment="1" applyProtection="1">
      <alignment horizontal="right"/>
      <protection locked="0"/>
    </xf>
    <xf numFmtId="4" fontId="24" fillId="36" borderId="19" xfId="42" applyNumberFormat="1" applyFont="1" applyFill="1" applyBorder="1" applyAlignment="1" applyProtection="1">
      <alignment horizontal="right"/>
      <protection locked="0"/>
    </xf>
    <xf numFmtId="4" fontId="24" fillId="36" borderId="19" xfId="42" applyNumberFormat="1" applyFont="1" applyFill="1" applyBorder="1" applyAlignment="1">
      <alignment horizontal="right"/>
    </xf>
    <xf numFmtId="4" fontId="24" fillId="35" borderId="19" xfId="0" applyNumberFormat="1" applyFont="1" applyFill="1" applyBorder="1" applyAlignment="1">
      <alignment horizontal="right"/>
    </xf>
    <xf numFmtId="0" fontId="24" fillId="0" borderId="18" xfId="0" applyFont="1" applyBorder="1" applyAlignment="1">
      <alignment/>
    </xf>
    <xf numFmtId="4" fontId="24" fillId="36" borderId="18" xfId="0" applyNumberFormat="1" applyFont="1" applyFill="1" applyBorder="1" applyAlignment="1">
      <alignment horizontal="right"/>
    </xf>
    <xf numFmtId="0" fontId="24" fillId="0" borderId="21" xfId="0" applyFont="1" applyFill="1" applyBorder="1" applyAlignment="1" quotePrefix="1">
      <alignment horizontal="center"/>
    </xf>
    <xf numFmtId="4" fontId="24" fillId="35" borderId="21" xfId="42" applyNumberFormat="1" applyFont="1" applyFill="1" applyBorder="1" applyAlignment="1">
      <alignment/>
    </xf>
    <xf numFmtId="4" fontId="24" fillId="35" borderId="21" xfId="0" applyNumberFormat="1" applyFont="1" applyFill="1" applyBorder="1" applyAlignment="1">
      <alignment/>
    </xf>
    <xf numFmtId="4" fontId="24" fillId="35" borderId="21" xfId="67" applyNumberFormat="1" applyFont="1" applyFill="1" applyBorder="1" applyAlignment="1">
      <alignment/>
    </xf>
    <xf numFmtId="9" fontId="24" fillId="37" borderId="21" xfId="0" applyNumberFormat="1" applyFont="1" applyFill="1" applyBorder="1" applyAlignment="1">
      <alignment/>
    </xf>
    <xf numFmtId="0" fontId="24" fillId="37" borderId="34" xfId="0" applyFont="1" applyFill="1" applyBorder="1" applyAlignment="1">
      <alignment/>
    </xf>
    <xf numFmtId="182" fontId="24" fillId="37" borderId="34" xfId="0" applyNumberFormat="1" applyFont="1" applyFill="1" applyBorder="1" applyAlignment="1">
      <alignment/>
    </xf>
    <xf numFmtId="0" fontId="24" fillId="37" borderId="34" xfId="0" applyFont="1" applyFill="1" applyBorder="1" applyAlignment="1">
      <alignment horizontal="right"/>
    </xf>
    <xf numFmtId="171" fontId="24" fillId="36" borderId="17" xfId="42" applyNumberFormat="1" applyFont="1" applyFill="1" applyBorder="1" applyAlignment="1" applyProtection="1">
      <alignment/>
      <protection locked="0"/>
    </xf>
    <xf numFmtId="171" fontId="24" fillId="36" borderId="18" xfId="42" applyNumberFormat="1" applyFont="1" applyFill="1" applyBorder="1" applyAlignment="1" applyProtection="1">
      <alignment/>
      <protection locked="0"/>
    </xf>
    <xf numFmtId="171" fontId="24" fillId="36" borderId="35" xfId="42" applyNumberFormat="1" applyFont="1" applyFill="1" applyBorder="1" applyAlignment="1" applyProtection="1">
      <alignment/>
      <protection locked="0"/>
    </xf>
    <xf numFmtId="171" fontId="24" fillId="36" borderId="36" xfId="42" applyNumberFormat="1" applyFont="1" applyFill="1" applyBorder="1" applyAlignment="1" applyProtection="1">
      <alignment/>
      <protection locked="0"/>
    </xf>
    <xf numFmtId="171" fontId="24" fillId="36" borderId="37" xfId="42" applyNumberFormat="1" applyFont="1" applyFill="1" applyBorder="1" applyAlignment="1" applyProtection="1">
      <alignment/>
      <protection locked="0"/>
    </xf>
    <xf numFmtId="171" fontId="24" fillId="36" borderId="30" xfId="42" applyNumberFormat="1" applyFont="1" applyFill="1" applyBorder="1" applyAlignment="1" applyProtection="1">
      <alignment/>
      <protection locked="0"/>
    </xf>
    <xf numFmtId="171" fontId="24" fillId="36" borderId="38" xfId="42" applyNumberFormat="1" applyFont="1" applyFill="1" applyBorder="1" applyAlignment="1" applyProtection="1">
      <alignment/>
      <protection locked="0"/>
    </xf>
    <xf numFmtId="4" fontId="25" fillId="35" borderId="28" xfId="42" applyNumberFormat="1" applyFont="1" applyFill="1" applyBorder="1" applyAlignment="1">
      <alignment/>
    </xf>
    <xf numFmtId="4" fontId="25" fillId="35" borderId="29" xfId="42" applyNumberFormat="1" applyFont="1" applyFill="1" applyBorder="1" applyAlignment="1">
      <alignment/>
    </xf>
    <xf numFmtId="4" fontId="24" fillId="35" borderId="18" xfId="42" applyNumberFormat="1" applyFont="1" applyFill="1" applyBorder="1" applyAlignment="1">
      <alignment/>
    </xf>
    <xf numFmtId="4" fontId="24" fillId="35" borderId="0" xfId="42" applyNumberFormat="1" applyFont="1" applyFill="1" applyBorder="1" applyAlignment="1">
      <alignment/>
    </xf>
    <xf numFmtId="171" fontId="24" fillId="36" borderId="39" xfId="42" applyNumberFormat="1" applyFont="1" applyFill="1" applyBorder="1" applyAlignment="1" applyProtection="1">
      <alignment/>
      <protection locked="0"/>
    </xf>
    <xf numFmtId="171" fontId="24" fillId="36" borderId="40" xfId="42" applyNumberFormat="1" applyFont="1" applyFill="1" applyBorder="1" applyAlignment="1" applyProtection="1">
      <alignment/>
      <protection locked="0"/>
    </xf>
    <xf numFmtId="171" fontId="25" fillId="36" borderId="17" xfId="42" applyNumberFormat="1" applyFont="1" applyFill="1" applyBorder="1" applyAlignment="1">
      <alignment/>
    </xf>
    <xf numFmtId="171" fontId="25" fillId="36" borderId="18" xfId="42" applyNumberFormat="1" applyFont="1" applyFill="1" applyBorder="1" applyAlignment="1">
      <alignment/>
    </xf>
    <xf numFmtId="171" fontId="25" fillId="36" borderId="40" xfId="42" applyNumberFormat="1" applyFont="1" applyFill="1" applyBorder="1" applyAlignment="1">
      <alignment/>
    </xf>
    <xf numFmtId="171" fontId="24" fillId="36" borderId="17" xfId="42" applyNumberFormat="1" applyFont="1" applyFill="1" applyBorder="1" applyAlignment="1">
      <alignment/>
    </xf>
    <xf numFmtId="171" fontId="24" fillId="36" borderId="18" xfId="42" applyNumberFormat="1" applyFont="1" applyFill="1" applyBorder="1" applyAlignment="1">
      <alignment/>
    </xf>
    <xf numFmtId="171" fontId="24" fillId="36" borderId="40" xfId="42" applyNumberFormat="1" applyFont="1" applyFill="1" applyBorder="1" applyAlignment="1">
      <alignment/>
    </xf>
    <xf numFmtId="4" fontId="25" fillId="35" borderId="41" xfId="42" applyNumberFormat="1" applyFont="1" applyFill="1" applyBorder="1" applyAlignment="1">
      <alignment/>
    </xf>
    <xf numFmtId="0" fontId="25" fillId="32" borderId="39" xfId="0" applyFont="1" applyFill="1" applyBorder="1" applyAlignment="1">
      <alignment horizontal="center"/>
    </xf>
    <xf numFmtId="0" fontId="25" fillId="32" borderId="17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25" fillId="32" borderId="40" xfId="0" applyFont="1" applyFill="1" applyBorder="1" applyAlignment="1">
      <alignment horizontal="center"/>
    </xf>
    <xf numFmtId="0" fontId="25" fillId="32" borderId="19" xfId="0" applyFont="1" applyFill="1" applyBorder="1" applyAlignment="1">
      <alignment horizontal="center"/>
    </xf>
    <xf numFmtId="0" fontId="25" fillId="32" borderId="42" xfId="0" applyFont="1" applyFill="1" applyBorder="1" applyAlignment="1">
      <alignment horizontal="center"/>
    </xf>
    <xf numFmtId="2" fontId="53" fillId="0" borderId="0" xfId="44" applyNumberFormat="1" applyFont="1" applyFill="1" applyAlignment="1">
      <alignment/>
    </xf>
    <xf numFmtId="187" fontId="24" fillId="0" borderId="18" xfId="42" applyNumberFormat="1" applyFont="1" applyBorder="1" applyAlignment="1">
      <alignment/>
    </xf>
    <xf numFmtId="0" fontId="24" fillId="32" borderId="43" xfId="0" applyFont="1" applyFill="1" applyBorder="1" applyAlignment="1">
      <alignment/>
    </xf>
    <xf numFmtId="0" fontId="24" fillId="32" borderId="16" xfId="0" applyFont="1" applyFill="1" applyBorder="1" applyAlignment="1">
      <alignment horizontal="center" wrapText="1"/>
    </xf>
    <xf numFmtId="0" fontId="24" fillId="32" borderId="39" xfId="0" applyFont="1" applyFill="1" applyBorder="1" applyAlignment="1">
      <alignment/>
    </xf>
    <xf numFmtId="0" fontId="52" fillId="32" borderId="43" xfId="0" applyFont="1" applyFill="1" applyBorder="1" applyAlignment="1">
      <alignment/>
    </xf>
    <xf numFmtId="0" fontId="24" fillId="32" borderId="16" xfId="0" applyFont="1" applyFill="1" applyBorder="1" applyAlignment="1">
      <alignment/>
    </xf>
    <xf numFmtId="0" fontId="24" fillId="32" borderId="17" xfId="0" applyFont="1" applyFill="1" applyBorder="1" applyAlignment="1">
      <alignment horizontal="center" wrapText="1"/>
    </xf>
    <xf numFmtId="0" fontId="24" fillId="32" borderId="0" xfId="0" applyFont="1" applyFill="1" applyBorder="1" applyAlignment="1">
      <alignment horizontal="centerContinuous"/>
    </xf>
    <xf numFmtId="0" fontId="24" fillId="32" borderId="17" xfId="0" applyFont="1" applyFill="1" applyBorder="1" applyAlignment="1">
      <alignment horizontal="centerContinuous"/>
    </xf>
    <xf numFmtId="0" fontId="24" fillId="32" borderId="17" xfId="0" applyFont="1" applyFill="1" applyBorder="1" applyAlignment="1">
      <alignment horizontal="center"/>
    </xf>
    <xf numFmtId="0" fontId="24" fillId="32" borderId="19" xfId="0" applyFont="1" applyFill="1" applyBorder="1" applyAlignment="1">
      <alignment horizontal="center" wrapText="1"/>
    </xf>
    <xf numFmtId="0" fontId="24" fillId="32" borderId="21" xfId="0" applyFont="1" applyFill="1" applyBorder="1" applyAlignment="1">
      <alignment horizontal="center"/>
    </xf>
    <xf numFmtId="0" fontId="24" fillId="32" borderId="44" xfId="0" applyFont="1" applyFill="1" applyBorder="1" applyAlignment="1">
      <alignment horizontal="center"/>
    </xf>
    <xf numFmtId="0" fontId="24" fillId="32" borderId="42" xfId="0" applyFont="1" applyFill="1" applyBorder="1" applyAlignment="1">
      <alignment/>
    </xf>
    <xf numFmtId="0" fontId="24" fillId="32" borderId="19" xfId="0" applyFont="1" applyFill="1" applyBorder="1" applyAlignment="1">
      <alignment horizontal="center"/>
    </xf>
    <xf numFmtId="0" fontId="25" fillId="38" borderId="18" xfId="0" applyFont="1" applyFill="1" applyBorder="1" applyAlignment="1">
      <alignment horizontal="right" vertical="top" wrapText="1"/>
    </xf>
    <xf numFmtId="0" fontId="25" fillId="38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right" vertical="top" wrapText="1"/>
    </xf>
    <xf numFmtId="0" fontId="5" fillId="0" borderId="18" xfId="0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right" vertical="top" wrapText="1"/>
    </xf>
    <xf numFmtId="0" fontId="24" fillId="0" borderId="18" xfId="0" applyFont="1" applyFill="1" applyBorder="1" applyAlignment="1">
      <alignment horizontal="left" vertical="top" wrapText="1" indent="1"/>
    </xf>
    <xf numFmtId="0" fontId="24" fillId="0" borderId="18" xfId="0" applyFont="1" applyFill="1" applyBorder="1" applyAlignment="1">
      <alignment horizontal="left" vertical="top" wrapText="1" indent="2"/>
    </xf>
    <xf numFmtId="0" fontId="5" fillId="0" borderId="18" xfId="0" applyFont="1" applyFill="1" applyBorder="1" applyAlignment="1">
      <alignment horizontal="left" vertical="top" wrapText="1" indent="1"/>
    </xf>
    <xf numFmtId="0" fontId="24" fillId="0" borderId="18" xfId="0" applyFont="1" applyFill="1" applyBorder="1" applyAlignment="1" quotePrefix="1">
      <alignment horizontal="left" vertical="top" wrapText="1" indent="1"/>
    </xf>
    <xf numFmtId="0" fontId="24" fillId="0" borderId="18" xfId="0" applyFont="1" applyFill="1" applyBorder="1" applyAlignment="1">
      <alignment vertical="top" wrapText="1"/>
    </xf>
    <xf numFmtId="0" fontId="25" fillId="38" borderId="21" xfId="0" applyFont="1" applyFill="1" applyBorder="1" applyAlignment="1">
      <alignment vertical="top" wrapText="1"/>
    </xf>
    <xf numFmtId="0" fontId="24" fillId="34" borderId="39" xfId="0" applyFont="1" applyFill="1" applyBorder="1" applyAlignment="1">
      <alignment/>
    </xf>
    <xf numFmtId="0" fontId="25" fillId="38" borderId="18" xfId="0" applyFont="1" applyFill="1" applyBorder="1" applyAlignment="1">
      <alignment horizontal="left" vertical="top" wrapText="1" indent="1"/>
    </xf>
    <xf numFmtId="181" fontId="24" fillId="34" borderId="18" xfId="42" applyNumberFormat="1" applyFont="1" applyFill="1" applyBorder="1" applyAlignment="1">
      <alignment horizontal="center"/>
    </xf>
    <xf numFmtId="0" fontId="25" fillId="38" borderId="18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right"/>
    </xf>
    <xf numFmtId="0" fontId="24" fillId="38" borderId="21" xfId="0" applyFont="1" applyFill="1" applyBorder="1" applyAlignment="1">
      <alignment/>
    </xf>
    <xf numFmtId="0" fontId="24" fillId="34" borderId="19" xfId="0" applyFont="1" applyFill="1" applyBorder="1" applyAlignment="1">
      <alignment/>
    </xf>
    <xf numFmtId="0" fontId="25" fillId="38" borderId="0" xfId="0" applyFont="1" applyFill="1" applyAlignment="1">
      <alignment/>
    </xf>
    <xf numFmtId="0" fontId="25" fillId="38" borderId="16" xfId="0" applyFont="1" applyFill="1" applyBorder="1" applyAlignment="1">
      <alignment/>
    </xf>
    <xf numFmtId="0" fontId="24" fillId="0" borderId="18" xfId="0" applyFont="1" applyBorder="1" applyAlignment="1">
      <alignment horizontal="left" vertical="center"/>
    </xf>
    <xf numFmtId="0" fontId="24" fillId="0" borderId="17" xfId="0" applyFont="1" applyFill="1" applyBorder="1" applyAlignment="1">
      <alignment/>
    </xf>
    <xf numFmtId="0" fontId="24" fillId="0" borderId="42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34" borderId="43" xfId="0" applyFont="1" applyFill="1" applyBorder="1" applyAlignment="1">
      <alignment/>
    </xf>
    <xf numFmtId="181" fontId="24" fillId="34" borderId="16" xfId="0" applyNumberFormat="1" applyFont="1" applyFill="1" applyBorder="1" applyAlignment="1">
      <alignment/>
    </xf>
    <xf numFmtId="0" fontId="24" fillId="0" borderId="40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181" fontId="24" fillId="0" borderId="0" xfId="0" applyNumberFormat="1" applyFont="1" applyFill="1" applyBorder="1" applyAlignment="1">
      <alignment/>
    </xf>
    <xf numFmtId="0" fontId="24" fillId="33" borderId="0" xfId="0" applyFont="1" applyFill="1" applyBorder="1" applyAlignment="1">
      <alignment/>
    </xf>
    <xf numFmtId="0" fontId="24" fillId="0" borderId="18" xfId="0" applyFont="1" applyBorder="1" applyAlignment="1">
      <alignment wrapText="1"/>
    </xf>
    <xf numFmtId="0" fontId="24" fillId="33" borderId="45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4" fillId="0" borderId="40" xfId="0" applyFont="1" applyBorder="1" applyAlignment="1">
      <alignment/>
    </xf>
    <xf numFmtId="0" fontId="24" fillId="0" borderId="20" xfId="0" applyFont="1" applyBorder="1" applyAlignment="1">
      <alignment/>
    </xf>
    <xf numFmtId="0" fontId="24" fillId="34" borderId="16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4" fillId="0" borderId="19" xfId="0" applyFont="1" applyBorder="1" applyAlignment="1">
      <alignment wrapText="1"/>
    </xf>
    <xf numFmtId="0" fontId="24" fillId="0" borderId="46" xfId="0" applyFont="1" applyBorder="1" applyAlignment="1">
      <alignment/>
    </xf>
    <xf numFmtId="181" fontId="24" fillId="34" borderId="39" xfId="42" applyNumberFormat="1" applyFont="1" applyFill="1" applyBorder="1" applyAlignment="1">
      <alignment/>
    </xf>
    <xf numFmtId="181" fontId="25" fillId="34" borderId="17" xfId="42" applyNumberFormat="1" applyFont="1" applyFill="1" applyBorder="1" applyAlignment="1">
      <alignment horizontal="center"/>
    </xf>
    <xf numFmtId="181" fontId="24" fillId="34" borderId="17" xfId="42" applyNumberFormat="1" applyFont="1" applyFill="1" applyBorder="1" applyAlignment="1">
      <alignment horizontal="center"/>
    </xf>
    <xf numFmtId="181" fontId="24" fillId="34" borderId="42" xfId="42" applyNumberFormat="1" applyFont="1" applyFill="1" applyBorder="1" applyAlignment="1">
      <alignment/>
    </xf>
    <xf numFmtId="181" fontId="24" fillId="0" borderId="18" xfId="42" applyNumberFormat="1" applyFont="1" applyBorder="1" applyAlignment="1">
      <alignment/>
    </xf>
    <xf numFmtId="181" fontId="24" fillId="0" borderId="17" xfId="42" applyNumberFormat="1" applyFont="1" applyBorder="1" applyAlignment="1">
      <alignment/>
    </xf>
    <xf numFmtId="181" fontId="25" fillId="0" borderId="17" xfId="42" applyNumberFormat="1" applyFont="1" applyBorder="1" applyAlignment="1">
      <alignment/>
    </xf>
    <xf numFmtId="181" fontId="24" fillId="0" borderId="19" xfId="42" applyNumberFormat="1" applyFont="1" applyBorder="1" applyAlignment="1">
      <alignment/>
    </xf>
    <xf numFmtId="181" fontId="24" fillId="0" borderId="42" xfId="42" applyNumberFormat="1" applyFont="1" applyBorder="1" applyAlignment="1">
      <alignment/>
    </xf>
    <xf numFmtId="181" fontId="25" fillId="0" borderId="47" xfId="42" applyNumberFormat="1" applyFont="1" applyBorder="1" applyAlignment="1">
      <alignment/>
    </xf>
    <xf numFmtId="181" fontId="24" fillId="0" borderId="47" xfId="42" applyNumberFormat="1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8" xfId="0" applyFont="1" applyBorder="1" applyAlignment="1">
      <alignment/>
    </xf>
    <xf numFmtId="40" fontId="20" fillId="0" borderId="18" xfId="0" applyNumberFormat="1" applyFont="1" applyFill="1" applyBorder="1" applyAlignment="1">
      <alignment/>
    </xf>
    <xf numFmtId="0" fontId="24" fillId="0" borderId="13" xfId="0" applyFont="1" applyBorder="1" applyAlignment="1">
      <alignment horizontal="right" vertical="center"/>
    </xf>
    <xf numFmtId="0" fontId="1" fillId="0" borderId="18" xfId="64" applyFont="1" applyFill="1" applyBorder="1" applyAlignment="1">
      <alignment horizontal="left" vertical="center" wrapText="1"/>
      <protection/>
    </xf>
    <xf numFmtId="0" fontId="25" fillId="0" borderId="18" xfId="0" applyFont="1" applyBorder="1" applyAlignment="1">
      <alignment vertical="center"/>
    </xf>
    <xf numFmtId="0" fontId="24" fillId="38" borderId="21" xfId="0" applyFont="1" applyFill="1" applyBorder="1" applyAlignment="1">
      <alignment horizontal="left" vertical="center"/>
    </xf>
    <xf numFmtId="0" fontId="25" fillId="38" borderId="21" xfId="0" applyFont="1" applyFill="1" applyBorder="1" applyAlignment="1">
      <alignment/>
    </xf>
    <xf numFmtId="0" fontId="24" fillId="0" borderId="47" xfId="0" applyFont="1" applyBorder="1" applyAlignment="1">
      <alignment/>
    </xf>
    <xf numFmtId="0" fontId="25" fillId="0" borderId="48" xfId="0" applyFont="1" applyFill="1" applyBorder="1" applyAlignment="1">
      <alignment/>
    </xf>
    <xf numFmtId="181" fontId="24" fillId="34" borderId="16" xfId="42" applyNumberFormat="1" applyFont="1" applyFill="1" applyBorder="1" applyAlignment="1">
      <alignment horizontal="center"/>
    </xf>
    <xf numFmtId="0" fontId="25" fillId="34" borderId="49" xfId="0" applyFont="1" applyFill="1" applyBorder="1" applyAlignment="1">
      <alignment horizontal="center"/>
    </xf>
    <xf numFmtId="0" fontId="24" fillId="32" borderId="16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39" fontId="24" fillId="35" borderId="16" xfId="42" applyNumberFormat="1" applyFont="1" applyFill="1" applyBorder="1" applyAlignment="1">
      <alignment vertical="top" wrapText="1"/>
    </xf>
    <xf numFmtId="4" fontId="24" fillId="35" borderId="17" xfId="42" applyNumberFormat="1" applyFont="1" applyFill="1" applyBorder="1" applyAlignment="1">
      <alignment vertical="top" wrapText="1"/>
    </xf>
    <xf numFmtId="4" fontId="24" fillId="35" borderId="18" xfId="42" applyNumberFormat="1" applyFont="1" applyFill="1" applyBorder="1" applyAlignment="1">
      <alignment vertical="top" wrapText="1"/>
    </xf>
    <xf numFmtId="39" fontId="24" fillId="37" borderId="18" xfId="42" applyNumberFormat="1" applyFont="1" applyFill="1" applyBorder="1" applyAlignment="1">
      <alignment vertical="top" wrapText="1"/>
    </xf>
    <xf numFmtId="4" fontId="24" fillId="36" borderId="17" xfId="42" applyNumberFormat="1" applyFont="1" applyFill="1" applyBorder="1" applyAlignment="1">
      <alignment vertical="top" wrapText="1"/>
    </xf>
    <xf numFmtId="4" fontId="24" fillId="36" borderId="18" xfId="42" applyNumberFormat="1" applyFont="1" applyFill="1" applyBorder="1" applyAlignment="1">
      <alignment vertical="top" wrapText="1"/>
    </xf>
    <xf numFmtId="39" fontId="24" fillId="35" borderId="18" xfId="42" applyNumberFormat="1" applyFont="1" applyFill="1" applyBorder="1" applyAlignment="1">
      <alignment vertical="top" wrapText="1"/>
    </xf>
    <xf numFmtId="39" fontId="24" fillId="36" borderId="18" xfId="42" applyNumberFormat="1" applyFont="1" applyFill="1" applyBorder="1" applyAlignment="1">
      <alignment vertical="top" wrapText="1"/>
    </xf>
    <xf numFmtId="4" fontId="24" fillId="36" borderId="18" xfId="42" applyNumberFormat="1" applyFont="1" applyFill="1" applyBorder="1" applyAlignment="1">
      <alignment/>
    </xf>
    <xf numFmtId="4" fontId="24" fillId="37" borderId="18" xfId="42" applyNumberFormat="1" applyFont="1" applyFill="1" applyBorder="1" applyAlignment="1">
      <alignment vertical="top" wrapText="1"/>
    </xf>
    <xf numFmtId="4" fontId="24" fillId="37" borderId="18" xfId="42" applyNumberFormat="1" applyFont="1" applyFill="1" applyBorder="1" applyAlignment="1">
      <alignment/>
    </xf>
    <xf numFmtId="4" fontId="24" fillId="36" borderId="18" xfId="42" applyNumberFormat="1" applyFont="1" applyFill="1" applyBorder="1" applyAlignment="1">
      <alignment horizontal="center"/>
    </xf>
    <xf numFmtId="4" fontId="24" fillId="37" borderId="18" xfId="42" applyNumberFormat="1" applyFont="1" applyFill="1" applyBorder="1" applyAlignment="1">
      <alignment horizontal="center"/>
    </xf>
    <xf numFmtId="4" fontId="24" fillId="35" borderId="21" xfId="42" applyNumberFormat="1" applyFont="1" applyFill="1" applyBorder="1" applyAlignment="1">
      <alignment vertical="top" wrapText="1"/>
    </xf>
    <xf numFmtId="188" fontId="24" fillId="35" borderId="18" xfId="42" applyNumberFormat="1" applyFont="1" applyFill="1" applyBorder="1" applyAlignment="1">
      <alignment/>
    </xf>
    <xf numFmtId="188" fontId="24" fillId="35" borderId="18" xfId="0" applyNumberFormat="1" applyFont="1" applyFill="1" applyBorder="1" applyAlignment="1">
      <alignment/>
    </xf>
    <xf numFmtId="188" fontId="24" fillId="36" borderId="18" xfId="42" applyNumberFormat="1" applyFont="1" applyFill="1" applyBorder="1" applyAlignment="1">
      <alignment/>
    </xf>
    <xf numFmtId="188" fontId="24" fillId="35" borderId="21" xfId="42" applyNumberFormat="1" applyFont="1" applyFill="1" applyBorder="1" applyAlignment="1">
      <alignment/>
    </xf>
    <xf numFmtId="188" fontId="24" fillId="35" borderId="21" xfId="0" applyNumberFormat="1" applyFont="1" applyFill="1" applyBorder="1" applyAlignment="1">
      <alignment/>
    </xf>
    <xf numFmtId="0" fontId="24" fillId="32" borderId="49" xfId="0" applyFont="1" applyFill="1" applyBorder="1" applyAlignment="1">
      <alignment/>
    </xf>
    <xf numFmtId="0" fontId="24" fillId="32" borderId="20" xfId="0" applyFont="1" applyFill="1" applyBorder="1" applyAlignment="1">
      <alignment horizontal="centerContinuous"/>
    </xf>
    <xf numFmtId="0" fontId="24" fillId="32" borderId="42" xfId="0" applyFont="1" applyFill="1" applyBorder="1" applyAlignment="1">
      <alignment horizontal="centerContinuous"/>
    </xf>
    <xf numFmtId="0" fontId="24" fillId="32" borderId="20" xfId="0" applyFont="1" applyFill="1" applyBorder="1" applyAlignment="1">
      <alignment horizontal="center"/>
    </xf>
    <xf numFmtId="181" fontId="24" fillId="32" borderId="16" xfId="42" applyNumberFormat="1" applyFont="1" applyFill="1" applyBorder="1" applyAlignment="1">
      <alignment/>
    </xf>
    <xf numFmtId="181" fontId="24" fillId="32" borderId="18" xfId="42" applyNumberFormat="1" applyFont="1" applyFill="1" applyBorder="1" applyAlignment="1">
      <alignment horizontal="center"/>
    </xf>
    <xf numFmtId="181" fontId="24" fillId="32" borderId="19" xfId="42" applyNumberFormat="1" applyFont="1" applyFill="1" applyBorder="1" applyAlignment="1">
      <alignment/>
    </xf>
    <xf numFmtId="4" fontId="24" fillId="35" borderId="40" xfId="42" applyNumberFormat="1" applyFont="1" applyFill="1" applyBorder="1" applyAlignment="1">
      <alignment/>
    </xf>
    <xf numFmtId="4" fontId="24" fillId="35" borderId="16" xfId="42" applyNumberFormat="1" applyFont="1" applyFill="1" applyBorder="1" applyAlignment="1">
      <alignment/>
    </xf>
    <xf numFmtId="4" fontId="24" fillId="36" borderId="40" xfId="42" applyNumberFormat="1" applyFont="1" applyFill="1" applyBorder="1" applyAlignment="1" applyProtection="1">
      <alignment/>
      <protection locked="0"/>
    </xf>
    <xf numFmtId="4" fontId="24" fillId="36" borderId="17" xfId="42" applyNumberFormat="1" applyFont="1" applyFill="1" applyBorder="1" applyAlignment="1" applyProtection="1">
      <alignment/>
      <protection locked="0"/>
    </xf>
    <xf numFmtId="4" fontId="24" fillId="36" borderId="0" xfId="42" applyNumberFormat="1" applyFont="1" applyFill="1" applyBorder="1" applyAlignment="1" applyProtection="1">
      <alignment/>
      <protection locked="0"/>
    </xf>
    <xf numFmtId="4" fontId="24" fillId="35" borderId="46" xfId="42" applyNumberFormat="1" applyFont="1" applyFill="1" applyBorder="1" applyAlignment="1">
      <alignment/>
    </xf>
    <xf numFmtId="4" fontId="24" fillId="35" borderId="21" xfId="42" applyNumberFormat="1" applyFont="1" applyFill="1" applyBorder="1" applyAlignment="1">
      <alignment/>
    </xf>
    <xf numFmtId="39" fontId="24" fillId="35" borderId="18" xfId="42" applyNumberFormat="1" applyFont="1" applyFill="1" applyBorder="1" applyAlignment="1">
      <alignment/>
    </xf>
    <xf numFmtId="39" fontId="24" fillId="36" borderId="18" xfId="42" applyNumberFormat="1" applyFont="1" applyFill="1" applyBorder="1" applyAlignment="1">
      <alignment/>
    </xf>
    <xf numFmtId="39" fontId="24" fillId="35" borderId="21" xfId="42" applyNumberFormat="1" applyFont="1" applyFill="1" applyBorder="1" applyAlignment="1">
      <alignment/>
    </xf>
    <xf numFmtId="0" fontId="25" fillId="38" borderId="21" xfId="0" applyFont="1" applyFill="1" applyBorder="1" applyAlignment="1">
      <alignment horizontal="center" vertical="top" wrapText="1"/>
    </xf>
    <xf numFmtId="0" fontId="25" fillId="32" borderId="0" xfId="0" applyFont="1" applyFill="1" applyBorder="1" applyAlignment="1">
      <alignment horizontal="center"/>
    </xf>
    <xf numFmtId="0" fontId="25" fillId="32" borderId="44" xfId="0" applyFont="1" applyFill="1" applyBorder="1" applyAlignment="1">
      <alignment horizontal="center"/>
    </xf>
    <xf numFmtId="0" fontId="24" fillId="32" borderId="46" xfId="0" applyFont="1" applyFill="1" applyBorder="1" applyAlignment="1">
      <alignment horizontal="center"/>
    </xf>
    <xf numFmtId="0" fontId="24" fillId="32" borderId="34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183" fontId="24" fillId="32" borderId="16" xfId="0" applyNumberFormat="1" applyFont="1" applyFill="1" applyBorder="1" applyAlignment="1">
      <alignment horizontal="center"/>
    </xf>
    <xf numFmtId="0" fontId="24" fillId="32" borderId="19" xfId="0" applyFont="1" applyFill="1" applyBorder="1" applyAlignment="1">
      <alignment/>
    </xf>
    <xf numFmtId="183" fontId="24" fillId="32" borderId="20" xfId="0" applyNumberFormat="1" applyFont="1" applyFill="1" applyBorder="1" applyAlignment="1">
      <alignment horizontal="center"/>
    </xf>
    <xf numFmtId="183" fontId="24" fillId="32" borderId="42" xfId="0" applyNumberFormat="1" applyFont="1" applyFill="1" applyBorder="1" applyAlignment="1">
      <alignment horizontal="center"/>
    </xf>
    <xf numFmtId="183" fontId="24" fillId="32" borderId="19" xfId="0" applyNumberFormat="1" applyFont="1" applyFill="1" applyBorder="1" applyAlignment="1">
      <alignment horizontal="center"/>
    </xf>
    <xf numFmtId="0" fontId="24" fillId="39" borderId="21" xfId="0" applyFont="1" applyFill="1" applyBorder="1" applyAlignment="1">
      <alignment/>
    </xf>
    <xf numFmtId="0" fontId="25" fillId="39" borderId="21" xfId="0" applyFont="1" applyFill="1" applyBorder="1" applyAlignment="1">
      <alignment/>
    </xf>
    <xf numFmtId="0" fontId="24" fillId="36" borderId="18" xfId="0" applyFont="1" applyFill="1" applyBorder="1" applyAlignment="1">
      <alignment/>
    </xf>
    <xf numFmtId="0" fontId="24" fillId="36" borderId="19" xfId="0" applyFont="1" applyFill="1" applyBorder="1" applyAlignment="1">
      <alignment/>
    </xf>
    <xf numFmtId="181" fontId="25" fillId="37" borderId="0" xfId="42" applyNumberFormat="1" applyFont="1" applyFill="1" applyBorder="1" applyAlignment="1">
      <alignment/>
    </xf>
    <xf numFmtId="0" fontId="24" fillId="37" borderId="0" xfId="0" applyFont="1" applyFill="1" applyAlignment="1">
      <alignment/>
    </xf>
    <xf numFmtId="0" fontId="4" fillId="0" borderId="0" xfId="0" applyFont="1" applyFill="1" applyBorder="1" applyAlignment="1">
      <alignment/>
    </xf>
    <xf numFmtId="181" fontId="24" fillId="36" borderId="17" xfId="0" applyNumberFormat="1" applyFont="1" applyFill="1" applyBorder="1" applyAlignment="1">
      <alignment/>
    </xf>
    <xf numFmtId="181" fontId="24" fillId="36" borderId="42" xfId="0" applyNumberFormat="1" applyFont="1" applyFill="1" applyBorder="1" applyAlignment="1">
      <alignment/>
    </xf>
    <xf numFmtId="0" fontId="24" fillId="37" borderId="18" xfId="0" applyFont="1" applyFill="1" applyBorder="1" applyAlignment="1">
      <alignment horizontal="center"/>
    </xf>
    <xf numFmtId="0" fontId="24" fillId="37" borderId="19" xfId="0" applyFont="1" applyFill="1" applyBorder="1" applyAlignment="1">
      <alignment horizontal="center"/>
    </xf>
    <xf numFmtId="4" fontId="24" fillId="35" borderId="18" xfId="0" applyNumberFormat="1" applyFont="1" applyFill="1" applyBorder="1" applyAlignment="1">
      <alignment/>
    </xf>
    <xf numFmtId="0" fontId="24" fillId="36" borderId="42" xfId="0" applyFont="1" applyFill="1" applyBorder="1" applyAlignment="1">
      <alignment horizontal="center"/>
    </xf>
    <xf numFmtId="0" fontId="25" fillId="32" borderId="20" xfId="0" applyFont="1" applyFill="1" applyBorder="1" applyAlignment="1">
      <alignment horizontal="center"/>
    </xf>
    <xf numFmtId="39" fontId="24" fillId="35" borderId="16" xfId="0" applyNumberFormat="1" applyFont="1" applyFill="1" applyBorder="1" applyAlignment="1">
      <alignment horizontal="center" vertical="center"/>
    </xf>
    <xf numFmtId="43" fontId="24" fillId="36" borderId="18" xfId="0" applyNumberFormat="1" applyFont="1" applyFill="1" applyBorder="1" applyAlignment="1">
      <alignment/>
    </xf>
    <xf numFmtId="181" fontId="24" fillId="37" borderId="0" xfId="0" applyNumberFormat="1" applyFont="1" applyFill="1" applyBorder="1" applyAlignment="1">
      <alignment/>
    </xf>
    <xf numFmtId="181" fontId="24" fillId="37" borderId="45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43" fontId="24" fillId="36" borderId="18" xfId="42" applyFont="1" applyFill="1" applyBorder="1" applyAlignment="1">
      <alignment/>
    </xf>
    <xf numFmtId="0" fontId="24" fillId="35" borderId="18" xfId="0" applyFont="1" applyFill="1" applyBorder="1" applyAlignment="1">
      <alignment/>
    </xf>
    <xf numFmtId="0" fontId="24" fillId="37" borderId="18" xfId="0" applyFont="1" applyFill="1" applyBorder="1" applyAlignment="1">
      <alignment/>
    </xf>
    <xf numFmtId="0" fontId="24" fillId="36" borderId="18" xfId="0" applyNumberFormat="1" applyFont="1" applyFill="1" applyBorder="1" applyAlignment="1">
      <alignment/>
    </xf>
    <xf numFmtId="0" fontId="24" fillId="40" borderId="18" xfId="0" applyFont="1" applyFill="1" applyBorder="1" applyAlignment="1">
      <alignment wrapText="1"/>
    </xf>
    <xf numFmtId="0" fontId="24" fillId="40" borderId="18" xfId="0" applyFont="1" applyFill="1" applyBorder="1" applyAlignment="1" quotePrefix="1">
      <alignment/>
    </xf>
    <xf numFmtId="0" fontId="24" fillId="40" borderId="18" xfId="0" applyFont="1" applyFill="1" applyBorder="1" applyAlignment="1">
      <alignment/>
    </xf>
    <xf numFmtId="0" fontId="24" fillId="40" borderId="0" xfId="0" applyFont="1" applyFill="1" applyBorder="1" applyAlignment="1">
      <alignment/>
    </xf>
    <xf numFmtId="39" fontId="24" fillId="35" borderId="18" xfId="0" applyNumberFormat="1" applyFont="1" applyFill="1" applyBorder="1" applyAlignment="1">
      <alignment/>
    </xf>
    <xf numFmtId="0" fontId="0" fillId="36" borderId="18" xfId="0" applyFill="1" applyBorder="1" applyAlignment="1">
      <alignment/>
    </xf>
    <xf numFmtId="0" fontId="4" fillId="0" borderId="0" xfId="0" applyFont="1" applyFill="1" applyAlignment="1">
      <alignment wrapText="1"/>
    </xf>
    <xf numFmtId="0" fontId="24" fillId="37" borderId="18" xfId="0" applyFont="1" applyFill="1" applyBorder="1" applyAlignment="1" quotePrefix="1">
      <alignment horizontal="center"/>
    </xf>
    <xf numFmtId="0" fontId="24" fillId="37" borderId="21" xfId="0" applyFont="1" applyFill="1" applyBorder="1" applyAlignment="1">
      <alignment horizontal="center"/>
    </xf>
    <xf numFmtId="0" fontId="25" fillId="32" borderId="16" xfId="0" applyFont="1" applyFill="1" applyBorder="1" applyAlignment="1">
      <alignment horizontal="center"/>
    </xf>
    <xf numFmtId="181" fontId="24" fillId="34" borderId="21" xfId="42" applyNumberFormat="1" applyFont="1" applyFill="1" applyBorder="1" applyAlignment="1" quotePrefix="1">
      <alignment/>
    </xf>
    <xf numFmtId="181" fontId="24" fillId="34" borderId="40" xfId="42" applyNumberFormat="1" applyFont="1" applyFill="1" applyBorder="1" applyAlignment="1">
      <alignment horizontal="center"/>
    </xf>
    <xf numFmtId="181" fontId="24" fillId="34" borderId="42" xfId="42" applyNumberFormat="1" applyFont="1" applyFill="1" applyBorder="1" applyAlignment="1">
      <alignment horizontal="center"/>
    </xf>
    <xf numFmtId="181" fontId="24" fillId="34" borderId="21" xfId="42" applyNumberFormat="1" applyFont="1" applyFill="1" applyBorder="1" applyAlignment="1">
      <alignment horizontal="center"/>
    </xf>
    <xf numFmtId="181" fontId="24" fillId="34" borderId="19" xfId="42" applyNumberFormat="1" applyFont="1" applyFill="1" applyBorder="1" applyAlignment="1">
      <alignment horizontal="center"/>
    </xf>
    <xf numFmtId="181" fontId="24" fillId="37" borderId="40" xfId="42" applyNumberFormat="1" applyFont="1" applyFill="1" applyBorder="1" applyAlignment="1" quotePrefix="1">
      <alignment horizontal="center"/>
    </xf>
    <xf numFmtId="181" fontId="24" fillId="37" borderId="40" xfId="42" applyNumberFormat="1" applyFont="1" applyFill="1" applyBorder="1" applyAlignment="1">
      <alignment horizontal="center"/>
    </xf>
    <xf numFmtId="181" fontId="24" fillId="37" borderId="0" xfId="42" applyNumberFormat="1" applyFont="1" applyFill="1" applyBorder="1" applyAlignment="1" quotePrefix="1">
      <alignment horizontal="center"/>
    </xf>
    <xf numFmtId="181" fontId="24" fillId="37" borderId="40" xfId="42" applyNumberFormat="1" applyFont="1" applyFill="1" applyBorder="1" applyAlignment="1">
      <alignment/>
    </xf>
    <xf numFmtId="181" fontId="24" fillId="37" borderId="20" xfId="42" applyNumberFormat="1" applyFont="1" applyFill="1" applyBorder="1" applyAlignment="1">
      <alignment/>
    </xf>
    <xf numFmtId="181" fontId="24" fillId="37" borderId="0" xfId="42" applyNumberFormat="1" applyFont="1" applyFill="1" applyBorder="1" applyAlignment="1">
      <alignment/>
    </xf>
    <xf numFmtId="181" fontId="24" fillId="37" borderId="45" xfId="42" applyNumberFormat="1" applyFont="1" applyFill="1" applyBorder="1" applyAlignment="1">
      <alignment/>
    </xf>
    <xf numFmtId="181" fontId="24" fillId="36" borderId="16" xfId="42" applyNumberFormat="1" applyFont="1" applyFill="1" applyBorder="1" applyAlignment="1">
      <alignment/>
    </xf>
    <xf numFmtId="39" fontId="24" fillId="35" borderId="17" xfId="42" applyNumberFormat="1" applyFont="1" applyFill="1" applyBorder="1" applyAlignment="1">
      <alignment/>
    </xf>
    <xf numFmtId="181" fontId="24" fillId="36" borderId="18" xfId="42" applyNumberFormat="1" applyFont="1" applyFill="1" applyBorder="1" applyAlignment="1">
      <alignment/>
    </xf>
    <xf numFmtId="181" fontId="24" fillId="36" borderId="17" xfId="42" applyNumberFormat="1" applyFont="1" applyFill="1" applyBorder="1" applyAlignment="1">
      <alignment/>
    </xf>
    <xf numFmtId="39" fontId="24" fillId="35" borderId="19" xfId="42" applyNumberFormat="1" applyFont="1" applyFill="1" applyBorder="1" applyAlignment="1">
      <alignment/>
    </xf>
    <xf numFmtId="39" fontId="24" fillId="35" borderId="42" xfId="42" applyNumberFormat="1" applyFont="1" applyFill="1" applyBorder="1" applyAlignment="1">
      <alignment/>
    </xf>
    <xf numFmtId="0" fontId="24" fillId="36" borderId="16" xfId="0" applyFont="1" applyFill="1" applyBorder="1" applyAlignment="1">
      <alignment/>
    </xf>
    <xf numFmtId="181" fontId="24" fillId="36" borderId="40" xfId="42" applyNumberFormat="1" applyFont="1" applyFill="1" applyBorder="1" applyAlignment="1">
      <alignment/>
    </xf>
    <xf numFmtId="39" fontId="24" fillId="36" borderId="17" xfId="42" applyNumberFormat="1" applyFont="1" applyFill="1" applyBorder="1" applyAlignment="1">
      <alignment/>
    </xf>
    <xf numFmtId="39" fontId="24" fillId="35" borderId="40" xfId="42" applyNumberFormat="1" applyFont="1" applyFill="1" applyBorder="1" applyAlignment="1">
      <alignment/>
    </xf>
    <xf numFmtId="39" fontId="24" fillId="35" borderId="20" xfId="42" applyNumberFormat="1" applyFont="1" applyFill="1" applyBorder="1" applyAlignment="1">
      <alignment/>
    </xf>
    <xf numFmtId="0" fontId="3" fillId="36" borderId="18" xfId="0" applyFont="1" applyFill="1" applyBorder="1" applyAlignment="1">
      <alignment/>
    </xf>
    <xf numFmtId="181" fontId="25" fillId="0" borderId="18" xfId="42" applyNumberFormat="1" applyFont="1" applyBorder="1" applyAlignment="1">
      <alignment/>
    </xf>
    <xf numFmtId="181" fontId="24" fillId="0" borderId="22" xfId="42" applyNumberFormat="1" applyFont="1" applyBorder="1" applyAlignment="1">
      <alignment/>
    </xf>
    <xf numFmtId="181" fontId="24" fillId="32" borderId="21" xfId="42" applyNumberFormat="1" applyFont="1" applyFill="1" applyBorder="1" applyAlignment="1" quotePrefix="1">
      <alignment/>
    </xf>
    <xf numFmtId="181" fontId="24" fillId="32" borderId="17" xfId="42" applyNumberFormat="1" applyFont="1" applyFill="1" applyBorder="1" applyAlignment="1">
      <alignment horizontal="center"/>
    </xf>
    <xf numFmtId="181" fontId="24" fillId="32" borderId="19" xfId="42" applyNumberFormat="1" applyFont="1" applyFill="1" applyBorder="1" applyAlignment="1">
      <alignment horizontal="center"/>
    </xf>
    <xf numFmtId="181" fontId="24" fillId="32" borderId="42" xfId="42" applyNumberFormat="1" applyFont="1" applyFill="1" applyBorder="1" applyAlignment="1">
      <alignment horizontal="center"/>
    </xf>
    <xf numFmtId="181" fontId="24" fillId="37" borderId="0" xfId="42" applyNumberFormat="1" applyFont="1" applyFill="1" applyBorder="1" applyAlignment="1">
      <alignment horizontal="center"/>
    </xf>
    <xf numFmtId="39" fontId="24" fillId="36" borderId="40" xfId="42" applyNumberFormat="1" applyFont="1" applyFill="1" applyBorder="1" applyAlignment="1">
      <alignment/>
    </xf>
    <xf numFmtId="39" fontId="25" fillId="35" borderId="40" xfId="42" applyNumberFormat="1" applyFont="1" applyFill="1" applyBorder="1" applyAlignment="1">
      <alignment/>
    </xf>
    <xf numFmtId="39" fontId="25" fillId="35" borderId="17" xfId="42" applyNumberFormat="1" applyFont="1" applyFill="1" applyBorder="1" applyAlignment="1">
      <alignment/>
    </xf>
    <xf numFmtId="4" fontId="24" fillId="36" borderId="40" xfId="42" applyNumberFormat="1" applyFont="1" applyFill="1" applyBorder="1" applyAlignment="1">
      <alignment/>
    </xf>
    <xf numFmtId="4" fontId="24" fillId="36" borderId="16" xfId="0" applyNumberFormat="1" applyFont="1" applyFill="1" applyBorder="1" applyAlignment="1">
      <alignment/>
    </xf>
    <xf numFmtId="4" fontId="24" fillId="36" borderId="18" xfId="0" applyNumberFormat="1" applyFont="1" applyFill="1" applyBorder="1" applyAlignment="1">
      <alignment/>
    </xf>
    <xf numFmtId="0" fontId="25" fillId="32" borderId="34" xfId="0" applyFont="1" applyFill="1" applyBorder="1" applyAlignment="1">
      <alignment horizontal="center"/>
    </xf>
    <xf numFmtId="183" fontId="25" fillId="32" borderId="17" xfId="0" applyNumberFormat="1" applyFont="1" applyFill="1" applyBorder="1" applyAlignment="1" applyProtection="1">
      <alignment horizontal="center"/>
      <protection/>
    </xf>
    <xf numFmtId="40" fontId="24" fillId="32" borderId="18" xfId="0" applyNumberFormat="1" applyFont="1" applyFill="1" applyBorder="1" applyAlignment="1">
      <alignment horizontal="center"/>
    </xf>
    <xf numFmtId="183" fontId="24" fillId="32" borderId="17" xfId="0" applyNumberFormat="1" applyFont="1" applyFill="1" applyBorder="1" applyAlignment="1" applyProtection="1">
      <alignment horizontal="center"/>
      <protection/>
    </xf>
    <xf numFmtId="183" fontId="29" fillId="32" borderId="42" xfId="0" applyNumberFormat="1" applyFont="1" applyFill="1" applyBorder="1" applyAlignment="1" applyProtection="1">
      <alignment/>
      <protection/>
    </xf>
    <xf numFmtId="40" fontId="24" fillId="32" borderId="19" xfId="0" applyNumberFormat="1" applyFont="1" applyFill="1" applyBorder="1" applyAlignment="1">
      <alignment horizontal="center"/>
    </xf>
    <xf numFmtId="0" fontId="25" fillId="32" borderId="21" xfId="0" applyFont="1" applyFill="1" applyBorder="1" applyAlignment="1">
      <alignment horizontal="center" vertical="center"/>
    </xf>
    <xf numFmtId="0" fontId="25" fillId="32" borderId="46" xfId="0" applyFont="1" applyFill="1" applyBorder="1" applyAlignment="1">
      <alignment horizontal="center"/>
    </xf>
    <xf numFmtId="39" fontId="24" fillId="35" borderId="16" xfId="42" applyNumberFormat="1" applyFont="1" applyFill="1" applyBorder="1" applyAlignment="1">
      <alignment/>
    </xf>
    <xf numFmtId="43" fontId="25" fillId="36" borderId="16" xfId="42" applyFont="1" applyFill="1" applyBorder="1" applyAlignment="1">
      <alignment/>
    </xf>
    <xf numFmtId="43" fontId="25" fillId="36" borderId="0" xfId="42" applyFont="1" applyFill="1" applyBorder="1" applyAlignment="1">
      <alignment/>
    </xf>
    <xf numFmtId="43" fontId="24" fillId="36" borderId="18" xfId="42" applyFont="1" applyFill="1" applyBorder="1" applyAlignment="1">
      <alignment horizontal="left" vertical="center"/>
    </xf>
    <xf numFmtId="43" fontId="24" fillId="37" borderId="18" xfId="42" applyFont="1" applyFill="1" applyBorder="1" applyAlignment="1">
      <alignment horizontal="left" vertical="center"/>
    </xf>
    <xf numFmtId="43" fontId="24" fillId="36" borderId="17" xfId="42" applyFont="1" applyFill="1" applyBorder="1" applyAlignment="1">
      <alignment horizontal="left" vertical="center"/>
    </xf>
    <xf numFmtId="43" fontId="24" fillId="37" borderId="16" xfId="42" applyFont="1" applyFill="1" applyBorder="1" applyAlignment="1">
      <alignment horizontal="left" vertical="center"/>
    </xf>
    <xf numFmtId="43" fontId="5" fillId="36" borderId="18" xfId="42" applyFont="1" applyFill="1" applyBorder="1" applyAlignment="1">
      <alignment horizontal="left" vertical="center"/>
    </xf>
    <xf numFmtId="43" fontId="5" fillId="37" borderId="18" xfId="42" applyFont="1" applyFill="1" applyBorder="1" applyAlignment="1">
      <alignment horizontal="left" vertical="center"/>
    </xf>
    <xf numFmtId="43" fontId="25" fillId="36" borderId="19" xfId="42" applyFont="1" applyFill="1" applyBorder="1" applyAlignment="1">
      <alignment horizontal="left" vertical="center"/>
    </xf>
    <xf numFmtId="43" fontId="25" fillId="36" borderId="19" xfId="42" applyFont="1" applyFill="1" applyBorder="1" applyAlignment="1">
      <alignment horizontal="right" vertical="center"/>
    </xf>
    <xf numFmtId="43" fontId="25" fillId="36" borderId="17" xfId="42" applyFont="1" applyFill="1" applyBorder="1" applyAlignment="1">
      <alignment horizontal="left" vertical="center"/>
    </xf>
    <xf numFmtId="39" fontId="24" fillId="35" borderId="46" xfId="42" applyNumberFormat="1" applyFont="1" applyFill="1" applyBorder="1" applyAlignment="1">
      <alignment/>
    </xf>
    <xf numFmtId="43" fontId="25" fillId="37" borderId="34" xfId="42" applyFont="1" applyFill="1" applyBorder="1" applyAlignment="1">
      <alignment horizontal="left" vertical="center"/>
    </xf>
    <xf numFmtId="39" fontId="24" fillId="35" borderId="34" xfId="42" applyNumberFormat="1" applyFont="1" applyFill="1" applyBorder="1" applyAlignment="1">
      <alignment/>
    </xf>
    <xf numFmtId="43" fontId="25" fillId="37" borderId="44" xfId="42" applyFont="1" applyFill="1" applyBorder="1" applyAlignment="1">
      <alignment horizontal="left" vertical="center"/>
    </xf>
    <xf numFmtId="183" fontId="25" fillId="32" borderId="0" xfId="0" applyNumberFormat="1" applyFont="1" applyFill="1" applyBorder="1" applyAlignment="1" applyProtection="1">
      <alignment horizontal="center"/>
      <protection/>
    </xf>
    <xf numFmtId="183" fontId="24" fillId="32" borderId="0" xfId="0" applyNumberFormat="1" applyFont="1" applyFill="1" applyBorder="1" applyAlignment="1" applyProtection="1">
      <alignment horizontal="center"/>
      <protection/>
    </xf>
    <xf numFmtId="183" fontId="29" fillId="32" borderId="45" xfId="0" applyNumberFormat="1" applyFont="1" applyFill="1" applyBorder="1" applyAlignment="1" applyProtection="1">
      <alignment/>
      <protection/>
    </xf>
    <xf numFmtId="0" fontId="24" fillId="0" borderId="50" xfId="0" applyFont="1" applyBorder="1" applyAlignment="1">
      <alignment horizontal="right" vertical="center"/>
    </xf>
    <xf numFmtId="43" fontId="5" fillId="36" borderId="17" xfId="42" applyFont="1" applyFill="1" applyBorder="1" applyAlignment="1">
      <alignment horizontal="left" vertical="center"/>
    </xf>
    <xf numFmtId="43" fontId="24" fillId="36" borderId="42" xfId="42" applyFont="1" applyFill="1" applyBorder="1" applyAlignment="1">
      <alignment horizontal="left" vertical="center"/>
    </xf>
    <xf numFmtId="43" fontId="24" fillId="36" borderId="19" xfId="42" applyFont="1" applyFill="1" applyBorder="1" applyAlignment="1">
      <alignment horizontal="left" vertical="center"/>
    </xf>
    <xf numFmtId="39" fontId="24" fillId="35" borderId="21" xfId="42" applyNumberFormat="1" applyFont="1" applyFill="1" applyBorder="1" applyAlignment="1">
      <alignment/>
    </xf>
    <xf numFmtId="39" fontId="24" fillId="35" borderId="44" xfId="42" applyNumberFormat="1" applyFont="1" applyFill="1" applyBorder="1" applyAlignment="1">
      <alignment/>
    </xf>
    <xf numFmtId="40" fontId="20" fillId="0" borderId="16" xfId="0" applyNumberFormat="1" applyFont="1" applyFill="1" applyBorder="1" applyAlignment="1">
      <alignment/>
    </xf>
    <xf numFmtId="39" fontId="25" fillId="35" borderId="16" xfId="42" applyNumberFormat="1" applyFont="1" applyFill="1" applyBorder="1" applyAlignment="1">
      <alignment/>
    </xf>
    <xf numFmtId="43" fontId="24" fillId="36" borderId="19" xfId="42" applyFont="1" applyFill="1" applyBorder="1" applyAlignment="1">
      <alignment/>
    </xf>
    <xf numFmtId="183" fontId="25" fillId="32" borderId="18" xfId="0" applyNumberFormat="1" applyFont="1" applyFill="1" applyBorder="1" applyAlignment="1" applyProtection="1">
      <alignment horizontal="center"/>
      <protection/>
    </xf>
    <xf numFmtId="40" fontId="24" fillId="32" borderId="17" xfId="0" applyNumberFormat="1" applyFont="1" applyFill="1" applyBorder="1" applyAlignment="1">
      <alignment horizontal="center"/>
    </xf>
    <xf numFmtId="183" fontId="29" fillId="32" borderId="19" xfId="0" applyNumberFormat="1" applyFont="1" applyFill="1" applyBorder="1" applyAlignment="1" applyProtection="1">
      <alignment/>
      <protection/>
    </xf>
    <xf numFmtId="40" fontId="24" fillId="32" borderId="42" xfId="0" applyNumberFormat="1" applyFont="1" applyFill="1" applyBorder="1" applyAlignment="1">
      <alignment horizontal="center"/>
    </xf>
    <xf numFmtId="0" fontId="25" fillId="0" borderId="19" xfId="0" applyFont="1" applyBorder="1" applyAlignment="1">
      <alignment/>
    </xf>
    <xf numFmtId="0" fontId="24" fillId="36" borderId="49" xfId="0" applyFont="1" applyFill="1" applyBorder="1" applyAlignment="1">
      <alignment/>
    </xf>
    <xf numFmtId="0" fontId="24" fillId="36" borderId="39" xfId="0" applyFont="1" applyFill="1" applyBorder="1" applyAlignment="1">
      <alignment/>
    </xf>
    <xf numFmtId="0" fontId="24" fillId="36" borderId="40" xfId="0" applyFont="1" applyFill="1" applyBorder="1" applyAlignment="1">
      <alignment/>
    </xf>
    <xf numFmtId="0" fontId="24" fillId="36" borderId="17" xfId="0" applyFont="1" applyFill="1" applyBorder="1" applyAlignment="1">
      <alignment/>
    </xf>
    <xf numFmtId="39" fontId="24" fillId="35" borderId="20" xfId="0" applyNumberFormat="1" applyFont="1" applyFill="1" applyBorder="1" applyAlignment="1">
      <alignment/>
    </xf>
    <xf numFmtId="39" fontId="24" fillId="35" borderId="42" xfId="0" applyNumberFormat="1" applyFont="1" applyFill="1" applyBorder="1" applyAlignment="1">
      <alignment/>
    </xf>
    <xf numFmtId="183" fontId="25" fillId="32" borderId="51" xfId="0" applyNumberFormat="1" applyFont="1" applyFill="1" applyBorder="1" applyAlignment="1" applyProtection="1">
      <alignment horizontal="center" vertical="center" wrapText="1"/>
      <protection/>
    </xf>
    <xf numFmtId="40" fontId="24" fillId="32" borderId="52" xfId="0" applyNumberFormat="1" applyFont="1" applyFill="1" applyBorder="1" applyAlignment="1">
      <alignment horizontal="center" vertical="center" wrapText="1"/>
    </xf>
    <xf numFmtId="40" fontId="24" fillId="32" borderId="53" xfId="0" applyNumberFormat="1" applyFont="1" applyFill="1" applyBorder="1" applyAlignment="1">
      <alignment horizontal="center" vertical="center" wrapText="1"/>
    </xf>
    <xf numFmtId="183" fontId="25" fillId="32" borderId="48" xfId="0" applyNumberFormat="1" applyFont="1" applyFill="1" applyBorder="1" applyAlignment="1" applyProtection="1">
      <alignment horizontal="center" wrapText="1"/>
      <protection/>
    </xf>
    <xf numFmtId="40" fontId="24" fillId="32" borderId="54" xfId="0" applyNumberFormat="1" applyFont="1" applyFill="1" applyBorder="1" applyAlignment="1">
      <alignment horizontal="center" wrapText="1"/>
    </xf>
    <xf numFmtId="0" fontId="24" fillId="32" borderId="55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indent="2"/>
    </xf>
    <xf numFmtId="0" fontId="24" fillId="0" borderId="19" xfId="0" applyFont="1" applyBorder="1" applyAlignment="1">
      <alignment horizontal="left" indent="2"/>
    </xf>
    <xf numFmtId="39" fontId="25" fillId="35" borderId="49" xfId="42" applyNumberFormat="1" applyFont="1" applyFill="1" applyBorder="1" applyAlignment="1">
      <alignment/>
    </xf>
    <xf numFmtId="39" fontId="25" fillId="35" borderId="43" xfId="42" applyNumberFormat="1" applyFont="1" applyFill="1" applyBorder="1" applyAlignment="1">
      <alignment/>
    </xf>
    <xf numFmtId="39" fontId="25" fillId="35" borderId="39" xfId="42" applyNumberFormat="1" applyFont="1" applyFill="1" applyBorder="1" applyAlignment="1">
      <alignment/>
    </xf>
    <xf numFmtId="43" fontId="24" fillId="36" borderId="40" xfId="42" applyFont="1" applyFill="1" applyBorder="1" applyAlignment="1">
      <alignment/>
    </xf>
    <xf numFmtId="43" fontId="24" fillId="36" borderId="0" xfId="42" applyFont="1" applyFill="1" applyBorder="1" applyAlignment="1">
      <alignment/>
    </xf>
    <xf numFmtId="43" fontId="24" fillId="36" borderId="17" xfId="42" applyFont="1" applyFill="1" applyBorder="1" applyAlignment="1">
      <alignment/>
    </xf>
    <xf numFmtId="39" fontId="24" fillId="35" borderId="0" xfId="42" applyNumberFormat="1" applyFont="1" applyFill="1" applyBorder="1" applyAlignment="1">
      <alignment/>
    </xf>
    <xf numFmtId="39" fontId="25" fillId="35" borderId="0" xfId="42" applyNumberFormat="1" applyFont="1" applyFill="1" applyBorder="1" applyAlignment="1">
      <alignment/>
    </xf>
    <xf numFmtId="43" fontId="24" fillId="36" borderId="20" xfId="42" applyFont="1" applyFill="1" applyBorder="1" applyAlignment="1">
      <alignment/>
    </xf>
    <xf numFmtId="43" fontId="24" fillId="36" borderId="45" xfId="42" applyFont="1" applyFill="1" applyBorder="1" applyAlignment="1">
      <alignment/>
    </xf>
    <xf numFmtId="43" fontId="24" fillId="36" borderId="42" xfId="42" applyFont="1" applyFill="1" applyBorder="1" applyAlignment="1">
      <alignment/>
    </xf>
    <xf numFmtId="0" fontId="4" fillId="34" borderId="20" xfId="0" applyFont="1" applyFill="1" applyBorder="1" applyAlignment="1">
      <alignment horizontal="center"/>
    </xf>
    <xf numFmtId="39" fontId="25" fillId="35" borderId="20" xfId="0" applyNumberFormat="1" applyFont="1" applyFill="1" applyBorder="1" applyAlignment="1">
      <alignment/>
    </xf>
    <xf numFmtId="39" fontId="25" fillId="35" borderId="42" xfId="0" applyNumberFormat="1" applyFont="1" applyFill="1" applyBorder="1" applyAlignment="1">
      <alignment/>
    </xf>
    <xf numFmtId="0" fontId="25" fillId="0" borderId="2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25" fillId="0" borderId="21" xfId="0" applyFont="1" applyFill="1" applyBorder="1" applyAlignment="1">
      <alignment/>
    </xf>
    <xf numFmtId="49" fontId="5" fillId="0" borderId="19" xfId="0" applyNumberFormat="1" applyFont="1" applyBorder="1" applyAlignment="1">
      <alignment/>
    </xf>
    <xf numFmtId="39" fontId="25" fillId="35" borderId="46" xfId="0" applyNumberFormat="1" applyFont="1" applyFill="1" applyBorder="1" applyAlignment="1">
      <alignment/>
    </xf>
    <xf numFmtId="39" fontId="25" fillId="35" borderId="44" xfId="0" applyNumberFormat="1" applyFont="1" applyFill="1" applyBorder="1" applyAlignment="1">
      <alignment/>
    </xf>
    <xf numFmtId="0" fontId="24" fillId="36" borderId="46" xfId="0" applyFont="1" applyFill="1" applyBorder="1" applyAlignment="1">
      <alignment/>
    </xf>
    <xf numFmtId="0" fontId="24" fillId="36" borderId="44" xfId="0" applyFont="1" applyFill="1" applyBorder="1" applyAlignment="1">
      <alignment/>
    </xf>
    <xf numFmtId="0" fontId="24" fillId="36" borderId="42" xfId="0" applyFont="1" applyFill="1" applyBorder="1" applyAlignment="1">
      <alignment/>
    </xf>
    <xf numFmtId="0" fontId="24" fillId="32" borderId="21" xfId="0" applyFont="1" applyFill="1" applyBorder="1" applyAlignment="1">
      <alignment horizontal="center" vertical="center"/>
    </xf>
    <xf numFmtId="0" fontId="25" fillId="32" borderId="21" xfId="0" applyFont="1" applyFill="1" applyBorder="1" applyAlignment="1">
      <alignment/>
    </xf>
    <xf numFmtId="171" fontId="24" fillId="32" borderId="21" xfId="45" applyFont="1" applyFill="1" applyBorder="1" applyAlignment="1">
      <alignment horizontal="center"/>
    </xf>
    <xf numFmtId="0" fontId="24" fillId="36" borderId="0" xfId="0" applyFont="1" applyFill="1" applyBorder="1" applyAlignment="1">
      <alignment/>
    </xf>
    <xf numFmtId="0" fontId="24" fillId="32" borderId="42" xfId="0" applyFont="1" applyFill="1" applyBorder="1" applyAlignment="1">
      <alignment horizontal="center"/>
    </xf>
    <xf numFmtId="39" fontId="24" fillId="35" borderId="0" xfId="0" applyNumberFormat="1" applyFont="1" applyFill="1" applyBorder="1" applyAlignment="1">
      <alignment/>
    </xf>
    <xf numFmtId="0" fontId="24" fillId="36" borderId="45" xfId="0" applyFont="1" applyFill="1" applyBorder="1" applyAlignment="1">
      <alignment/>
    </xf>
    <xf numFmtId="39" fontId="24" fillId="35" borderId="19" xfId="0" applyNumberFormat="1" applyFont="1" applyFill="1" applyBorder="1" applyAlignment="1">
      <alignment/>
    </xf>
    <xf numFmtId="39" fontId="25" fillId="35" borderId="45" xfId="0" applyNumberFormat="1" applyFont="1" applyFill="1" applyBorder="1" applyAlignment="1">
      <alignment/>
    </xf>
    <xf numFmtId="40" fontId="24" fillId="32" borderId="46" xfId="0" applyNumberFormat="1" applyFont="1" applyFill="1" applyBorder="1" applyAlignment="1">
      <alignment horizontal="center" wrapText="1"/>
    </xf>
    <xf numFmtId="0" fontId="24" fillId="32" borderId="44" xfId="0" applyFont="1" applyFill="1" applyBorder="1" applyAlignment="1">
      <alignment horizontal="center" vertical="center"/>
    </xf>
    <xf numFmtId="40" fontId="24" fillId="32" borderId="44" xfId="0" applyNumberFormat="1" applyFont="1" applyFill="1" applyBorder="1" applyAlignment="1">
      <alignment horizontal="center" wrapText="1"/>
    </xf>
    <xf numFmtId="0" fontId="24" fillId="32" borderId="46" xfId="0" applyFont="1" applyFill="1" applyBorder="1" applyAlignment="1">
      <alignment horizontal="center" vertical="center"/>
    </xf>
    <xf numFmtId="0" fontId="24" fillId="32" borderId="18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32" borderId="21" xfId="0" applyFont="1" applyFill="1" applyBorder="1" applyAlignment="1">
      <alignment horizontal="center" vertical="center"/>
    </xf>
    <xf numFmtId="2" fontId="1" fillId="0" borderId="0" xfId="44" applyNumberFormat="1" applyFont="1" applyFill="1" applyAlignment="1">
      <alignment/>
    </xf>
    <xf numFmtId="49" fontId="1" fillId="0" borderId="0" xfId="44" applyNumberFormat="1" applyFont="1" applyFill="1" applyAlignment="1">
      <alignment horizontal="left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0" fontId="24" fillId="0" borderId="0" xfId="0" applyFont="1" applyAlignment="1">
      <alignment horizontal="left"/>
    </xf>
    <xf numFmtId="0" fontId="45" fillId="0" borderId="0" xfId="55" applyFont="1" applyAlignment="1" applyProtection="1" quotePrefix="1">
      <alignment/>
      <protection/>
    </xf>
    <xf numFmtId="0" fontId="16" fillId="0" borderId="0" xfId="55" applyFont="1" applyAlignment="1" applyProtection="1" quotePrefix="1">
      <alignment/>
      <protection/>
    </xf>
    <xf numFmtId="49" fontId="34" fillId="0" borderId="0" xfId="0" applyNumberFormat="1" applyFont="1" applyAlignment="1">
      <alignment horizontal="left"/>
    </xf>
    <xf numFmtId="0" fontId="34" fillId="0" borderId="0" xfId="0" applyFont="1" applyAlignment="1" quotePrefix="1">
      <alignment/>
    </xf>
    <xf numFmtId="49" fontId="34" fillId="0" borderId="0" xfId="0" applyNumberFormat="1" applyFont="1" applyAlignment="1">
      <alignment/>
    </xf>
    <xf numFmtId="0" fontId="24" fillId="32" borderId="21" xfId="0" applyFont="1" applyFill="1" applyBorder="1" applyAlignment="1">
      <alignment horizontal="center" wrapText="1"/>
    </xf>
    <xf numFmtId="0" fontId="4" fillId="34" borderId="42" xfId="0" applyFont="1" applyFill="1" applyBorder="1" applyAlignment="1">
      <alignment horizontal="center"/>
    </xf>
    <xf numFmtId="0" fontId="4" fillId="32" borderId="45" xfId="0" applyFont="1" applyFill="1" applyBorder="1" applyAlignment="1">
      <alignment horizontal="centerContinuous"/>
    </xf>
    <xf numFmtId="0" fontId="4" fillId="32" borderId="42" xfId="0" applyFont="1" applyFill="1" applyBorder="1" applyAlignment="1">
      <alignment horizontal="center"/>
    </xf>
    <xf numFmtId="0" fontId="24" fillId="37" borderId="16" xfId="0" applyFont="1" applyFill="1" applyBorder="1" applyAlignment="1">
      <alignment horizontal="center" vertical="center"/>
    </xf>
    <xf numFmtId="39" fontId="24" fillId="35" borderId="45" xfId="42" applyNumberFormat="1" applyFont="1" applyFill="1" applyBorder="1" applyAlignment="1">
      <alignment/>
    </xf>
    <xf numFmtId="4" fontId="24" fillId="35" borderId="19" xfId="42" applyNumberFormat="1" applyFont="1" applyFill="1" applyBorder="1" applyAlignment="1">
      <alignment/>
    </xf>
    <xf numFmtId="0" fontId="24" fillId="36" borderId="19" xfId="0" applyNumberFormat="1" applyFont="1" applyFill="1" applyBorder="1" applyAlignment="1">
      <alignment/>
    </xf>
    <xf numFmtId="0" fontId="24" fillId="36" borderId="17" xfId="0" applyFont="1" applyFill="1" applyBorder="1" applyAlignment="1">
      <alignment horizontal="center"/>
    </xf>
    <xf numFmtId="0" fontId="24" fillId="36" borderId="21" xfId="0" applyNumberFormat="1" applyFont="1" applyFill="1" applyBorder="1" applyAlignment="1">
      <alignment/>
    </xf>
    <xf numFmtId="4" fontId="24" fillId="35" borderId="16" xfId="0" applyNumberFormat="1" applyFont="1" applyFill="1" applyBorder="1" applyAlignment="1">
      <alignment horizontal="right"/>
    </xf>
    <xf numFmtId="0" fontId="34" fillId="0" borderId="0" xfId="63" applyFont="1">
      <alignment/>
      <protection/>
    </xf>
    <xf numFmtId="0" fontId="34" fillId="0" borderId="0" xfId="63" applyFont="1" applyAlignment="1">
      <alignment horizontal="left"/>
      <protection/>
    </xf>
    <xf numFmtId="0" fontId="34" fillId="0" borderId="0" xfId="63">
      <alignment/>
      <protection/>
    </xf>
    <xf numFmtId="0" fontId="34" fillId="0" borderId="0" xfId="63" applyFill="1">
      <alignment/>
      <protection/>
    </xf>
    <xf numFmtId="0" fontId="54" fillId="32" borderId="52" xfId="60" applyFont="1" applyFill="1" applyBorder="1" applyAlignment="1">
      <alignment vertical="center" wrapText="1"/>
      <protection/>
    </xf>
    <xf numFmtId="0" fontId="54" fillId="32" borderId="56" xfId="60" applyFont="1" applyFill="1" applyBorder="1" applyAlignment="1">
      <alignment vertical="center" wrapText="1"/>
      <protection/>
    </xf>
    <xf numFmtId="0" fontId="54" fillId="32" borderId="56" xfId="60" applyFont="1" applyFill="1" applyBorder="1" applyAlignment="1">
      <alignment horizontal="center" vertical="center" wrapText="1"/>
      <protection/>
    </xf>
    <xf numFmtId="0" fontId="54" fillId="32" borderId="53" xfId="60" applyFont="1" applyFill="1" applyBorder="1" applyAlignment="1">
      <alignment horizontal="center" vertical="center" wrapText="1"/>
      <protection/>
    </xf>
    <xf numFmtId="0" fontId="55" fillId="32" borderId="54" xfId="60" applyFont="1" applyFill="1" applyBorder="1" applyAlignment="1">
      <alignment horizontal="center" vertical="center" wrapText="1"/>
      <protection/>
    </xf>
    <xf numFmtId="0" fontId="56" fillId="32" borderId="21" xfId="60" applyFont="1" applyFill="1" applyBorder="1" applyAlignment="1">
      <alignment vertical="center" wrapText="1"/>
      <protection/>
    </xf>
    <xf numFmtId="2" fontId="34" fillId="36" borderId="21" xfId="60" applyNumberFormat="1" applyFill="1" applyBorder="1" applyAlignment="1">
      <alignment horizontal="center" vertical="center"/>
      <protection/>
    </xf>
    <xf numFmtId="49" fontId="0" fillId="40" borderId="55" xfId="60" applyNumberFormat="1" applyFont="1" applyFill="1" applyBorder="1" applyAlignment="1">
      <alignment horizontal="center" vertical="center"/>
      <protection/>
    </xf>
    <xf numFmtId="0" fontId="55" fillId="32" borderId="57" xfId="60" applyFont="1" applyFill="1" applyBorder="1" applyAlignment="1">
      <alignment horizontal="center" vertical="center" wrapText="1"/>
      <protection/>
    </xf>
    <xf numFmtId="0" fontId="56" fillId="32" borderId="10" xfId="60" applyFont="1" applyFill="1" applyBorder="1" applyAlignment="1">
      <alignment vertical="center" wrapText="1"/>
      <protection/>
    </xf>
    <xf numFmtId="49" fontId="0" fillId="40" borderId="58" xfId="60" applyNumberFormat="1" applyFont="1" applyFill="1" applyBorder="1" applyAlignment="1">
      <alignment horizontal="center" vertical="center"/>
      <protection/>
    </xf>
    <xf numFmtId="2" fontId="1" fillId="0" borderId="13" xfId="44" applyNumberFormat="1" applyFont="1" applyFill="1" applyBorder="1" applyAlignment="1">
      <alignment/>
    </xf>
    <xf numFmtId="2" fontId="53" fillId="0" borderId="13" xfId="44" applyNumberFormat="1" applyFont="1" applyFill="1" applyBorder="1" applyAlignment="1">
      <alignment/>
    </xf>
    <xf numFmtId="1" fontId="1" fillId="0" borderId="13" xfId="44" applyNumberFormat="1" applyFont="1" applyFill="1" applyBorder="1" applyAlignment="1">
      <alignment horizontal="left"/>
    </xf>
    <xf numFmtId="0" fontId="24" fillId="0" borderId="13" xfId="0" applyFont="1" applyFill="1" applyBorder="1" applyAlignment="1">
      <alignment/>
    </xf>
    <xf numFmtId="2" fontId="24" fillId="0" borderId="13" xfId="44" applyNumberFormat="1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3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34" fillId="0" borderId="13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45" fillId="0" borderId="12" xfId="55" applyFont="1" applyBorder="1" applyAlignment="1" applyProtection="1" quotePrefix="1">
      <alignment/>
      <protection/>
    </xf>
    <xf numFmtId="0" fontId="45" fillId="0" borderId="13" xfId="55" applyFont="1" applyBorder="1" applyAlignment="1" applyProtection="1" quotePrefix="1">
      <alignment/>
      <protection/>
    </xf>
    <xf numFmtId="0" fontId="45" fillId="0" borderId="13" xfId="55" applyBorder="1" applyAlignment="1" applyProtection="1" quotePrefix="1">
      <alignment/>
      <protection/>
    </xf>
    <xf numFmtId="0" fontId="57" fillId="41" borderId="59" xfId="59" applyFont="1" applyFill="1" applyBorder="1" applyAlignment="1">
      <alignment vertical="center"/>
      <protection/>
    </xf>
    <xf numFmtId="0" fontId="57" fillId="41" borderId="60" xfId="59" applyFont="1" applyFill="1" applyBorder="1" applyAlignment="1">
      <alignment vertical="center"/>
      <protection/>
    </xf>
    <xf numFmtId="0" fontId="57" fillId="41" borderId="14" xfId="59" applyFont="1" applyFill="1" applyBorder="1" applyAlignment="1">
      <alignment horizontal="center" vertical="center"/>
      <protection/>
    </xf>
    <xf numFmtId="0" fontId="57" fillId="41" borderId="14" xfId="59" applyFont="1" applyFill="1" applyBorder="1" applyAlignment="1">
      <alignment horizontal="center" vertical="center" wrapText="1"/>
      <protection/>
    </xf>
    <xf numFmtId="49" fontId="58" fillId="42" borderId="48" xfId="59" applyNumberFormat="1" applyFont="1" applyFill="1" applyBorder="1" applyAlignment="1">
      <alignment horizontal="left" vertical="center" wrapText="1"/>
      <protection/>
    </xf>
    <xf numFmtId="49" fontId="58" fillId="42" borderId="32" xfId="59" applyNumberFormat="1" applyFont="1" applyFill="1" applyBorder="1" applyAlignment="1">
      <alignment horizontal="left" vertical="center" wrapText="1"/>
      <protection/>
    </xf>
    <xf numFmtId="0" fontId="24" fillId="32" borderId="16" xfId="0" applyFont="1" applyFill="1" applyBorder="1" applyAlignment="1">
      <alignment horizontal="center" vertical="center"/>
    </xf>
    <xf numFmtId="0" fontId="24" fillId="32" borderId="18" xfId="0" applyFont="1" applyFill="1" applyBorder="1" applyAlignment="1">
      <alignment horizontal="center" vertical="center"/>
    </xf>
    <xf numFmtId="0" fontId="24" fillId="32" borderId="19" xfId="0" applyFont="1" applyFill="1" applyBorder="1" applyAlignment="1">
      <alignment horizontal="center" vertical="center"/>
    </xf>
    <xf numFmtId="183" fontId="24" fillId="32" borderId="49" xfId="0" applyNumberFormat="1" applyFont="1" applyFill="1" applyBorder="1" applyAlignment="1">
      <alignment horizontal="center"/>
    </xf>
    <xf numFmtId="183" fontId="24" fillId="32" borderId="39" xfId="0" applyNumberFormat="1" applyFont="1" applyFill="1" applyBorder="1" applyAlignment="1">
      <alignment horizontal="center"/>
    </xf>
    <xf numFmtId="0" fontId="24" fillId="34" borderId="16" xfId="0" applyFont="1" applyFill="1" applyBorder="1" applyAlignment="1">
      <alignment horizontal="center" vertical="center"/>
    </xf>
    <xf numFmtId="0" fontId="24" fillId="34" borderId="18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181" fontId="24" fillId="32" borderId="16" xfId="0" applyNumberFormat="1" applyFont="1" applyFill="1" applyBorder="1" applyAlignment="1">
      <alignment horizontal="center" vertical="center"/>
    </xf>
    <xf numFmtId="181" fontId="24" fillId="32" borderId="18" xfId="0" applyNumberFormat="1" applyFont="1" applyFill="1" applyBorder="1" applyAlignment="1">
      <alignment horizontal="center" vertical="center"/>
    </xf>
    <xf numFmtId="181" fontId="24" fillId="32" borderId="19" xfId="0" applyNumberFormat="1" applyFont="1" applyFill="1" applyBorder="1" applyAlignment="1">
      <alignment horizontal="center" vertical="center"/>
    </xf>
    <xf numFmtId="0" fontId="25" fillId="32" borderId="16" xfId="0" applyFont="1" applyFill="1" applyBorder="1" applyAlignment="1">
      <alignment horizontal="center" wrapText="1"/>
    </xf>
    <xf numFmtId="0" fontId="25" fillId="32" borderId="18" xfId="0" applyFont="1" applyFill="1" applyBorder="1" applyAlignment="1">
      <alignment horizontal="center" wrapText="1"/>
    </xf>
    <xf numFmtId="0" fontId="25" fillId="32" borderId="19" xfId="0" applyFont="1" applyFill="1" applyBorder="1" applyAlignment="1">
      <alignment horizontal="center" wrapText="1"/>
    </xf>
    <xf numFmtId="0" fontId="25" fillId="32" borderId="16" xfId="0" applyFont="1" applyFill="1" applyBorder="1" applyAlignment="1">
      <alignment horizontal="center" vertical="center" wrapText="1"/>
    </xf>
    <xf numFmtId="0" fontId="25" fillId="32" borderId="18" xfId="0" applyFont="1" applyFill="1" applyBorder="1" applyAlignment="1">
      <alignment horizontal="center" vertical="center" wrapText="1"/>
    </xf>
    <xf numFmtId="0" fontId="25" fillId="32" borderId="19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/>
    </xf>
    <xf numFmtId="0" fontId="25" fillId="32" borderId="15" xfId="0" applyFont="1" applyFill="1" applyBorder="1" applyAlignment="1">
      <alignment horizontal="center" vertical="center"/>
    </xf>
    <xf numFmtId="43" fontId="25" fillId="32" borderId="12" xfId="42" applyFont="1" applyFill="1" applyBorder="1" applyAlignment="1">
      <alignment horizontal="center" vertical="center"/>
    </xf>
    <xf numFmtId="43" fontId="25" fillId="32" borderId="15" xfId="42" applyFont="1" applyFill="1" applyBorder="1" applyAlignment="1">
      <alignment horizontal="center" vertical="center"/>
    </xf>
    <xf numFmtId="0" fontId="25" fillId="32" borderId="16" xfId="0" applyFont="1" applyFill="1" applyBorder="1" applyAlignment="1">
      <alignment horizontal="center" vertical="center"/>
    </xf>
    <xf numFmtId="0" fontId="25" fillId="32" borderId="18" xfId="0" applyFont="1" applyFill="1" applyBorder="1" applyAlignment="1">
      <alignment horizontal="center" vertical="center"/>
    </xf>
    <xf numFmtId="0" fontId="25" fillId="32" borderId="19" xfId="0" applyFont="1" applyFill="1" applyBorder="1" applyAlignment="1">
      <alignment horizontal="center" vertical="center"/>
    </xf>
    <xf numFmtId="181" fontId="25" fillId="32" borderId="46" xfId="42" applyNumberFormat="1" applyFont="1" applyFill="1" applyBorder="1" applyAlignment="1">
      <alignment horizontal="center"/>
    </xf>
    <xf numFmtId="181" fontId="25" fillId="32" borderId="44" xfId="42" applyNumberFormat="1" applyFont="1" applyFill="1" applyBorder="1" applyAlignment="1">
      <alignment horizontal="center"/>
    </xf>
    <xf numFmtId="0" fontId="24" fillId="34" borderId="46" xfId="0" applyFont="1" applyFill="1" applyBorder="1" applyAlignment="1">
      <alignment horizontal="center"/>
    </xf>
    <xf numFmtId="0" fontId="24" fillId="34" borderId="34" xfId="0" applyFont="1" applyFill="1" applyBorder="1" applyAlignment="1">
      <alignment horizontal="center"/>
    </xf>
    <xf numFmtId="0" fontId="24" fillId="34" borderId="44" xfId="0" applyFont="1" applyFill="1" applyBorder="1" applyAlignment="1">
      <alignment horizontal="center"/>
    </xf>
    <xf numFmtId="181" fontId="24" fillId="34" borderId="46" xfId="42" applyNumberFormat="1" applyFont="1" applyFill="1" applyBorder="1" applyAlignment="1">
      <alignment horizontal="center" vertical="center"/>
    </xf>
    <xf numFmtId="181" fontId="24" fillId="34" borderId="44" xfId="42" applyNumberFormat="1" applyFont="1" applyFill="1" applyBorder="1" applyAlignment="1">
      <alignment horizontal="center" vertical="center"/>
    </xf>
    <xf numFmtId="181" fontId="24" fillId="34" borderId="16" xfId="42" applyNumberFormat="1" applyFont="1" applyFill="1" applyBorder="1" applyAlignment="1">
      <alignment horizontal="center" vertical="center"/>
    </xf>
    <xf numFmtId="181" fontId="24" fillId="34" borderId="18" xfId="42" applyNumberFormat="1" applyFont="1" applyFill="1" applyBorder="1" applyAlignment="1">
      <alignment horizontal="center" vertical="center"/>
    </xf>
    <xf numFmtId="181" fontId="24" fillId="34" borderId="19" xfId="42" applyNumberFormat="1" applyFont="1" applyFill="1" applyBorder="1" applyAlignment="1">
      <alignment horizontal="center" vertical="center"/>
    </xf>
    <xf numFmtId="181" fontId="25" fillId="34" borderId="16" xfId="42" applyNumberFormat="1" applyFont="1" applyFill="1" applyBorder="1" applyAlignment="1">
      <alignment horizontal="center" vertical="center" wrapText="1"/>
    </xf>
    <xf numFmtId="181" fontId="25" fillId="34" borderId="18" xfId="42" applyNumberFormat="1" applyFont="1" applyFill="1" applyBorder="1" applyAlignment="1">
      <alignment horizontal="center" vertical="center" wrapText="1"/>
    </xf>
    <xf numFmtId="181" fontId="25" fillId="34" borderId="19" xfId="42" applyNumberFormat="1" applyFont="1" applyFill="1" applyBorder="1" applyAlignment="1">
      <alignment horizontal="center" vertical="center" wrapText="1"/>
    </xf>
    <xf numFmtId="181" fontId="25" fillId="32" borderId="16" xfId="42" applyNumberFormat="1" applyFont="1" applyFill="1" applyBorder="1" applyAlignment="1">
      <alignment horizontal="center" vertical="center" wrapText="1"/>
    </xf>
    <xf numFmtId="181" fontId="25" fillId="32" borderId="18" xfId="42" applyNumberFormat="1" applyFont="1" applyFill="1" applyBorder="1" applyAlignment="1">
      <alignment horizontal="center" vertical="center" wrapText="1"/>
    </xf>
    <xf numFmtId="181" fontId="25" fillId="32" borderId="19" xfId="42" applyNumberFormat="1" applyFont="1" applyFill="1" applyBorder="1" applyAlignment="1">
      <alignment horizontal="center" vertical="center" wrapText="1"/>
    </xf>
    <xf numFmtId="181" fontId="24" fillId="32" borderId="16" xfId="42" applyNumberFormat="1" applyFont="1" applyFill="1" applyBorder="1" applyAlignment="1">
      <alignment horizontal="center" vertical="center"/>
    </xf>
    <xf numFmtId="181" fontId="24" fillId="32" borderId="18" xfId="42" applyNumberFormat="1" applyFont="1" applyFill="1" applyBorder="1" applyAlignment="1">
      <alignment horizontal="center" vertical="center"/>
    </xf>
    <xf numFmtId="181" fontId="24" fillId="32" borderId="19" xfId="42" applyNumberFormat="1" applyFont="1" applyFill="1" applyBorder="1" applyAlignment="1">
      <alignment horizontal="center" vertical="center"/>
    </xf>
    <xf numFmtId="0" fontId="24" fillId="32" borderId="46" xfId="0" applyFont="1" applyFill="1" applyBorder="1" applyAlignment="1">
      <alignment horizontal="center" vertical="center"/>
    </xf>
    <xf numFmtId="0" fontId="24" fillId="32" borderId="34" xfId="0" applyFont="1" applyFill="1" applyBorder="1" applyAlignment="1">
      <alignment horizontal="center" vertical="center"/>
    </xf>
    <xf numFmtId="0" fontId="24" fillId="32" borderId="44" xfId="0" applyFont="1" applyFill="1" applyBorder="1" applyAlignment="1">
      <alignment horizontal="center" vertical="center"/>
    </xf>
    <xf numFmtId="0" fontId="24" fillId="32" borderId="46" xfId="0" applyFont="1" applyFill="1" applyBorder="1" applyAlignment="1">
      <alignment horizontal="center"/>
    </xf>
    <xf numFmtId="0" fontId="24" fillId="32" borderId="34" xfId="0" applyFont="1" applyFill="1" applyBorder="1" applyAlignment="1">
      <alignment horizontal="center"/>
    </xf>
    <xf numFmtId="0" fontId="24" fillId="32" borderId="44" xfId="0" applyFont="1" applyFill="1" applyBorder="1" applyAlignment="1">
      <alignment horizontal="center"/>
    </xf>
    <xf numFmtId="181" fontId="24" fillId="32" borderId="46" xfId="42" applyNumberFormat="1" applyFont="1" applyFill="1" applyBorder="1" applyAlignment="1">
      <alignment horizontal="center" vertical="center"/>
    </xf>
    <xf numFmtId="181" fontId="24" fillId="32" borderId="44" xfId="42" applyNumberFormat="1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5" fillId="34" borderId="16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40" fontId="24" fillId="32" borderId="16" xfId="0" applyNumberFormat="1" applyFont="1" applyFill="1" applyBorder="1" applyAlignment="1">
      <alignment horizontal="center" wrapText="1"/>
    </xf>
    <xf numFmtId="40" fontId="24" fillId="32" borderId="18" xfId="0" applyNumberFormat="1" applyFont="1" applyFill="1" applyBorder="1" applyAlignment="1">
      <alignment horizontal="center" wrapText="1"/>
    </xf>
    <xf numFmtId="40" fontId="24" fillId="32" borderId="19" xfId="0" applyNumberFormat="1" applyFont="1" applyFill="1" applyBorder="1" applyAlignment="1">
      <alignment horizontal="center" wrapText="1"/>
    </xf>
    <xf numFmtId="40" fontId="24" fillId="32" borderId="52" xfId="0" applyNumberFormat="1" applyFont="1" applyFill="1" applyBorder="1" applyAlignment="1">
      <alignment horizontal="center" vertical="center"/>
    </xf>
    <xf numFmtId="40" fontId="24" fillId="32" borderId="53" xfId="0" applyNumberFormat="1" applyFont="1" applyFill="1" applyBorder="1" applyAlignment="1">
      <alignment horizontal="center" vertical="center"/>
    </xf>
    <xf numFmtId="0" fontId="24" fillId="32" borderId="12" xfId="0" applyFont="1" applyFill="1" applyBorder="1" applyAlignment="1">
      <alignment horizontal="center" vertical="center"/>
    </xf>
    <xf numFmtId="0" fontId="24" fillId="32" borderId="15" xfId="0" applyFont="1" applyFill="1" applyBorder="1" applyAlignment="1">
      <alignment horizontal="center" vertical="center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0" fontId="24" fillId="32" borderId="46" xfId="0" applyNumberFormat="1" applyFont="1" applyFill="1" applyBorder="1" applyAlignment="1">
      <alignment horizontal="center" vertical="center"/>
    </xf>
    <xf numFmtId="40" fontId="24" fillId="32" borderId="44" xfId="0" applyNumberFormat="1" applyFont="1" applyFill="1" applyBorder="1" applyAlignment="1">
      <alignment horizontal="center" vertical="center"/>
    </xf>
    <xf numFmtId="40" fontId="24" fillId="32" borderId="46" xfId="0" applyNumberFormat="1" applyFont="1" applyFill="1" applyBorder="1" applyAlignment="1">
      <alignment horizontal="center" vertical="center" wrapText="1"/>
    </xf>
    <xf numFmtId="40" fontId="24" fillId="32" borderId="44" xfId="0" applyNumberFormat="1" applyFont="1" applyFill="1" applyBorder="1" applyAlignment="1">
      <alignment horizontal="center" vertical="center" wrapText="1"/>
    </xf>
    <xf numFmtId="0" fontId="24" fillId="32" borderId="39" xfId="0" applyFont="1" applyFill="1" applyBorder="1" applyAlignment="1">
      <alignment horizontal="center" vertical="center"/>
    </xf>
    <xf numFmtId="0" fontId="24" fillId="32" borderId="42" xfId="0" applyFont="1" applyFill="1" applyBorder="1" applyAlignment="1">
      <alignment horizontal="center" vertical="center"/>
    </xf>
    <xf numFmtId="183" fontId="25" fillId="32" borderId="16" xfId="0" applyNumberFormat="1" applyFont="1" applyFill="1" applyBorder="1" applyAlignment="1" applyProtection="1">
      <alignment horizontal="center" vertical="center"/>
      <protection/>
    </xf>
    <xf numFmtId="183" fontId="25" fillId="32" borderId="19" xfId="0" applyNumberFormat="1" applyFont="1" applyFill="1" applyBorder="1" applyAlignment="1" applyProtection="1">
      <alignment horizontal="center" vertical="center"/>
      <protection/>
    </xf>
    <xf numFmtId="0" fontId="24" fillId="32" borderId="21" xfId="0" applyFont="1" applyFill="1" applyBorder="1" applyAlignment="1">
      <alignment horizontal="center" vertical="center"/>
    </xf>
    <xf numFmtId="183" fontId="25" fillId="32" borderId="21" xfId="0" applyNumberFormat="1" applyFont="1" applyFill="1" applyBorder="1" applyAlignment="1" applyProtection="1">
      <alignment horizontal="center" vertical="center"/>
      <protection/>
    </xf>
    <xf numFmtId="183" fontId="25" fillId="32" borderId="16" xfId="0" applyNumberFormat="1" applyFont="1" applyFill="1" applyBorder="1" applyAlignment="1" applyProtection="1">
      <alignment horizontal="center" vertical="center" wrapText="1"/>
      <protection/>
    </xf>
    <xf numFmtId="183" fontId="25" fillId="32" borderId="19" xfId="0" applyNumberFormat="1" applyFont="1" applyFill="1" applyBorder="1" applyAlignment="1" applyProtection="1">
      <alignment horizontal="center" vertical="center" wrapText="1"/>
      <protection/>
    </xf>
    <xf numFmtId="0" fontId="24" fillId="32" borderId="49" xfId="0" applyFont="1" applyFill="1" applyBorder="1" applyAlignment="1">
      <alignment horizontal="center"/>
    </xf>
    <xf numFmtId="0" fontId="24" fillId="32" borderId="39" xfId="0" applyFont="1" applyFill="1" applyBorder="1" applyAlignment="1">
      <alignment horizontal="center"/>
    </xf>
    <xf numFmtId="0" fontId="24" fillId="32" borderId="21" xfId="0" applyFont="1" applyFill="1" applyBorder="1" applyAlignment="1">
      <alignment horizontal="center"/>
    </xf>
    <xf numFmtId="0" fontId="45" fillId="0" borderId="15" xfId="55" applyBorder="1" applyAlignment="1" applyProtection="1" quotePrefix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 3" xfId="44"/>
    <cellStyle name="Comma 4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1 3" xfId="59"/>
    <cellStyle name="Normal 2 4" xfId="60"/>
    <cellStyle name="Normal 3" xfId="61"/>
    <cellStyle name="Normal 4" xfId="62"/>
    <cellStyle name="Normal 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pane ySplit="3" topLeftCell="A22" activePane="bottomLeft" state="frozen"/>
      <selection pane="topLeft" activeCell="A1" sqref="A1"/>
      <selection pane="bottomLeft" activeCell="B37" sqref="B37"/>
    </sheetView>
  </sheetViews>
  <sheetFormatPr defaultColWidth="9.140625" defaultRowHeight="12.75"/>
  <cols>
    <col min="1" max="1" width="10.7109375" style="438" customWidth="1"/>
    <col min="2" max="2" width="9.8515625" style="438" customWidth="1"/>
    <col min="3" max="3" width="71.7109375" style="438" bestFit="1" customWidth="1"/>
    <col min="4" max="4" width="13.421875" style="437" customWidth="1"/>
    <col min="5" max="5" width="11.28125" style="438" customWidth="1"/>
    <col min="6" max="16384" width="9.140625" style="438" customWidth="1"/>
  </cols>
  <sheetData>
    <row r="1" spans="1:5" ht="22.5" customHeight="1" thickBot="1">
      <c r="A1" s="488" t="s">
        <v>706</v>
      </c>
      <c r="B1" s="489"/>
      <c r="C1" s="489"/>
      <c r="D1" s="489"/>
      <c r="E1" s="489"/>
    </row>
    <row r="2" ht="15.75" thickBot="1"/>
    <row r="3" spans="1:4" ht="30" customHeight="1" thickBot="1">
      <c r="A3" s="484" t="s">
        <v>708</v>
      </c>
      <c r="B3" s="485"/>
      <c r="C3" s="486" t="s">
        <v>707</v>
      </c>
      <c r="D3" s="487" t="s">
        <v>665</v>
      </c>
    </row>
    <row r="4" spans="1:5" ht="15">
      <c r="A4" s="479">
        <v>1</v>
      </c>
      <c r="B4" s="481" t="s">
        <v>709</v>
      </c>
      <c r="C4" s="471" t="s">
        <v>673</v>
      </c>
      <c r="D4" s="477" t="s">
        <v>469</v>
      </c>
      <c r="E4" s="440"/>
    </row>
    <row r="5" spans="1:5" ht="15">
      <c r="A5" s="479">
        <v>2</v>
      </c>
      <c r="B5" s="482" t="s">
        <v>710</v>
      </c>
      <c r="C5" s="471" t="s">
        <v>674</v>
      </c>
      <c r="D5" s="477" t="s">
        <v>469</v>
      </c>
      <c r="E5" s="440"/>
    </row>
    <row r="6" spans="1:5" ht="15">
      <c r="A6" s="479">
        <v>3</v>
      </c>
      <c r="B6" s="482" t="s">
        <v>711</v>
      </c>
      <c r="C6" s="472" t="s">
        <v>667</v>
      </c>
      <c r="D6" s="477" t="s">
        <v>469</v>
      </c>
      <c r="E6" s="440"/>
    </row>
    <row r="7" spans="1:5" ht="15">
      <c r="A7" s="479">
        <v>4</v>
      </c>
      <c r="B7" s="482" t="s">
        <v>712</v>
      </c>
      <c r="C7" s="471" t="s">
        <v>670</v>
      </c>
      <c r="D7" s="477" t="s">
        <v>469</v>
      </c>
      <c r="E7" s="440"/>
    </row>
    <row r="8" spans="1:5" ht="15">
      <c r="A8" s="479">
        <v>5</v>
      </c>
      <c r="B8" s="482" t="s">
        <v>713</v>
      </c>
      <c r="C8" s="471" t="s">
        <v>666</v>
      </c>
      <c r="D8" s="477" t="s">
        <v>469</v>
      </c>
      <c r="E8" s="440"/>
    </row>
    <row r="9" spans="1:5" ht="15">
      <c r="A9" s="479">
        <v>6</v>
      </c>
      <c r="B9" s="482" t="s">
        <v>714</v>
      </c>
      <c r="C9" s="471" t="s">
        <v>666</v>
      </c>
      <c r="D9" s="477" t="s">
        <v>469</v>
      </c>
      <c r="E9" s="2"/>
    </row>
    <row r="10" spans="1:5" ht="15">
      <c r="A10" s="479">
        <v>7</v>
      </c>
      <c r="B10" s="482" t="s">
        <v>715</v>
      </c>
      <c r="C10" s="471" t="s">
        <v>671</v>
      </c>
      <c r="D10" s="477" t="s">
        <v>469</v>
      </c>
      <c r="E10" s="2"/>
    </row>
    <row r="11" spans="1:5" ht="15">
      <c r="A11" s="479">
        <v>8</v>
      </c>
      <c r="B11" s="482" t="s">
        <v>716</v>
      </c>
      <c r="C11" s="471" t="s">
        <v>671</v>
      </c>
      <c r="D11" s="477" t="s">
        <v>469</v>
      </c>
      <c r="E11" s="2"/>
    </row>
    <row r="12" spans="1:5" ht="15">
      <c r="A12" s="479">
        <v>9</v>
      </c>
      <c r="B12" s="482" t="s">
        <v>717</v>
      </c>
      <c r="C12" s="471" t="s">
        <v>332</v>
      </c>
      <c r="D12" s="477" t="s">
        <v>469</v>
      </c>
      <c r="E12" s="2"/>
    </row>
    <row r="13" spans="1:5" ht="15">
      <c r="A13" s="479">
        <v>10</v>
      </c>
      <c r="B13" s="482" t="s">
        <v>718</v>
      </c>
      <c r="C13" s="471" t="s">
        <v>203</v>
      </c>
      <c r="D13" s="477" t="s">
        <v>469</v>
      </c>
      <c r="E13" s="2"/>
    </row>
    <row r="14" spans="1:5" ht="15">
      <c r="A14" s="479">
        <v>11</v>
      </c>
      <c r="B14" s="482" t="s">
        <v>719</v>
      </c>
      <c r="C14" s="471" t="s">
        <v>201</v>
      </c>
      <c r="D14" s="477" t="s">
        <v>469</v>
      </c>
      <c r="E14" s="2"/>
    </row>
    <row r="15" spans="1:5" ht="15">
      <c r="A15" s="479">
        <v>12</v>
      </c>
      <c r="B15" s="482" t="s">
        <v>720</v>
      </c>
      <c r="C15" s="473" t="s">
        <v>247</v>
      </c>
      <c r="D15" s="477" t="s">
        <v>469</v>
      </c>
      <c r="E15" s="2"/>
    </row>
    <row r="16" spans="1:5" ht="15">
      <c r="A16" s="479">
        <v>13</v>
      </c>
      <c r="B16" s="482" t="s">
        <v>721</v>
      </c>
      <c r="C16" s="473" t="s">
        <v>198</v>
      </c>
      <c r="D16" s="477" t="s">
        <v>469</v>
      </c>
      <c r="E16" s="2"/>
    </row>
    <row r="17" spans="1:5" ht="15">
      <c r="A17" s="479">
        <v>14</v>
      </c>
      <c r="B17" s="482" t="s">
        <v>722</v>
      </c>
      <c r="C17" s="473" t="s">
        <v>198</v>
      </c>
      <c r="D17" s="477" t="s">
        <v>469</v>
      </c>
      <c r="E17" s="2"/>
    </row>
    <row r="18" spans="1:5" ht="15">
      <c r="A18" s="479">
        <v>15</v>
      </c>
      <c r="B18" s="482" t="s">
        <v>723</v>
      </c>
      <c r="C18" s="472" t="s">
        <v>632</v>
      </c>
      <c r="D18" s="477" t="s">
        <v>469</v>
      </c>
      <c r="E18" s="2"/>
    </row>
    <row r="19" spans="1:5" ht="15">
      <c r="A19" s="479">
        <v>16</v>
      </c>
      <c r="B19" s="483" t="s">
        <v>724</v>
      </c>
      <c r="C19" s="472" t="s">
        <v>654</v>
      </c>
      <c r="D19" s="477" t="s">
        <v>469</v>
      </c>
      <c r="E19" s="2"/>
    </row>
    <row r="20" spans="1:5" ht="15">
      <c r="A20" s="479">
        <v>17</v>
      </c>
      <c r="B20" s="483" t="s">
        <v>725</v>
      </c>
      <c r="C20" s="472" t="s">
        <v>655</v>
      </c>
      <c r="D20" s="477" t="s">
        <v>469</v>
      </c>
      <c r="E20" s="2"/>
    </row>
    <row r="21" spans="1:5" ht="15">
      <c r="A21" s="479">
        <v>18</v>
      </c>
      <c r="B21" s="483" t="s">
        <v>726</v>
      </c>
      <c r="C21" s="472" t="s">
        <v>656</v>
      </c>
      <c r="D21" s="477" t="s">
        <v>469</v>
      </c>
      <c r="E21" s="2"/>
    </row>
    <row r="22" spans="1:5" ht="15">
      <c r="A22" s="479">
        <v>19</v>
      </c>
      <c r="B22" s="482" t="s">
        <v>727</v>
      </c>
      <c r="C22" s="471" t="s">
        <v>245</v>
      </c>
      <c r="D22" s="477" t="s">
        <v>469</v>
      </c>
      <c r="E22" s="2"/>
    </row>
    <row r="23" spans="1:5" ht="15">
      <c r="A23" s="479">
        <v>20</v>
      </c>
      <c r="B23" s="482" t="s">
        <v>728</v>
      </c>
      <c r="C23" s="471" t="s">
        <v>245</v>
      </c>
      <c r="D23" s="477" t="s">
        <v>469</v>
      </c>
      <c r="E23" s="2"/>
    </row>
    <row r="24" spans="1:5" ht="15">
      <c r="A24" s="479">
        <v>21</v>
      </c>
      <c r="B24" s="482" t="s">
        <v>729</v>
      </c>
      <c r="C24" s="471" t="s">
        <v>245</v>
      </c>
      <c r="D24" s="477" t="s">
        <v>469</v>
      </c>
      <c r="E24" s="2"/>
    </row>
    <row r="25" spans="1:5" ht="15">
      <c r="A25" s="479">
        <v>22</v>
      </c>
      <c r="B25" s="482" t="s">
        <v>730</v>
      </c>
      <c r="C25" s="471" t="s">
        <v>423</v>
      </c>
      <c r="D25" s="477" t="s">
        <v>469</v>
      </c>
      <c r="E25" s="2"/>
    </row>
    <row r="26" spans="1:5" ht="15">
      <c r="A26" s="479">
        <v>23</v>
      </c>
      <c r="B26" s="482" t="s">
        <v>731</v>
      </c>
      <c r="C26" s="471" t="s">
        <v>448</v>
      </c>
      <c r="D26" s="477" t="s">
        <v>469</v>
      </c>
      <c r="E26" s="2"/>
    </row>
    <row r="27" spans="1:5" ht="15">
      <c r="A27" s="479">
        <v>24</v>
      </c>
      <c r="B27" s="482" t="s">
        <v>732</v>
      </c>
      <c r="C27" s="471" t="s">
        <v>448</v>
      </c>
      <c r="D27" s="477" t="s">
        <v>469</v>
      </c>
      <c r="E27" s="2"/>
    </row>
    <row r="28" spans="1:5" ht="15">
      <c r="A28" s="479">
        <v>25</v>
      </c>
      <c r="B28" s="482" t="s">
        <v>733</v>
      </c>
      <c r="C28" s="471" t="s">
        <v>434</v>
      </c>
      <c r="D28" s="477" t="s">
        <v>469</v>
      </c>
      <c r="E28" s="2"/>
    </row>
    <row r="29" spans="1:5" ht="15">
      <c r="A29" s="479">
        <v>26</v>
      </c>
      <c r="B29" s="482" t="s">
        <v>734</v>
      </c>
      <c r="C29" s="471" t="s">
        <v>439</v>
      </c>
      <c r="D29" s="477" t="s">
        <v>469</v>
      </c>
      <c r="E29" s="2"/>
    </row>
    <row r="30" spans="1:5" ht="15">
      <c r="A30" s="479">
        <v>27</v>
      </c>
      <c r="B30" s="482" t="s">
        <v>735</v>
      </c>
      <c r="C30" s="471" t="s">
        <v>459</v>
      </c>
      <c r="D30" s="477" t="s">
        <v>469</v>
      </c>
      <c r="E30" s="2"/>
    </row>
    <row r="31" spans="1:5" ht="15">
      <c r="A31" s="479">
        <v>28</v>
      </c>
      <c r="B31" s="482" t="s">
        <v>736</v>
      </c>
      <c r="C31" s="474" t="s">
        <v>462</v>
      </c>
      <c r="D31" s="477" t="s">
        <v>469</v>
      </c>
      <c r="E31" s="2"/>
    </row>
    <row r="32" spans="1:5" ht="15">
      <c r="A32" s="479">
        <v>29</v>
      </c>
      <c r="B32" s="482" t="s">
        <v>737</v>
      </c>
      <c r="C32" s="475" t="s">
        <v>463</v>
      </c>
      <c r="D32" s="477" t="s">
        <v>469</v>
      </c>
      <c r="E32" s="2"/>
    </row>
    <row r="33" spans="1:5" ht="15">
      <c r="A33" s="479">
        <v>30</v>
      </c>
      <c r="B33" s="482" t="s">
        <v>738</v>
      </c>
      <c r="C33" s="471" t="s">
        <v>470</v>
      </c>
      <c r="D33" s="477" t="s">
        <v>469</v>
      </c>
      <c r="E33" s="2"/>
    </row>
    <row r="34" spans="1:5" ht="15">
      <c r="A34" s="479">
        <v>31</v>
      </c>
      <c r="B34" s="482" t="s">
        <v>739</v>
      </c>
      <c r="C34" s="471" t="s">
        <v>672</v>
      </c>
      <c r="D34" s="477" t="s">
        <v>469</v>
      </c>
      <c r="E34" s="2"/>
    </row>
    <row r="35" spans="1:5" ht="15">
      <c r="A35" s="479">
        <v>32</v>
      </c>
      <c r="B35" s="482" t="s">
        <v>740</v>
      </c>
      <c r="C35" s="475" t="s">
        <v>481</v>
      </c>
      <c r="D35" s="477" t="s">
        <v>469</v>
      </c>
      <c r="E35" s="2"/>
    </row>
    <row r="36" spans="1:5" ht="15">
      <c r="A36" s="479">
        <v>33</v>
      </c>
      <c r="B36" s="482" t="s">
        <v>741</v>
      </c>
      <c r="C36" s="471" t="s">
        <v>487</v>
      </c>
      <c r="D36" s="477" t="s">
        <v>469</v>
      </c>
      <c r="E36" s="2"/>
    </row>
    <row r="37" spans="1:5" ht="15.75" thickBot="1">
      <c r="A37" s="480">
        <v>34</v>
      </c>
      <c r="B37" s="570" t="s">
        <v>742</v>
      </c>
      <c r="C37" s="476" t="s">
        <v>686</v>
      </c>
      <c r="D37" s="478" t="s">
        <v>469</v>
      </c>
      <c r="E37" s="2"/>
    </row>
    <row r="38" spans="1:5" ht="15">
      <c r="A38" s="437"/>
      <c r="B38" s="437"/>
      <c r="C38" s="14"/>
      <c r="D38" s="439"/>
      <c r="E38" s="441"/>
    </row>
    <row r="39" spans="1:5" ht="15">
      <c r="A39" s="437"/>
      <c r="B39" s="437"/>
      <c r="C39" s="14"/>
      <c r="D39" s="439"/>
      <c r="E39" s="441"/>
    </row>
    <row r="40" spans="1:5" ht="15">
      <c r="A40" s="437"/>
      <c r="B40" s="437"/>
      <c r="C40" s="14"/>
      <c r="D40" s="439"/>
      <c r="E40" s="441"/>
    </row>
    <row r="41" spans="1:5" ht="15">
      <c r="A41" s="437"/>
      <c r="B41" s="437"/>
      <c r="C41" s="14"/>
      <c r="D41" s="439"/>
      <c r="E41" s="440"/>
    </row>
    <row r="42" spans="1:5" ht="15">
      <c r="A42" s="437"/>
      <c r="B42" s="437"/>
      <c r="C42" s="14"/>
      <c r="D42" s="439"/>
      <c r="E42" s="441"/>
    </row>
    <row r="43" spans="1:5" ht="15">
      <c r="A43" s="437"/>
      <c r="B43" s="437"/>
      <c r="C43" s="14"/>
      <c r="D43" s="439"/>
      <c r="E43" s="441"/>
    </row>
    <row r="44" spans="1:5" ht="15">
      <c r="A44" s="437"/>
      <c r="B44" s="437"/>
      <c r="C44" s="14"/>
      <c r="D44" s="439"/>
      <c r="E44" s="441"/>
    </row>
    <row r="45" spans="1:5" ht="15">
      <c r="A45" s="437"/>
      <c r="B45" s="437"/>
      <c r="C45" s="14"/>
      <c r="D45" s="439"/>
      <c r="E45" s="441"/>
    </row>
    <row r="46" spans="1:5" ht="15">
      <c r="A46" s="437"/>
      <c r="B46" s="437"/>
      <c r="C46" s="14"/>
      <c r="D46" s="439"/>
      <c r="E46" s="441"/>
    </row>
    <row r="47" spans="1:5" ht="15">
      <c r="A47" s="437"/>
      <c r="B47" s="437"/>
      <c r="C47" s="14"/>
      <c r="D47" s="439"/>
      <c r="E47" s="441"/>
    </row>
    <row r="48" spans="1:5" ht="15">
      <c r="A48" s="437"/>
      <c r="B48" s="437"/>
      <c r="C48" s="14"/>
      <c r="D48" s="439"/>
      <c r="E48" s="441"/>
    </row>
    <row r="49" spans="1:5" ht="15">
      <c r="A49" s="437"/>
      <c r="B49" s="437"/>
      <c r="C49" s="14"/>
      <c r="D49" s="439"/>
      <c r="E49" s="441"/>
    </row>
    <row r="50" spans="1:5" ht="15">
      <c r="A50" s="437"/>
      <c r="B50" s="437"/>
      <c r="C50" s="14"/>
      <c r="D50" s="439"/>
      <c r="E50" s="441"/>
    </row>
    <row r="51" spans="1:5" ht="15">
      <c r="A51" s="437"/>
      <c r="B51" s="437"/>
      <c r="C51" s="14"/>
      <c r="D51" s="439"/>
      <c r="E51" s="441"/>
    </row>
    <row r="52" spans="1:5" ht="15">
      <c r="A52" s="437"/>
      <c r="B52" s="442"/>
      <c r="C52" s="14"/>
      <c r="D52" s="439"/>
      <c r="E52" s="441"/>
    </row>
    <row r="53" spans="1:5" ht="15">
      <c r="A53" s="437"/>
      <c r="B53" s="437"/>
      <c r="C53" s="14"/>
      <c r="D53" s="439"/>
      <c r="E53" s="441"/>
    </row>
    <row r="54" spans="1:5" ht="15">
      <c r="A54" s="437"/>
      <c r="B54" s="437"/>
      <c r="C54" s="14"/>
      <c r="D54" s="439"/>
      <c r="E54" s="441"/>
    </row>
    <row r="55" spans="1:5" ht="15">
      <c r="A55" s="437"/>
      <c r="B55" s="437"/>
      <c r="C55" s="14"/>
      <c r="D55" s="439"/>
      <c r="E55" s="441"/>
    </row>
    <row r="56" spans="1:5" ht="15">
      <c r="A56" s="437"/>
      <c r="B56" s="437"/>
      <c r="C56" s="14"/>
      <c r="D56" s="439"/>
      <c r="E56" s="440"/>
    </row>
    <row r="57" spans="1:5" ht="15">
      <c r="A57" s="437"/>
      <c r="B57" s="437"/>
      <c r="C57" s="14"/>
      <c r="D57" s="439"/>
      <c r="E57" s="441"/>
    </row>
    <row r="60" ht="15">
      <c r="E60" s="443"/>
    </row>
    <row r="62" spans="2:5" ht="15">
      <c r="B62" s="437"/>
      <c r="E62" s="441"/>
    </row>
    <row r="63" ht="15">
      <c r="B63" s="437"/>
    </row>
    <row r="64" spans="2:5" ht="15">
      <c r="B64" s="437"/>
      <c r="E64" s="441"/>
    </row>
    <row r="65" ht="15">
      <c r="B65" s="437"/>
    </row>
    <row r="66" ht="15">
      <c r="B66" s="444"/>
    </row>
    <row r="67" ht="15">
      <c r="B67" s="444"/>
    </row>
  </sheetData>
  <sheetProtection/>
  <mergeCells count="1">
    <mergeCell ref="A1:E1"/>
  </mergeCells>
  <hyperlinks>
    <hyperlink ref="B4" location="'F1'!A1" display="'F1'!A1"/>
    <hyperlink ref="B5" location="'F2'!A1" display="'F2'!A1"/>
    <hyperlink ref="B6" location="'F3'!A1" display="'F3'!A1"/>
    <hyperlink ref="B7" location="'F4'!A1" display="'F4'!A1"/>
    <hyperlink ref="B8" location="'F5'!A1" display="'F5'!A1"/>
    <hyperlink ref="B9" location="F5.1!A1" display="F5.1!A1"/>
    <hyperlink ref="B10" location="'F6'!A1" display="'F6'!A1"/>
    <hyperlink ref="B11" location="F6.1!A1" display="F6.1!A1"/>
    <hyperlink ref="B12" location="F6.2!A1" display="F6.2!A1"/>
    <hyperlink ref="B13" location="'F7'!A1" display="'F7'!A1"/>
    <hyperlink ref="B14" location="'F8'!A1" display="'F8'!A1"/>
    <hyperlink ref="B15" location="F8.1!A1" display="F8.1!A1"/>
    <hyperlink ref="B16" location="'F9'!A1" display="'F9'!A1"/>
    <hyperlink ref="B17" location="F9.1!A1" display="F9.1!A1"/>
    <hyperlink ref="B18" location="'F10,10.1,10.2,10.3'!A1" display="'F10,10.1,10.2,10.3'!A1"/>
    <hyperlink ref="B19" location="'F10,10.1,10.2,10.3'!A42" display="F10,10.1,10.2,10.3"/>
    <hyperlink ref="B20" location="'F10,10.1,10.2,10.3'!A71" display="F10,10.1,10.2,10.3"/>
    <hyperlink ref="B22" location="'F11'!A1" display="'F11'!A1"/>
    <hyperlink ref="B23" location="F11.1!A1" display="F11.1!A1"/>
    <hyperlink ref="B24" location="F11.2!A1" display="F11.2!A1"/>
    <hyperlink ref="B25" location="'F12'!A1" display="'F12'!A1"/>
    <hyperlink ref="B26" location="'F13'!A1" display="'F13'!A1"/>
    <hyperlink ref="B27" location="F13.1!A1" display="F13.1!A1"/>
    <hyperlink ref="B28" location="'F14'!A1" display="'F14'!A1"/>
    <hyperlink ref="B29" location="F14.1!A1" display="F14.1!A1"/>
    <hyperlink ref="B30" location="'F15'!A1" display="'F15'!A1"/>
    <hyperlink ref="B21" location="'F10,10.1,10.2,10.3'!A42" display="F10,10.1,10.2,10.3"/>
    <hyperlink ref="B31" location="'F16'!A1" display="'F16'!A1"/>
    <hyperlink ref="B32" location="'F17'!A1" display="'F17'!A1"/>
    <hyperlink ref="B33" location="'F18'!A1" display="'F18'!A1"/>
    <hyperlink ref="B34" location="'F19'!A1" display="'F19'!A1"/>
    <hyperlink ref="B35" location="'F20'!A1" display="'F20'!A1"/>
    <hyperlink ref="B36" location="'F21'!A1" display="'F21'!A1"/>
    <hyperlink ref="B37" location="'F22'!A1" display="F22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1.140625" style="14" customWidth="1"/>
    <col min="2" max="2" width="55.57421875" style="14" customWidth="1"/>
    <col min="3" max="3" width="14.57421875" style="14" customWidth="1"/>
    <col min="4" max="4" width="12.57421875" style="14" customWidth="1"/>
    <col min="5" max="16384" width="9.140625" style="14" customWidth="1"/>
  </cols>
  <sheetData>
    <row r="1" spans="1:2" ht="15">
      <c r="A1" s="11" t="s">
        <v>616</v>
      </c>
      <c r="B1" s="436" t="s">
        <v>606</v>
      </c>
    </row>
    <row r="2" spans="1:2" ht="15">
      <c r="A2" s="11" t="s">
        <v>622</v>
      </c>
      <c r="B2" s="435" t="s">
        <v>332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220"/>
      <c r="B7" s="140"/>
      <c r="C7" s="490" t="s">
        <v>321</v>
      </c>
      <c r="D7" s="498" t="s">
        <v>209</v>
      </c>
    </row>
    <row r="8" spans="1:4" ht="15">
      <c r="A8" s="221" t="s">
        <v>163</v>
      </c>
      <c r="B8" s="131" t="s">
        <v>332</v>
      </c>
      <c r="C8" s="491"/>
      <c r="D8" s="499"/>
    </row>
    <row r="9" spans="1:4" ht="15">
      <c r="A9" s="151"/>
      <c r="B9" s="447" t="s">
        <v>641</v>
      </c>
      <c r="C9" s="492"/>
      <c r="D9" s="500"/>
    </row>
    <row r="10" spans="1:5" ht="15">
      <c r="A10" s="288"/>
      <c r="B10" s="287" t="s">
        <v>651</v>
      </c>
      <c r="C10" s="449"/>
      <c r="D10" s="283">
        <f>D11+D12+D13+D14</f>
        <v>0</v>
      </c>
      <c r="E10" s="11"/>
    </row>
    <row r="11" spans="1:4" ht="15">
      <c r="A11" s="188">
        <v>1</v>
      </c>
      <c r="B11" s="49" t="s">
        <v>333</v>
      </c>
      <c r="C11" s="285">
        <v>100000000</v>
      </c>
      <c r="D11" s="284"/>
    </row>
    <row r="12" spans="1:4" ht="15">
      <c r="A12" s="188">
        <v>2</v>
      </c>
      <c r="B12" s="49" t="s">
        <v>334</v>
      </c>
      <c r="C12" s="285">
        <v>20000000</v>
      </c>
      <c r="D12" s="271"/>
    </row>
    <row r="13" spans="1:4" ht="15">
      <c r="A13" s="188">
        <v>3</v>
      </c>
      <c r="B13" s="49" t="s">
        <v>335</v>
      </c>
      <c r="C13" s="285">
        <v>15000000</v>
      </c>
      <c r="D13" s="271"/>
    </row>
    <row r="14" spans="1:4" ht="15">
      <c r="A14" s="189">
        <v>4</v>
      </c>
      <c r="B14" s="51" t="s">
        <v>336</v>
      </c>
      <c r="C14" s="286">
        <v>10000000</v>
      </c>
      <c r="D14" s="272"/>
    </row>
  </sheetData>
  <sheetProtection/>
  <mergeCells count="2">
    <mergeCell ref="C7:C9"/>
    <mergeCell ref="D7:D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7109375" style="14" customWidth="1"/>
    <col min="2" max="2" width="83.7109375" style="14" customWidth="1"/>
    <col min="3" max="3" width="27.28125" style="14" customWidth="1"/>
    <col min="4" max="4" width="19.57421875" style="14" customWidth="1"/>
    <col min="5" max="16384" width="9.140625" style="14" customWidth="1"/>
  </cols>
  <sheetData>
    <row r="1" spans="1:2" ht="15">
      <c r="A1" s="11" t="s">
        <v>616</v>
      </c>
      <c r="B1" s="8">
        <v>7</v>
      </c>
    </row>
    <row r="2" spans="1:2" ht="15">
      <c r="A2" s="11" t="s">
        <v>622</v>
      </c>
      <c r="B2" s="12" t="s">
        <v>203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495" t="s">
        <v>163</v>
      </c>
      <c r="B7" s="163"/>
      <c r="C7" s="190"/>
      <c r="D7" s="42"/>
    </row>
    <row r="8" spans="1:4" ht="15">
      <c r="A8" s="496"/>
      <c r="B8" s="43" t="s">
        <v>203</v>
      </c>
      <c r="C8" s="433" t="s">
        <v>321</v>
      </c>
      <c r="D8" s="44" t="s">
        <v>208</v>
      </c>
    </row>
    <row r="9" spans="1:4" ht="15">
      <c r="A9" s="497"/>
      <c r="B9" s="446" t="s">
        <v>653</v>
      </c>
      <c r="C9" s="191"/>
      <c r="D9" s="45"/>
    </row>
    <row r="10" spans="1:5" ht="15">
      <c r="A10" s="167">
        <v>1</v>
      </c>
      <c r="B10" s="49" t="s">
        <v>205</v>
      </c>
      <c r="C10" s="278" t="s">
        <v>250</v>
      </c>
      <c r="D10" s="271"/>
      <c r="E10"/>
    </row>
    <row r="11" spans="1:4" ht="15">
      <c r="A11" s="167">
        <v>2</v>
      </c>
      <c r="B11" s="49" t="s">
        <v>337</v>
      </c>
      <c r="C11" s="278" t="s">
        <v>250</v>
      </c>
      <c r="D11" s="289"/>
    </row>
    <row r="12" spans="1:4" ht="15">
      <c r="A12" s="167">
        <v>3</v>
      </c>
      <c r="B12" s="183" t="s">
        <v>234</v>
      </c>
      <c r="C12" s="278"/>
      <c r="D12" s="280">
        <f>D13+D14</f>
        <v>0</v>
      </c>
    </row>
    <row r="13" spans="1:4" ht="15">
      <c r="A13" s="167"/>
      <c r="B13" s="49" t="s">
        <v>339</v>
      </c>
      <c r="C13" s="278" t="s">
        <v>344</v>
      </c>
      <c r="D13" s="271"/>
    </row>
    <row r="14" spans="1:4" ht="15">
      <c r="A14" s="167"/>
      <c r="B14" s="49" t="s">
        <v>338</v>
      </c>
      <c r="C14" s="278" t="s">
        <v>343</v>
      </c>
      <c r="D14" s="271"/>
    </row>
    <row r="15" spans="1:5" ht="15">
      <c r="A15" s="167">
        <v>4</v>
      </c>
      <c r="B15" s="183" t="s">
        <v>340</v>
      </c>
      <c r="C15" s="278" t="s">
        <v>204</v>
      </c>
      <c r="D15" s="271"/>
      <c r="E15"/>
    </row>
    <row r="16" spans="1:5" ht="15">
      <c r="A16" s="49">
        <v>5</v>
      </c>
      <c r="B16" s="183" t="s">
        <v>233</v>
      </c>
      <c r="C16" s="278" t="s">
        <v>341</v>
      </c>
      <c r="D16" s="271"/>
      <c r="E16"/>
    </row>
    <row r="17" spans="1:4" ht="15">
      <c r="A17" s="49">
        <v>7</v>
      </c>
      <c r="B17" s="183" t="s">
        <v>347</v>
      </c>
      <c r="C17" s="278" t="s">
        <v>348</v>
      </c>
      <c r="D17" s="280">
        <f>SUM(D19:D38)</f>
        <v>0</v>
      </c>
    </row>
    <row r="18" spans="1:4" ht="30">
      <c r="A18" s="49">
        <v>6</v>
      </c>
      <c r="B18" s="183" t="s">
        <v>235</v>
      </c>
      <c r="C18" s="278"/>
      <c r="D18" s="291"/>
    </row>
    <row r="19" spans="1:4" ht="15">
      <c r="A19" s="49"/>
      <c r="B19" s="293" t="s">
        <v>345</v>
      </c>
      <c r="C19" s="278" t="s">
        <v>342</v>
      </c>
      <c r="D19" s="271"/>
    </row>
    <row r="20" spans="1:4" ht="15">
      <c r="A20" s="49"/>
      <c r="B20" s="293" t="s">
        <v>346</v>
      </c>
      <c r="C20" s="278"/>
      <c r="D20" s="271"/>
    </row>
    <row r="21" spans="1:4" ht="15">
      <c r="A21" s="49"/>
      <c r="B21" s="294"/>
      <c r="C21" s="278"/>
      <c r="D21" s="271"/>
    </row>
    <row r="22" spans="1:4" ht="15">
      <c r="A22" s="49"/>
      <c r="B22" s="294"/>
      <c r="C22" s="278"/>
      <c r="D22" s="271"/>
    </row>
    <row r="23" spans="1:4" ht="15">
      <c r="A23" s="49"/>
      <c r="B23" s="294"/>
      <c r="C23" s="278"/>
      <c r="D23" s="271"/>
    </row>
    <row r="24" spans="1:4" ht="15">
      <c r="A24" s="49"/>
      <c r="B24" s="294"/>
      <c r="C24" s="278"/>
      <c r="D24" s="271"/>
    </row>
    <row r="25" spans="1:4" ht="15">
      <c r="A25" s="188"/>
      <c r="B25" s="294"/>
      <c r="C25" s="278"/>
      <c r="D25" s="271"/>
    </row>
    <row r="26" spans="1:4" ht="15">
      <c r="A26" s="1"/>
      <c r="B26" s="294"/>
      <c r="C26" s="278"/>
      <c r="D26" s="292"/>
    </row>
    <row r="27" spans="1:4" ht="15">
      <c r="A27" s="1"/>
      <c r="B27" s="294"/>
      <c r="C27" s="278"/>
      <c r="D27" s="271"/>
    </row>
    <row r="28" spans="1:4" ht="15">
      <c r="A28" s="1"/>
      <c r="B28" s="294"/>
      <c r="C28" s="278"/>
      <c r="D28" s="271"/>
    </row>
    <row r="29" spans="1:4" ht="15">
      <c r="A29" s="1"/>
      <c r="B29" s="294"/>
      <c r="C29" s="278"/>
      <c r="D29" s="271"/>
    </row>
    <row r="30" spans="1:4" ht="15">
      <c r="A30" s="1"/>
      <c r="B30" s="294"/>
      <c r="C30" s="278"/>
      <c r="D30" s="271"/>
    </row>
    <row r="31" spans="1:4" ht="15">
      <c r="A31" s="1"/>
      <c r="B31" s="294"/>
      <c r="C31" s="278"/>
      <c r="D31" s="271"/>
    </row>
    <row r="32" spans="1:4" ht="15">
      <c r="A32" s="1"/>
      <c r="B32" s="294"/>
      <c r="C32" s="278"/>
      <c r="D32" s="271"/>
    </row>
    <row r="33" spans="1:4" ht="15">
      <c r="A33" s="1"/>
      <c r="B33" s="294"/>
      <c r="C33" s="278"/>
      <c r="D33" s="271"/>
    </row>
    <row r="34" spans="1:4" ht="15">
      <c r="A34" s="1"/>
      <c r="B34" s="294"/>
      <c r="C34" s="278"/>
      <c r="D34" s="271"/>
    </row>
    <row r="35" spans="1:4" ht="15">
      <c r="A35" s="1"/>
      <c r="B35" s="294"/>
      <c r="C35" s="278"/>
      <c r="D35" s="271"/>
    </row>
    <row r="36" spans="1:4" ht="15">
      <c r="A36" s="1"/>
      <c r="B36" s="294"/>
      <c r="C36" s="278"/>
      <c r="D36" s="271"/>
    </row>
    <row r="37" spans="1:4" ht="15">
      <c r="A37" s="1"/>
      <c r="B37" s="294"/>
      <c r="C37" s="278"/>
      <c r="D37" s="271"/>
    </row>
    <row r="38" spans="1:4" ht="15">
      <c r="A38" s="1"/>
      <c r="B38" s="294"/>
      <c r="C38" s="278"/>
      <c r="D38" s="271"/>
    </row>
    <row r="39" spans="1:4" ht="15">
      <c r="A39" s="1"/>
      <c r="B39" s="192"/>
      <c r="C39" s="186"/>
      <c r="D39" s="26"/>
    </row>
    <row r="40" spans="2:3" ht="15">
      <c r="B40" s="78" t="s">
        <v>563</v>
      </c>
      <c r="C40" s="74"/>
    </row>
    <row r="41" spans="2:3" ht="15">
      <c r="B41" s="78" t="s">
        <v>652</v>
      </c>
      <c r="C41" s="74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2.7109375" style="14" customWidth="1"/>
    <col min="2" max="2" width="73.00390625" style="14" customWidth="1"/>
    <col min="3" max="3" width="26.140625" style="14" customWidth="1"/>
    <col min="4" max="4" width="15.140625" style="14" customWidth="1"/>
    <col min="5" max="16384" width="9.140625" style="14" customWidth="1"/>
  </cols>
  <sheetData>
    <row r="1" spans="1:2" ht="15">
      <c r="A1" s="11" t="s">
        <v>616</v>
      </c>
      <c r="B1" s="8">
        <v>8</v>
      </c>
    </row>
    <row r="2" spans="1:2" ht="15">
      <c r="A2" s="11" t="s">
        <v>622</v>
      </c>
      <c r="B2" s="12" t="s">
        <v>201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490" t="s">
        <v>163</v>
      </c>
      <c r="B7" s="140"/>
      <c r="C7" s="142"/>
      <c r="D7" s="142"/>
    </row>
    <row r="8" spans="1:4" ht="15">
      <c r="A8" s="491"/>
      <c r="B8" s="131" t="s">
        <v>201</v>
      </c>
      <c r="C8" s="432" t="s">
        <v>321</v>
      </c>
      <c r="D8" s="221" t="s">
        <v>208</v>
      </c>
    </row>
    <row r="9" spans="1:4" ht="15">
      <c r="A9" s="492"/>
      <c r="B9" s="448" t="s">
        <v>653</v>
      </c>
      <c r="C9" s="151"/>
      <c r="D9" s="151"/>
    </row>
    <row r="10" spans="1:4" ht="15">
      <c r="A10" s="49">
        <v>2</v>
      </c>
      <c r="B10" s="167" t="s">
        <v>353</v>
      </c>
      <c r="C10" s="278" t="s">
        <v>354</v>
      </c>
      <c r="D10" s="297">
        <f>SUM(D12:D39)</f>
        <v>0</v>
      </c>
    </row>
    <row r="11" spans="1:4" ht="15">
      <c r="A11" s="167">
        <v>1</v>
      </c>
      <c r="B11" s="49" t="s">
        <v>349</v>
      </c>
      <c r="C11" s="274"/>
      <c r="D11" s="291"/>
    </row>
    <row r="12" spans="1:4" ht="15">
      <c r="A12" s="49"/>
      <c r="B12" s="295" t="s">
        <v>350</v>
      </c>
      <c r="C12" s="278" t="s">
        <v>351</v>
      </c>
      <c r="D12" s="289"/>
    </row>
    <row r="13" spans="1:4" ht="15">
      <c r="A13" s="49"/>
      <c r="B13" s="295" t="s">
        <v>352</v>
      </c>
      <c r="C13" s="278"/>
      <c r="D13" s="271"/>
    </row>
    <row r="14" spans="1:4" ht="15">
      <c r="A14" s="49"/>
      <c r="B14" s="294"/>
      <c r="C14" s="278"/>
      <c r="D14" s="271"/>
    </row>
    <row r="15" spans="1:4" ht="15">
      <c r="A15" s="49"/>
      <c r="B15" s="294"/>
      <c r="C15" s="278"/>
      <c r="D15" s="271"/>
    </row>
    <row r="16" spans="1:4" ht="15">
      <c r="A16" s="49"/>
      <c r="B16" s="294"/>
      <c r="C16" s="278"/>
      <c r="D16" s="271"/>
    </row>
    <row r="17" spans="1:4" ht="15">
      <c r="A17" s="49"/>
      <c r="B17" s="294"/>
      <c r="C17" s="278"/>
      <c r="D17" s="271"/>
    </row>
    <row r="18" spans="1:4" ht="15">
      <c r="A18" s="49"/>
      <c r="B18" s="294"/>
      <c r="C18" s="278"/>
      <c r="D18" s="271"/>
    </row>
    <row r="19" spans="1:4" ht="15">
      <c r="A19" s="49"/>
      <c r="B19" s="294"/>
      <c r="C19" s="278"/>
      <c r="D19" s="271"/>
    </row>
    <row r="20" spans="1:4" ht="15">
      <c r="A20" s="49"/>
      <c r="B20" s="294"/>
      <c r="C20" s="278"/>
      <c r="D20" s="271"/>
    </row>
    <row r="21" spans="1:4" ht="15">
      <c r="A21" s="49"/>
      <c r="B21" s="294"/>
      <c r="C21" s="278"/>
      <c r="D21" s="271"/>
    </row>
    <row r="22" spans="1:4" ht="15">
      <c r="A22" s="49"/>
      <c r="B22" s="294"/>
      <c r="C22" s="278"/>
      <c r="D22" s="284"/>
    </row>
    <row r="23" spans="1:4" ht="15">
      <c r="A23" s="49"/>
      <c r="B23" s="294"/>
      <c r="C23" s="278"/>
      <c r="D23" s="298"/>
    </row>
    <row r="24" spans="1:4" ht="15">
      <c r="A24" s="49"/>
      <c r="B24" s="294"/>
      <c r="C24" s="278"/>
      <c r="D24" s="298"/>
    </row>
    <row r="25" spans="1:4" ht="15">
      <c r="A25" s="49"/>
      <c r="B25" s="294"/>
      <c r="C25" s="278"/>
      <c r="D25" s="298"/>
    </row>
    <row r="26" spans="1:4" ht="15">
      <c r="A26" s="49"/>
      <c r="B26" s="294"/>
      <c r="C26" s="278"/>
      <c r="D26" s="298"/>
    </row>
    <row r="27" spans="1:4" ht="15">
      <c r="A27" s="49"/>
      <c r="B27" s="294"/>
      <c r="C27" s="278"/>
      <c r="D27" s="298"/>
    </row>
    <row r="28" spans="1:4" ht="15">
      <c r="A28" s="49"/>
      <c r="B28" s="294"/>
      <c r="C28" s="278"/>
      <c r="D28" s="298"/>
    </row>
    <row r="29" spans="1:4" ht="15">
      <c r="A29" s="49"/>
      <c r="B29" s="294"/>
      <c r="C29" s="278"/>
      <c r="D29" s="298"/>
    </row>
    <row r="30" spans="1:4" ht="15">
      <c r="A30" s="49"/>
      <c r="B30" s="294"/>
      <c r="C30" s="278"/>
      <c r="D30" s="298"/>
    </row>
    <row r="31" spans="1:4" ht="15">
      <c r="A31" s="49"/>
      <c r="B31" s="294"/>
      <c r="C31" s="278"/>
      <c r="D31" s="298"/>
    </row>
    <row r="32" spans="1:4" ht="15">
      <c r="A32" s="49"/>
      <c r="B32" s="294"/>
      <c r="C32" s="278"/>
      <c r="D32" s="298"/>
    </row>
    <row r="33" spans="1:4" ht="15">
      <c r="A33" s="49"/>
      <c r="B33" s="294"/>
      <c r="C33" s="278"/>
      <c r="D33" s="298"/>
    </row>
    <row r="34" spans="1:4" ht="15">
      <c r="A34" s="49"/>
      <c r="B34" s="294"/>
      <c r="C34" s="278"/>
      <c r="D34" s="298"/>
    </row>
    <row r="35" spans="1:4" ht="15">
      <c r="A35" s="49"/>
      <c r="B35" s="294"/>
      <c r="C35" s="278"/>
      <c r="D35" s="298"/>
    </row>
    <row r="36" spans="1:4" ht="15">
      <c r="A36" s="49"/>
      <c r="B36" s="294"/>
      <c r="C36" s="278"/>
      <c r="D36" s="298"/>
    </row>
    <row r="37" spans="1:4" ht="15">
      <c r="A37" s="49"/>
      <c r="B37" s="294"/>
      <c r="C37" s="278"/>
      <c r="D37" s="298"/>
    </row>
    <row r="38" spans="1:4" ht="15">
      <c r="A38" s="49"/>
      <c r="B38" s="295"/>
      <c r="C38" s="278"/>
      <c r="D38" s="271"/>
    </row>
    <row r="39" spans="1:4" ht="15">
      <c r="A39" s="49"/>
      <c r="B39" s="296"/>
      <c r="C39" s="278"/>
      <c r="D39" s="271"/>
    </row>
    <row r="40" ht="15">
      <c r="C40" s="74"/>
    </row>
    <row r="41" spans="2:10" ht="15">
      <c r="B41" s="78" t="s">
        <v>355</v>
      </c>
      <c r="C41" s="79"/>
      <c r="D41" s="79"/>
      <c r="E41" s="79"/>
      <c r="F41" s="79"/>
      <c r="G41" s="79"/>
      <c r="H41" s="79"/>
      <c r="I41" s="79"/>
      <c r="J41" s="79"/>
    </row>
    <row r="42" spans="2:10" ht="15">
      <c r="B42" s="78" t="s">
        <v>356</v>
      </c>
      <c r="C42" s="299"/>
      <c r="D42" s="79"/>
      <c r="E42" s="79"/>
      <c r="F42" s="79"/>
      <c r="G42" s="79"/>
      <c r="H42" s="79"/>
      <c r="I42" s="79"/>
      <c r="J42" s="79"/>
    </row>
    <row r="43" spans="2:3" ht="15">
      <c r="B43" s="194"/>
      <c r="C43" s="193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1.8515625" style="14" customWidth="1"/>
    <col min="2" max="2" width="61.57421875" style="14" customWidth="1"/>
    <col min="3" max="3" width="23.57421875" style="14" customWidth="1"/>
    <col min="4" max="4" width="11.140625" style="14" bestFit="1" customWidth="1"/>
    <col min="5" max="16384" width="9.140625" style="14" customWidth="1"/>
  </cols>
  <sheetData>
    <row r="1" spans="1:2" ht="15">
      <c r="A1" s="11" t="s">
        <v>616</v>
      </c>
      <c r="B1" s="436" t="s">
        <v>607</v>
      </c>
    </row>
    <row r="2" spans="1:2" ht="15">
      <c r="A2" s="11" t="s">
        <v>622</v>
      </c>
      <c r="B2" s="12" t="s">
        <v>247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490" t="s">
        <v>163</v>
      </c>
      <c r="B7" s="140"/>
      <c r="C7" s="142"/>
      <c r="D7" s="142"/>
    </row>
    <row r="8" spans="1:4" ht="15">
      <c r="A8" s="491"/>
      <c r="B8" s="131" t="s">
        <v>247</v>
      </c>
      <c r="C8" s="432" t="s">
        <v>321</v>
      </c>
      <c r="D8" s="221" t="s">
        <v>208</v>
      </c>
    </row>
    <row r="9" spans="1:4" ht="15">
      <c r="A9" s="492"/>
      <c r="B9" s="448" t="s">
        <v>653</v>
      </c>
      <c r="C9" s="151"/>
      <c r="D9" s="151"/>
    </row>
    <row r="10" spans="1:4" ht="15">
      <c r="A10" s="49">
        <v>2</v>
      </c>
      <c r="B10" s="167" t="s">
        <v>353</v>
      </c>
      <c r="C10" s="278" t="s">
        <v>357</v>
      </c>
      <c r="D10" s="280">
        <f>SUM(D17:D39)</f>
        <v>0</v>
      </c>
    </row>
    <row r="11" spans="1:4" ht="15">
      <c r="A11" s="167">
        <v>1</v>
      </c>
      <c r="B11" s="49" t="s">
        <v>200</v>
      </c>
      <c r="C11" s="278"/>
      <c r="D11" s="291"/>
    </row>
    <row r="12" spans="1:4" ht="15">
      <c r="A12" s="49"/>
      <c r="B12" s="295" t="s">
        <v>350</v>
      </c>
      <c r="C12" s="300"/>
      <c r="D12" s="271"/>
    </row>
    <row r="13" spans="1:4" ht="15">
      <c r="A13" s="49"/>
      <c r="B13" s="295" t="s">
        <v>352</v>
      </c>
      <c r="C13" s="278"/>
      <c r="D13" s="271"/>
    </row>
    <row r="14" spans="1:4" ht="15">
      <c r="A14" s="49"/>
      <c r="B14" s="294"/>
      <c r="C14" s="278"/>
      <c r="D14" s="271"/>
    </row>
    <row r="15" spans="1:4" ht="15">
      <c r="A15" s="49"/>
      <c r="B15" s="294"/>
      <c r="C15" s="278"/>
      <c r="D15" s="271"/>
    </row>
    <row r="16" spans="1:4" ht="15">
      <c r="A16" s="49"/>
      <c r="B16" s="294"/>
      <c r="C16" s="278"/>
      <c r="D16" s="271"/>
    </row>
    <row r="17" spans="1:4" ht="15">
      <c r="A17" s="49"/>
      <c r="B17" s="294"/>
      <c r="C17" s="278"/>
      <c r="D17" s="271"/>
    </row>
    <row r="18" spans="1:4" ht="15">
      <c r="A18" s="49"/>
      <c r="B18" s="294"/>
      <c r="C18" s="278"/>
      <c r="D18" s="271"/>
    </row>
    <row r="19" spans="1:4" ht="15">
      <c r="A19" s="49"/>
      <c r="B19" s="294"/>
      <c r="C19" s="278"/>
      <c r="D19" s="271"/>
    </row>
    <row r="20" spans="1:4" ht="15">
      <c r="A20" s="49"/>
      <c r="B20" s="294"/>
      <c r="C20" s="278"/>
      <c r="D20" s="271"/>
    </row>
    <row r="21" spans="1:4" ht="15">
      <c r="A21" s="49"/>
      <c r="B21" s="294"/>
      <c r="C21" s="278"/>
      <c r="D21" s="271"/>
    </row>
    <row r="22" spans="1:4" ht="15">
      <c r="A22" s="49"/>
      <c r="B22" s="294"/>
      <c r="C22" s="278"/>
      <c r="D22" s="271"/>
    </row>
    <row r="23" spans="1:4" ht="15">
      <c r="A23" s="49"/>
      <c r="B23" s="294"/>
      <c r="C23" s="278"/>
      <c r="D23" s="271"/>
    </row>
    <row r="24" spans="1:4" ht="15">
      <c r="A24" s="49"/>
      <c r="B24" s="294"/>
      <c r="C24" s="278"/>
      <c r="D24" s="271"/>
    </row>
    <row r="25" spans="1:4" ht="15">
      <c r="A25" s="49"/>
      <c r="B25" s="294"/>
      <c r="C25" s="278"/>
      <c r="D25" s="271"/>
    </row>
    <row r="26" spans="1:4" ht="15">
      <c r="A26" s="49"/>
      <c r="B26" s="294"/>
      <c r="C26" s="278"/>
      <c r="D26" s="271"/>
    </row>
    <row r="27" spans="1:4" ht="15">
      <c r="A27" s="49"/>
      <c r="B27" s="294"/>
      <c r="C27" s="278"/>
      <c r="D27" s="271"/>
    </row>
    <row r="28" spans="1:4" ht="15">
      <c r="A28" s="49"/>
      <c r="B28" s="294"/>
      <c r="C28" s="278"/>
      <c r="D28" s="271"/>
    </row>
    <row r="29" spans="1:4" ht="15">
      <c r="A29" s="49"/>
      <c r="B29" s="294"/>
      <c r="C29" s="278"/>
      <c r="D29" s="271"/>
    </row>
    <row r="30" spans="1:4" ht="15">
      <c r="A30" s="49"/>
      <c r="B30" s="294"/>
      <c r="C30" s="278"/>
      <c r="D30" s="271"/>
    </row>
    <row r="31" spans="1:4" ht="15">
      <c r="A31" s="49"/>
      <c r="B31" s="294"/>
      <c r="C31" s="278"/>
      <c r="D31" s="271"/>
    </row>
    <row r="32" spans="1:4" ht="15">
      <c r="A32" s="49"/>
      <c r="B32" s="294"/>
      <c r="C32" s="278"/>
      <c r="D32" s="271"/>
    </row>
    <row r="33" spans="1:4" ht="15">
      <c r="A33" s="49"/>
      <c r="B33" s="294"/>
      <c r="C33" s="278"/>
      <c r="D33" s="271"/>
    </row>
    <row r="34" spans="1:4" ht="15">
      <c r="A34" s="49"/>
      <c r="B34" s="294"/>
      <c r="C34" s="278"/>
      <c r="D34" s="271"/>
    </row>
    <row r="35" spans="1:4" ht="15">
      <c r="A35" s="49"/>
      <c r="B35" s="294"/>
      <c r="C35" s="278"/>
      <c r="D35" s="271"/>
    </row>
    <row r="36" spans="1:4" ht="15">
      <c r="A36" s="49"/>
      <c r="B36" s="294"/>
      <c r="C36" s="278"/>
      <c r="D36" s="271"/>
    </row>
    <row r="37" spans="1:4" ht="15">
      <c r="A37" s="49"/>
      <c r="B37" s="294"/>
      <c r="C37" s="278"/>
      <c r="D37" s="271"/>
    </row>
    <row r="38" spans="1:4" ht="15">
      <c r="A38" s="49"/>
      <c r="B38" s="295"/>
      <c r="C38" s="278"/>
      <c r="D38" s="271"/>
    </row>
    <row r="39" spans="1:4" ht="15">
      <c r="A39" s="49"/>
      <c r="B39" s="296"/>
      <c r="C39" s="278"/>
      <c r="D39" s="271"/>
    </row>
    <row r="40" spans="2:4" ht="15">
      <c r="B40" s="74"/>
      <c r="C40" s="74"/>
      <c r="D40" s="11"/>
    </row>
    <row r="41" spans="2:9" ht="15">
      <c r="B41" s="78" t="s">
        <v>358</v>
      </c>
      <c r="C41" s="299"/>
      <c r="D41" s="79"/>
      <c r="E41" s="79"/>
      <c r="F41" s="79"/>
      <c r="G41" s="79"/>
      <c r="H41" s="79"/>
      <c r="I41" s="79"/>
    </row>
    <row r="42" spans="2:9" ht="15">
      <c r="B42" s="78" t="s">
        <v>359</v>
      </c>
      <c r="C42" s="299"/>
      <c r="D42" s="79"/>
      <c r="E42" s="79"/>
      <c r="F42" s="79"/>
      <c r="G42" s="79"/>
      <c r="H42" s="79"/>
      <c r="I42" s="79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0" sqref="E10:E11"/>
    </sheetView>
  </sheetViews>
  <sheetFormatPr defaultColWidth="9.140625" defaultRowHeight="12.75"/>
  <cols>
    <col min="1" max="1" width="29.7109375" style="14" customWidth="1"/>
    <col min="2" max="2" width="62.140625" style="14" customWidth="1"/>
    <col min="3" max="3" width="25.8515625" style="14" customWidth="1"/>
    <col min="4" max="4" width="21.8515625" style="14" customWidth="1"/>
    <col min="5" max="16384" width="9.140625" style="14" customWidth="1"/>
  </cols>
  <sheetData>
    <row r="1" spans="1:2" ht="15">
      <c r="A1" s="11" t="s">
        <v>616</v>
      </c>
      <c r="B1" s="8">
        <v>9</v>
      </c>
    </row>
    <row r="2" spans="1:2" ht="15">
      <c r="A2" s="11" t="s">
        <v>622</v>
      </c>
      <c r="B2" s="12" t="s">
        <v>198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490" t="s">
        <v>163</v>
      </c>
      <c r="B7" s="140"/>
      <c r="C7" s="142"/>
      <c r="D7" s="142"/>
    </row>
    <row r="8" spans="1:4" ht="15">
      <c r="A8" s="491"/>
      <c r="B8" s="131" t="s">
        <v>198</v>
      </c>
      <c r="C8" s="432" t="s">
        <v>321</v>
      </c>
      <c r="D8" s="221" t="s">
        <v>208</v>
      </c>
    </row>
    <row r="9" spans="1:4" ht="15">
      <c r="A9" s="492"/>
      <c r="B9" s="448" t="s">
        <v>653</v>
      </c>
      <c r="C9" s="151"/>
      <c r="D9" s="151"/>
    </row>
    <row r="10" spans="1:5" ht="15.75" customHeight="1">
      <c r="A10" s="49">
        <v>1</v>
      </c>
      <c r="B10" s="183" t="s">
        <v>360</v>
      </c>
      <c r="C10" s="278" t="s">
        <v>330</v>
      </c>
      <c r="D10" s="321"/>
      <c r="E10"/>
    </row>
    <row r="11" spans="1:5" ht="15.75" customHeight="1">
      <c r="A11" s="51">
        <v>2</v>
      </c>
      <c r="B11" s="195" t="s">
        <v>361</v>
      </c>
      <c r="C11" s="279" t="s">
        <v>330</v>
      </c>
      <c r="D11" s="272"/>
      <c r="E11"/>
    </row>
    <row r="12" spans="1:4" ht="15">
      <c r="A12" s="1"/>
      <c r="B12" s="1"/>
      <c r="C12" s="1"/>
      <c r="D12" s="1"/>
    </row>
    <row r="13" spans="2:3" ht="15">
      <c r="B13" s="78" t="s">
        <v>648</v>
      </c>
      <c r="C13" s="78"/>
    </row>
    <row r="14" spans="2:3" ht="15">
      <c r="B14" s="74"/>
      <c r="C14" s="74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2.421875" style="14" customWidth="1"/>
    <col min="2" max="2" width="76.00390625" style="14" customWidth="1"/>
    <col min="3" max="3" width="23.00390625" style="14" customWidth="1"/>
    <col min="4" max="4" width="15.421875" style="14" customWidth="1"/>
    <col min="5" max="16384" width="9.140625" style="14" customWidth="1"/>
  </cols>
  <sheetData>
    <row r="1" spans="1:2" ht="15">
      <c r="A1" s="11" t="s">
        <v>616</v>
      </c>
      <c r="B1" s="436" t="s">
        <v>608</v>
      </c>
    </row>
    <row r="2" spans="1:2" ht="15">
      <c r="A2" s="11" t="s">
        <v>622</v>
      </c>
      <c r="B2" s="12" t="s">
        <v>198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490" t="s">
        <v>163</v>
      </c>
      <c r="B7" s="140"/>
      <c r="C7" s="142"/>
      <c r="D7" s="220"/>
    </row>
    <row r="8" spans="1:4" ht="15">
      <c r="A8" s="491"/>
      <c r="B8" s="131" t="s">
        <v>198</v>
      </c>
      <c r="C8" s="432" t="s">
        <v>321</v>
      </c>
      <c r="D8" s="221" t="s">
        <v>208</v>
      </c>
    </row>
    <row r="9" spans="1:4" ht="15">
      <c r="A9" s="492"/>
      <c r="B9" s="448" t="s">
        <v>653</v>
      </c>
      <c r="C9" s="151"/>
      <c r="D9" s="151"/>
    </row>
    <row r="10" spans="1:6" ht="15">
      <c r="A10" s="196">
        <v>1</v>
      </c>
      <c r="B10" s="53" t="s">
        <v>564</v>
      </c>
      <c r="C10" s="301" t="s">
        <v>330</v>
      </c>
      <c r="D10" s="454"/>
      <c r="E10"/>
      <c r="F10"/>
    </row>
    <row r="11" spans="1:4" ht="15">
      <c r="A11" s="1"/>
      <c r="B11" s="1"/>
      <c r="C11" s="1"/>
      <c r="D11" s="1"/>
    </row>
    <row r="12" spans="1:4" ht="15">
      <c r="A12" s="1"/>
      <c r="B12" s="78" t="s">
        <v>649</v>
      </c>
      <c r="C12" s="275"/>
      <c r="D12" s="1"/>
    </row>
    <row r="13" spans="2:3" ht="15">
      <c r="B13" s="74"/>
      <c r="C13" s="74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19"/>
  <sheetViews>
    <sheetView zoomScale="84" zoomScaleNormal="84" zoomScalePageLayoutView="0" workbookViewId="0" topLeftCell="A1">
      <selection activeCell="B122" sqref="B122"/>
    </sheetView>
  </sheetViews>
  <sheetFormatPr defaultColWidth="9.140625" defaultRowHeight="12.75"/>
  <cols>
    <col min="1" max="1" width="23.8515625" style="14" customWidth="1"/>
    <col min="2" max="2" width="64.421875" style="14" customWidth="1"/>
    <col min="3" max="8" width="9.140625" style="14" customWidth="1"/>
    <col min="9" max="9" width="15.57421875" style="14" customWidth="1"/>
    <col min="10" max="10" width="15.421875" style="14" customWidth="1"/>
    <col min="11" max="11" width="16.8515625" style="14" customWidth="1"/>
    <col min="12" max="12" width="17.00390625" style="14" customWidth="1"/>
    <col min="13" max="13" width="19.00390625" style="14" customWidth="1"/>
    <col min="14" max="16384" width="9.140625" style="14" customWidth="1"/>
  </cols>
  <sheetData>
    <row r="1" spans="1:2" ht="15">
      <c r="A1" s="11" t="s">
        <v>616</v>
      </c>
      <c r="B1" s="8">
        <v>10</v>
      </c>
    </row>
    <row r="2" spans="1:2" ht="15">
      <c r="A2" s="11" t="s">
        <v>622</v>
      </c>
      <c r="B2" s="136" t="s">
        <v>632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6" ht="15.75" thickBot="1"/>
    <row r="7" spans="1:16" ht="15">
      <c r="A7" s="55"/>
      <c r="B7" s="56" t="s">
        <v>372</v>
      </c>
      <c r="C7" s="57"/>
      <c r="D7" s="57"/>
      <c r="E7" s="57"/>
      <c r="F7" s="57"/>
      <c r="G7" s="57"/>
      <c r="H7" s="57"/>
      <c r="I7" s="57"/>
      <c r="J7" s="57"/>
      <c r="K7" s="58"/>
      <c r="L7" s="58"/>
      <c r="M7" s="58"/>
      <c r="N7" s="58"/>
      <c r="O7" s="58"/>
      <c r="P7" s="509" t="s">
        <v>153</v>
      </c>
    </row>
    <row r="8" spans="1:16" ht="15.75" thickBot="1">
      <c r="A8" s="59"/>
      <c r="B8" s="60" t="s">
        <v>373</v>
      </c>
      <c r="C8" s="61" t="s">
        <v>141</v>
      </c>
      <c r="D8" s="4" t="s">
        <v>140</v>
      </c>
      <c r="E8" s="4" t="s">
        <v>142</v>
      </c>
      <c r="F8" s="4" t="s">
        <v>147</v>
      </c>
      <c r="G8" s="4" t="s">
        <v>148</v>
      </c>
      <c r="H8" s="5" t="s">
        <v>149</v>
      </c>
      <c r="I8" s="5" t="s">
        <v>150</v>
      </c>
      <c r="J8" s="5" t="s">
        <v>633</v>
      </c>
      <c r="K8" s="6" t="s">
        <v>151</v>
      </c>
      <c r="L8" s="4" t="s">
        <v>618</v>
      </c>
      <c r="M8" s="5" t="s">
        <v>619</v>
      </c>
      <c r="N8" s="5" t="s">
        <v>620</v>
      </c>
      <c r="O8" s="6" t="s">
        <v>621</v>
      </c>
      <c r="P8" s="510"/>
    </row>
    <row r="9" spans="1:16" ht="15">
      <c r="A9" s="15">
        <v>1</v>
      </c>
      <c r="B9" s="16" t="s">
        <v>362</v>
      </c>
      <c r="C9" s="110"/>
      <c r="D9" s="111"/>
      <c r="E9" s="111"/>
      <c r="F9" s="111"/>
      <c r="G9" s="111"/>
      <c r="H9" s="111"/>
      <c r="I9" s="111"/>
      <c r="J9" s="111"/>
      <c r="K9" s="122"/>
      <c r="L9" s="122"/>
      <c r="M9" s="122"/>
      <c r="N9" s="122"/>
      <c r="O9" s="122"/>
      <c r="P9" s="86">
        <f>C9*$K$98+D9*$K$99+E9*$K$100+F9*$K$101+G9*$K$102+H9*$K$103+I9*$K$104+J9*$K$105+K9*$K$106+L9*$K$107+M9*$K$108+N9*$K$109+O9*$K$110</f>
        <v>0</v>
      </c>
    </row>
    <row r="10" spans="1:16" ht="15">
      <c r="A10" s="17">
        <v>2</v>
      </c>
      <c r="B10" s="18" t="s">
        <v>363</v>
      </c>
      <c r="C10" s="110"/>
      <c r="D10" s="111"/>
      <c r="E10" s="111"/>
      <c r="F10" s="111"/>
      <c r="G10" s="111"/>
      <c r="H10" s="111"/>
      <c r="I10" s="111"/>
      <c r="J10" s="111"/>
      <c r="K10" s="122"/>
      <c r="L10" s="122"/>
      <c r="M10" s="122"/>
      <c r="N10" s="122"/>
      <c r="O10" s="122"/>
      <c r="P10" s="86">
        <f aca="true" t="shared" si="0" ref="P10:P23">C10*$K$98+D10*$K$99+E10*$K$100+F10*$K$101+G10*$K$102+H10*$K$103+I10*$K$104+J10*$K$105+K10*$K$106+L10*$K$107+M10*$K$108+N10*$K$109+O10*$K$110</f>
        <v>0</v>
      </c>
    </row>
    <row r="11" spans="1:16" ht="15">
      <c r="A11" s="17">
        <v>3</v>
      </c>
      <c r="B11" s="16" t="s">
        <v>364</v>
      </c>
      <c r="C11" s="81">
        <f aca="true" t="shared" si="1" ref="C11:K11">+C12+C13+C14+C15+C16-C17</f>
        <v>0</v>
      </c>
      <c r="D11" s="81">
        <f t="shared" si="1"/>
        <v>0</v>
      </c>
      <c r="E11" s="81">
        <f t="shared" si="1"/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  <c r="I11" s="81">
        <f t="shared" si="1"/>
        <v>0</v>
      </c>
      <c r="J11" s="81">
        <f t="shared" si="1"/>
        <v>0</v>
      </c>
      <c r="K11" s="119">
        <f t="shared" si="1"/>
        <v>0</v>
      </c>
      <c r="L11" s="119">
        <f>+L12+L13+L14+L15+L16-L17</f>
        <v>0</v>
      </c>
      <c r="M11" s="119">
        <f>+M12+M13+M14+M15+M16-M17</f>
        <v>0</v>
      </c>
      <c r="N11" s="119">
        <f>+N12+N13+N14+N15+N16-N17</f>
        <v>0</v>
      </c>
      <c r="O11" s="120">
        <f>+O12+O13+O14+O15+O16-O17</f>
        <v>0</v>
      </c>
      <c r="P11" s="86">
        <f t="shared" si="0"/>
        <v>0</v>
      </c>
    </row>
    <row r="12" spans="1:16" ht="15">
      <c r="A12" s="17"/>
      <c r="B12" s="19" t="s">
        <v>278</v>
      </c>
      <c r="C12" s="110"/>
      <c r="D12" s="111"/>
      <c r="E12" s="111"/>
      <c r="F12" s="111"/>
      <c r="G12" s="111"/>
      <c r="H12" s="111"/>
      <c r="I12" s="111"/>
      <c r="J12" s="111"/>
      <c r="K12" s="122"/>
      <c r="L12" s="122"/>
      <c r="M12" s="122"/>
      <c r="N12" s="122"/>
      <c r="O12" s="122"/>
      <c r="P12" s="86">
        <f t="shared" si="0"/>
        <v>0</v>
      </c>
    </row>
    <row r="13" spans="1:16" ht="15">
      <c r="A13" s="17"/>
      <c r="B13" s="19" t="s">
        <v>562</v>
      </c>
      <c r="C13" s="110"/>
      <c r="D13" s="111"/>
      <c r="E13" s="111"/>
      <c r="F13" s="111"/>
      <c r="G13" s="111"/>
      <c r="H13" s="111"/>
      <c r="I13" s="111"/>
      <c r="J13" s="111"/>
      <c r="K13" s="122"/>
      <c r="L13" s="122"/>
      <c r="M13" s="122"/>
      <c r="N13" s="122"/>
      <c r="O13" s="122"/>
      <c r="P13" s="86">
        <f t="shared" si="0"/>
        <v>0</v>
      </c>
    </row>
    <row r="14" spans="1:16" ht="15">
      <c r="A14" s="17"/>
      <c r="B14" s="19" t="s">
        <v>631</v>
      </c>
      <c r="C14" s="110"/>
      <c r="D14" s="111"/>
      <c r="E14" s="111"/>
      <c r="F14" s="111"/>
      <c r="G14" s="111"/>
      <c r="H14" s="111"/>
      <c r="I14" s="111"/>
      <c r="J14" s="111"/>
      <c r="K14" s="122"/>
      <c r="L14" s="122"/>
      <c r="M14" s="122"/>
      <c r="N14" s="122"/>
      <c r="O14" s="122"/>
      <c r="P14" s="86">
        <f t="shared" si="0"/>
        <v>0</v>
      </c>
    </row>
    <row r="15" spans="1:16" ht="15">
      <c r="A15" s="17"/>
      <c r="B15" s="19" t="s">
        <v>169</v>
      </c>
      <c r="C15" s="110"/>
      <c r="D15" s="111"/>
      <c r="E15" s="111"/>
      <c r="F15" s="111"/>
      <c r="G15" s="111"/>
      <c r="H15" s="111"/>
      <c r="I15" s="111"/>
      <c r="J15" s="111"/>
      <c r="K15" s="122"/>
      <c r="L15" s="122"/>
      <c r="M15" s="122"/>
      <c r="N15" s="122"/>
      <c r="O15" s="122"/>
      <c r="P15" s="86">
        <f t="shared" si="0"/>
        <v>0</v>
      </c>
    </row>
    <row r="16" spans="1:16" ht="15">
      <c r="A16" s="17"/>
      <c r="B16" s="19" t="s">
        <v>365</v>
      </c>
      <c r="C16" s="110"/>
      <c r="D16" s="111"/>
      <c r="E16" s="111"/>
      <c r="F16" s="111"/>
      <c r="G16" s="111"/>
      <c r="H16" s="111"/>
      <c r="I16" s="111"/>
      <c r="J16" s="111"/>
      <c r="K16" s="122"/>
      <c r="L16" s="122"/>
      <c r="M16" s="122"/>
      <c r="N16" s="122"/>
      <c r="O16" s="122"/>
      <c r="P16" s="86">
        <f t="shared" si="0"/>
        <v>0</v>
      </c>
    </row>
    <row r="17" spans="1:16" ht="15">
      <c r="A17" s="17"/>
      <c r="B17" s="20" t="s">
        <v>630</v>
      </c>
      <c r="C17" s="110"/>
      <c r="D17" s="111"/>
      <c r="E17" s="111"/>
      <c r="F17" s="111"/>
      <c r="G17" s="111"/>
      <c r="H17" s="111"/>
      <c r="I17" s="111"/>
      <c r="J17" s="111"/>
      <c r="K17" s="122"/>
      <c r="L17" s="122"/>
      <c r="M17" s="122"/>
      <c r="N17" s="122"/>
      <c r="O17" s="122"/>
      <c r="P17" s="86">
        <f t="shared" si="0"/>
        <v>0</v>
      </c>
    </row>
    <row r="18" spans="1:16" ht="15">
      <c r="A18" s="17">
        <v>4</v>
      </c>
      <c r="B18" s="16" t="s">
        <v>366</v>
      </c>
      <c r="C18" s="110"/>
      <c r="D18" s="111"/>
      <c r="E18" s="111"/>
      <c r="F18" s="111"/>
      <c r="G18" s="111"/>
      <c r="H18" s="111"/>
      <c r="I18" s="111"/>
      <c r="J18" s="111"/>
      <c r="K18" s="122"/>
      <c r="L18" s="122"/>
      <c r="M18" s="122"/>
      <c r="N18" s="122"/>
      <c r="O18" s="122"/>
      <c r="P18" s="86">
        <f t="shared" si="0"/>
        <v>0</v>
      </c>
    </row>
    <row r="19" spans="1:16" ht="15">
      <c r="A19" s="17">
        <v>5</v>
      </c>
      <c r="B19" s="16" t="s">
        <v>367</v>
      </c>
      <c r="C19" s="110"/>
      <c r="D19" s="111"/>
      <c r="E19" s="111"/>
      <c r="F19" s="111"/>
      <c r="G19" s="111"/>
      <c r="H19" s="111"/>
      <c r="I19" s="111"/>
      <c r="J19" s="111"/>
      <c r="K19" s="122"/>
      <c r="L19" s="122"/>
      <c r="M19" s="122"/>
      <c r="N19" s="122"/>
      <c r="O19" s="122"/>
      <c r="P19" s="86">
        <f t="shared" si="0"/>
        <v>0</v>
      </c>
    </row>
    <row r="20" spans="1:16" ht="15.75" thickBot="1">
      <c r="A20" s="17">
        <v>6</v>
      </c>
      <c r="B20" s="16" t="s">
        <v>368</v>
      </c>
      <c r="C20" s="110"/>
      <c r="D20" s="111"/>
      <c r="E20" s="111"/>
      <c r="F20" s="111"/>
      <c r="G20" s="111"/>
      <c r="H20" s="111"/>
      <c r="I20" s="111"/>
      <c r="J20" s="111"/>
      <c r="K20" s="122"/>
      <c r="L20" s="122"/>
      <c r="M20" s="122"/>
      <c r="N20" s="122"/>
      <c r="O20" s="122"/>
      <c r="P20" s="86">
        <f t="shared" si="0"/>
        <v>0</v>
      </c>
    </row>
    <row r="21" spans="1:16" ht="15.75" thickBot="1">
      <c r="A21" s="21" t="s">
        <v>251</v>
      </c>
      <c r="B21" s="22" t="s">
        <v>369</v>
      </c>
      <c r="C21" s="82">
        <f aca="true" t="shared" si="2" ref="C21:K21">+C9+C10+C11+C18+C19+C20</f>
        <v>0</v>
      </c>
      <c r="D21" s="117">
        <f t="shared" si="2"/>
        <v>0</v>
      </c>
      <c r="E21" s="117">
        <f t="shared" si="2"/>
        <v>0</v>
      </c>
      <c r="F21" s="117">
        <f t="shared" si="2"/>
        <v>0</v>
      </c>
      <c r="G21" s="117">
        <f t="shared" si="2"/>
        <v>0</v>
      </c>
      <c r="H21" s="117">
        <f t="shared" si="2"/>
        <v>0</v>
      </c>
      <c r="I21" s="117">
        <f t="shared" si="2"/>
        <v>0</v>
      </c>
      <c r="J21" s="117">
        <f t="shared" si="2"/>
        <v>0</v>
      </c>
      <c r="K21" s="118">
        <f t="shared" si="2"/>
        <v>0</v>
      </c>
      <c r="L21" s="118">
        <f>+L9+L10+L11+L18+L19+L20</f>
        <v>0</v>
      </c>
      <c r="M21" s="118">
        <f>+M9+M10+M11+M18+M19+M20</f>
        <v>0</v>
      </c>
      <c r="N21" s="118">
        <f>+N9+N10+N11+N18+N19+N20</f>
        <v>0</v>
      </c>
      <c r="O21" s="118">
        <f>+O9+O10+O11+O18+O19+O20</f>
        <v>0</v>
      </c>
      <c r="P21" s="83">
        <f t="shared" si="0"/>
        <v>0</v>
      </c>
    </row>
    <row r="22" spans="1:16" ht="15.75" thickBot="1">
      <c r="A22" s="17">
        <v>15</v>
      </c>
      <c r="B22" s="23" t="s">
        <v>370</v>
      </c>
      <c r="C22" s="123"/>
      <c r="D22" s="124"/>
      <c r="E22" s="124"/>
      <c r="F22" s="124"/>
      <c r="G22" s="124"/>
      <c r="H22" s="124"/>
      <c r="I22" s="124"/>
      <c r="J22" s="124"/>
      <c r="K22" s="125"/>
      <c r="L22" s="125"/>
      <c r="M22" s="125"/>
      <c r="N22" s="125"/>
      <c r="O22" s="125"/>
      <c r="P22" s="86">
        <f t="shared" si="0"/>
        <v>0</v>
      </c>
    </row>
    <row r="23" spans="1:16" ht="15.75" thickBot="1">
      <c r="A23" s="21" t="s">
        <v>252</v>
      </c>
      <c r="B23" s="22" t="s">
        <v>371</v>
      </c>
      <c r="C23" s="82">
        <f aca="true" t="shared" si="3" ref="C23:K23">+C21+C22</f>
        <v>0</v>
      </c>
      <c r="D23" s="82">
        <f t="shared" si="3"/>
        <v>0</v>
      </c>
      <c r="E23" s="82">
        <f t="shared" si="3"/>
        <v>0</v>
      </c>
      <c r="F23" s="82">
        <f t="shared" si="3"/>
        <v>0</v>
      </c>
      <c r="G23" s="82">
        <f t="shared" si="3"/>
        <v>0</v>
      </c>
      <c r="H23" s="82">
        <f t="shared" si="3"/>
        <v>0</v>
      </c>
      <c r="I23" s="82">
        <f t="shared" si="3"/>
        <v>0</v>
      </c>
      <c r="J23" s="82">
        <f t="shared" si="3"/>
        <v>0</v>
      </c>
      <c r="K23" s="117">
        <f t="shared" si="3"/>
        <v>0</v>
      </c>
      <c r="L23" s="117">
        <f>+L21+L22</f>
        <v>0</v>
      </c>
      <c r="M23" s="117">
        <f>+M21+M22</f>
        <v>0</v>
      </c>
      <c r="N23" s="117">
        <f>+N21+N22</f>
        <v>0</v>
      </c>
      <c r="O23" s="129">
        <f>+O21+O22</f>
        <v>0</v>
      </c>
      <c r="P23" s="83">
        <f t="shared" si="0"/>
        <v>0</v>
      </c>
    </row>
    <row r="24" spans="1:16" ht="15.75" thickBot="1">
      <c r="A24" s="24" t="s">
        <v>253</v>
      </c>
      <c r="B24" s="25" t="s">
        <v>634</v>
      </c>
      <c r="C24" s="84">
        <f>+C23*$K$98</f>
        <v>0</v>
      </c>
      <c r="D24" s="84">
        <f>+D23*$K$99</f>
        <v>0</v>
      </c>
      <c r="E24" s="84">
        <f>+E23*$K$100</f>
        <v>0</v>
      </c>
      <c r="F24" s="84">
        <f>+F23*$K$101</f>
        <v>0</v>
      </c>
      <c r="G24" s="84">
        <f>+G23*$K$102</f>
        <v>0</v>
      </c>
      <c r="H24" s="84">
        <f>+H23*$K$103</f>
        <v>0</v>
      </c>
      <c r="I24" s="84">
        <f>+I23*$K$104</f>
        <v>0</v>
      </c>
      <c r="J24" s="84">
        <f>+J23*$K$105</f>
        <v>0</v>
      </c>
      <c r="K24" s="84">
        <f>+K23*$K$106</f>
        <v>0</v>
      </c>
      <c r="L24" s="84">
        <f>+L23*$K$107</f>
        <v>0</v>
      </c>
      <c r="M24" s="84">
        <f>+M23*$K$108</f>
        <v>0</v>
      </c>
      <c r="N24" s="84">
        <f>+N23*$K$109</f>
        <v>0</v>
      </c>
      <c r="O24" s="84">
        <f>+O23*$K$110</f>
        <v>0</v>
      </c>
      <c r="P24" s="85">
        <f>SUM(C24:O24)</f>
        <v>0</v>
      </c>
    </row>
    <row r="25" spans="1:16" ht="15.75" thickBot="1">
      <c r="A25" s="26"/>
      <c r="B25" s="27"/>
      <c r="C25" s="27"/>
      <c r="D25" s="26"/>
      <c r="E25" s="26"/>
      <c r="P25" s="32"/>
    </row>
    <row r="26" spans="1:16" ht="15">
      <c r="A26" s="55"/>
      <c r="B26" s="507" t="s">
        <v>374</v>
      </c>
      <c r="C26" s="57"/>
      <c r="D26" s="57"/>
      <c r="E26" s="57"/>
      <c r="F26" s="57"/>
      <c r="G26" s="57"/>
      <c r="H26" s="57"/>
      <c r="I26" s="57"/>
      <c r="J26" s="57"/>
      <c r="K26" s="58"/>
      <c r="L26" s="58"/>
      <c r="M26" s="58"/>
      <c r="N26" s="58"/>
      <c r="O26" s="58"/>
      <c r="P26" s="509" t="s">
        <v>628</v>
      </c>
    </row>
    <row r="27" spans="1:16" ht="15.75" thickBot="1">
      <c r="A27" s="59"/>
      <c r="B27" s="508"/>
      <c r="C27" s="61" t="s">
        <v>141</v>
      </c>
      <c r="D27" s="4" t="s">
        <v>140</v>
      </c>
      <c r="E27" s="4" t="s">
        <v>142</v>
      </c>
      <c r="F27" s="4" t="s">
        <v>147</v>
      </c>
      <c r="G27" s="4" t="s">
        <v>148</v>
      </c>
      <c r="H27" s="5" t="s">
        <v>149</v>
      </c>
      <c r="I27" s="5" t="s">
        <v>150</v>
      </c>
      <c r="J27" s="5" t="s">
        <v>633</v>
      </c>
      <c r="K27" s="6" t="s">
        <v>151</v>
      </c>
      <c r="L27" s="4" t="s">
        <v>618</v>
      </c>
      <c r="M27" s="5" t="s">
        <v>619</v>
      </c>
      <c r="N27" s="5" t="s">
        <v>620</v>
      </c>
      <c r="O27" s="6" t="s">
        <v>621</v>
      </c>
      <c r="P27" s="510" t="s">
        <v>628</v>
      </c>
    </row>
    <row r="28" spans="1:16" ht="15">
      <c r="A28" s="15">
        <v>1</v>
      </c>
      <c r="B28" s="16" t="s">
        <v>375</v>
      </c>
      <c r="C28" s="110"/>
      <c r="D28" s="111"/>
      <c r="E28" s="111"/>
      <c r="F28" s="111"/>
      <c r="G28" s="111"/>
      <c r="H28" s="111"/>
      <c r="I28" s="111"/>
      <c r="J28" s="111"/>
      <c r="K28" s="122"/>
      <c r="L28" s="122"/>
      <c r="M28" s="122"/>
      <c r="N28" s="122"/>
      <c r="O28" s="122"/>
      <c r="P28" s="86">
        <f>C28*$K$98+D28*$K$99+E28*$K$100+F28*$K$101+G28*$K$102+H28*$K$103+I28*$K$104+J28*$K$105+K28*$K$106+L28*$K$107+M28*$K$108+N28*$K$109+O28*$K$110</f>
        <v>0</v>
      </c>
    </row>
    <row r="29" spans="1:16" ht="15">
      <c r="A29" s="17">
        <v>2</v>
      </c>
      <c r="B29" s="28" t="s">
        <v>376</v>
      </c>
      <c r="C29" s="110"/>
      <c r="D29" s="111"/>
      <c r="E29" s="111"/>
      <c r="F29" s="111"/>
      <c r="G29" s="111"/>
      <c r="H29" s="111"/>
      <c r="I29" s="111"/>
      <c r="J29" s="111"/>
      <c r="K29" s="122"/>
      <c r="L29" s="122"/>
      <c r="M29" s="122"/>
      <c r="N29" s="122"/>
      <c r="O29" s="122"/>
      <c r="P29" s="86">
        <f aca="true" t="shared" si="4" ref="P29:P36">C29*$K$98+D29*$K$99+E29*$K$100+F29*$K$101+G29*$K$102+H29*$K$103+I29*$K$104+J29*$K$105+K29*$K$106+L29*$K$107+M29*$K$108+N29*$K$109+O29*$K$110</f>
        <v>0</v>
      </c>
    </row>
    <row r="30" spans="1:16" ht="15">
      <c r="A30" s="17">
        <v>3</v>
      </c>
      <c r="B30" s="28" t="s">
        <v>385</v>
      </c>
      <c r="C30" s="110"/>
      <c r="D30" s="111"/>
      <c r="E30" s="111"/>
      <c r="F30" s="111"/>
      <c r="G30" s="111"/>
      <c r="H30" s="111"/>
      <c r="I30" s="111"/>
      <c r="J30" s="111"/>
      <c r="K30" s="122"/>
      <c r="L30" s="122"/>
      <c r="M30" s="122"/>
      <c r="N30" s="122"/>
      <c r="O30" s="122"/>
      <c r="P30" s="86">
        <f t="shared" si="4"/>
        <v>0</v>
      </c>
    </row>
    <row r="31" spans="1:16" ht="15">
      <c r="A31" s="17">
        <v>4</v>
      </c>
      <c r="B31" s="28" t="s">
        <v>377</v>
      </c>
      <c r="C31" s="126"/>
      <c r="D31" s="127"/>
      <c r="E31" s="127"/>
      <c r="F31" s="127"/>
      <c r="G31" s="127"/>
      <c r="H31" s="127"/>
      <c r="I31" s="127"/>
      <c r="J31" s="127"/>
      <c r="K31" s="128"/>
      <c r="L31" s="128"/>
      <c r="M31" s="128"/>
      <c r="N31" s="128"/>
      <c r="O31" s="128"/>
      <c r="P31" s="86">
        <f t="shared" si="4"/>
        <v>0</v>
      </c>
    </row>
    <row r="32" spans="1:16" ht="15">
      <c r="A32" s="17">
        <v>5</v>
      </c>
      <c r="B32" s="28" t="s">
        <v>378</v>
      </c>
      <c r="C32" s="110"/>
      <c r="D32" s="111"/>
      <c r="E32" s="111"/>
      <c r="F32" s="111"/>
      <c r="G32" s="111"/>
      <c r="H32" s="111"/>
      <c r="I32" s="111"/>
      <c r="J32" s="111"/>
      <c r="K32" s="122"/>
      <c r="L32" s="122"/>
      <c r="M32" s="122"/>
      <c r="N32" s="122"/>
      <c r="O32" s="122"/>
      <c r="P32" s="86">
        <f t="shared" si="4"/>
        <v>0</v>
      </c>
    </row>
    <row r="33" spans="1:16" ht="15.75" thickBot="1">
      <c r="A33" s="17">
        <v>6</v>
      </c>
      <c r="B33" s="16" t="s">
        <v>379</v>
      </c>
      <c r="C33" s="110"/>
      <c r="D33" s="111"/>
      <c r="E33" s="111"/>
      <c r="F33" s="111"/>
      <c r="G33" s="111"/>
      <c r="H33" s="111"/>
      <c r="I33" s="111"/>
      <c r="J33" s="111"/>
      <c r="K33" s="122"/>
      <c r="L33" s="122"/>
      <c r="M33" s="122"/>
      <c r="N33" s="122"/>
      <c r="O33" s="122"/>
      <c r="P33" s="86">
        <f t="shared" si="4"/>
        <v>0</v>
      </c>
    </row>
    <row r="34" spans="1:16" ht="15.75" thickBot="1">
      <c r="A34" s="21" t="s">
        <v>251</v>
      </c>
      <c r="B34" s="22" t="s">
        <v>382</v>
      </c>
      <c r="C34" s="82">
        <f aca="true" t="shared" si="5" ref="C34:K34">+C28+C29+C30+C31+C32+C33</f>
        <v>0</v>
      </c>
      <c r="D34" s="117">
        <f t="shared" si="5"/>
        <v>0</v>
      </c>
      <c r="E34" s="117">
        <f t="shared" si="5"/>
        <v>0</v>
      </c>
      <c r="F34" s="117">
        <f t="shared" si="5"/>
        <v>0</v>
      </c>
      <c r="G34" s="117">
        <f t="shared" si="5"/>
        <v>0</v>
      </c>
      <c r="H34" s="117">
        <f t="shared" si="5"/>
        <v>0</v>
      </c>
      <c r="I34" s="117">
        <f t="shared" si="5"/>
        <v>0</v>
      </c>
      <c r="J34" s="117">
        <f t="shared" si="5"/>
        <v>0</v>
      </c>
      <c r="K34" s="118">
        <f t="shared" si="5"/>
        <v>0</v>
      </c>
      <c r="L34" s="118">
        <f>+L28+L29+L30+L31+L32+L33</f>
        <v>0</v>
      </c>
      <c r="M34" s="118">
        <f>+M28+M29+M30+M31+M32+M33</f>
        <v>0</v>
      </c>
      <c r="N34" s="118">
        <f>+N28+N29+N30+N31+N32+N33</f>
        <v>0</v>
      </c>
      <c r="O34" s="118">
        <f>+O28+O29+O30+O31+O32+O33</f>
        <v>0</v>
      </c>
      <c r="P34" s="83">
        <f t="shared" si="4"/>
        <v>0</v>
      </c>
    </row>
    <row r="35" spans="1:16" ht="15.75" thickBot="1">
      <c r="A35" s="17">
        <v>14</v>
      </c>
      <c r="B35" s="23" t="s">
        <v>383</v>
      </c>
      <c r="C35" s="123"/>
      <c r="D35" s="124"/>
      <c r="E35" s="124"/>
      <c r="F35" s="124"/>
      <c r="G35" s="124"/>
      <c r="H35" s="124"/>
      <c r="I35" s="124"/>
      <c r="J35" s="124"/>
      <c r="K35" s="125"/>
      <c r="L35" s="125"/>
      <c r="M35" s="125"/>
      <c r="N35" s="125"/>
      <c r="O35" s="125"/>
      <c r="P35" s="86">
        <f t="shared" si="4"/>
        <v>0</v>
      </c>
    </row>
    <row r="36" spans="1:16" ht="15.75" thickBot="1">
      <c r="A36" s="21" t="s">
        <v>252</v>
      </c>
      <c r="B36" s="22" t="s">
        <v>384</v>
      </c>
      <c r="C36" s="82">
        <f aca="true" t="shared" si="6" ref="C36:K36">+C34+C35</f>
        <v>0</v>
      </c>
      <c r="D36" s="117">
        <f t="shared" si="6"/>
        <v>0</v>
      </c>
      <c r="E36" s="117">
        <f t="shared" si="6"/>
        <v>0</v>
      </c>
      <c r="F36" s="117">
        <f t="shared" si="6"/>
        <v>0</v>
      </c>
      <c r="G36" s="117">
        <f t="shared" si="6"/>
        <v>0</v>
      </c>
      <c r="H36" s="117">
        <f t="shared" si="6"/>
        <v>0</v>
      </c>
      <c r="I36" s="117">
        <f t="shared" si="6"/>
        <v>0</v>
      </c>
      <c r="J36" s="117">
        <f t="shared" si="6"/>
        <v>0</v>
      </c>
      <c r="K36" s="118">
        <f t="shared" si="6"/>
        <v>0</v>
      </c>
      <c r="L36" s="118">
        <f>+L34+L35</f>
        <v>0</v>
      </c>
      <c r="M36" s="118">
        <f>+M34+M35</f>
        <v>0</v>
      </c>
      <c r="N36" s="118">
        <f>+N34+N35</f>
        <v>0</v>
      </c>
      <c r="O36" s="118">
        <f>+O34+O35</f>
        <v>0</v>
      </c>
      <c r="P36" s="83">
        <f t="shared" si="4"/>
        <v>0</v>
      </c>
    </row>
    <row r="37" spans="1:16" ht="15.75" thickBot="1">
      <c r="A37" s="24" t="s">
        <v>253</v>
      </c>
      <c r="B37" s="25" t="s">
        <v>635</v>
      </c>
      <c r="C37" s="84">
        <f>+C36*$K$98</f>
        <v>0</v>
      </c>
      <c r="D37" s="84">
        <f>+D36*$K$99</f>
        <v>0</v>
      </c>
      <c r="E37" s="84">
        <f>+E36*$K$100</f>
        <v>0</v>
      </c>
      <c r="F37" s="84">
        <f>+F36*$K$101</f>
        <v>0</v>
      </c>
      <c r="G37" s="84">
        <f>+G36*$K$102</f>
        <v>0</v>
      </c>
      <c r="H37" s="84">
        <f>+H36*$K$103</f>
        <v>0</v>
      </c>
      <c r="I37" s="84">
        <f>+I36*$K$104</f>
        <v>0</v>
      </c>
      <c r="J37" s="84">
        <f>+J36*$K$105</f>
        <v>0</v>
      </c>
      <c r="K37" s="84">
        <f>+K36*$K$106</f>
        <v>0</v>
      </c>
      <c r="L37" s="84">
        <f>+L36*$K$107</f>
        <v>0</v>
      </c>
      <c r="M37" s="84">
        <f>+M36*$K$108</f>
        <v>0</v>
      </c>
      <c r="N37" s="84">
        <f>+N36*$K$109</f>
        <v>0</v>
      </c>
      <c r="O37" s="84">
        <f>+O36*$K$110</f>
        <v>0</v>
      </c>
      <c r="P37" s="85">
        <f>SUM(C37:O37)</f>
        <v>0</v>
      </c>
    </row>
    <row r="38" spans="1:16" ht="15">
      <c r="A38" s="29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ht="15">
      <c r="A39" s="32"/>
      <c r="B39" s="78" t="s">
        <v>648</v>
      </c>
      <c r="C39" s="79"/>
      <c r="D39" s="80"/>
      <c r="E39" s="80"/>
      <c r="F39" s="80"/>
      <c r="G39" s="80"/>
      <c r="H39" s="80"/>
      <c r="I39" s="80"/>
      <c r="J39" s="31"/>
      <c r="K39" s="31"/>
      <c r="L39" s="31"/>
      <c r="M39" s="31"/>
      <c r="N39" s="31"/>
      <c r="O39" s="31"/>
      <c r="P39" s="33"/>
    </row>
    <row r="40" spans="1:16" ht="15">
      <c r="A40" s="26"/>
      <c r="B40" s="27"/>
      <c r="C40" s="27"/>
      <c r="D40" s="26"/>
      <c r="E40" s="26"/>
      <c r="P40" s="33"/>
    </row>
    <row r="41" spans="1:16" ht="15">
      <c r="A41" s="26"/>
      <c r="B41" s="27"/>
      <c r="C41" s="27"/>
      <c r="D41" s="26"/>
      <c r="E41" s="26"/>
      <c r="P41" s="33"/>
    </row>
    <row r="42" spans="1:16" ht="15">
      <c r="A42" s="11" t="s">
        <v>616</v>
      </c>
      <c r="B42" s="7" t="s">
        <v>609</v>
      </c>
      <c r="C42" s="27"/>
      <c r="D42" s="26"/>
      <c r="E42" s="26"/>
      <c r="P42" s="33"/>
    </row>
    <row r="43" spans="1:16" ht="15">
      <c r="A43" s="11" t="s">
        <v>622</v>
      </c>
      <c r="B43" s="136" t="s">
        <v>654</v>
      </c>
      <c r="C43" s="27"/>
      <c r="D43" s="26"/>
      <c r="E43" s="26"/>
      <c r="P43" s="33"/>
    </row>
    <row r="44" spans="1:16" ht="15">
      <c r="A44" s="11" t="s">
        <v>624</v>
      </c>
      <c r="B44" s="13" t="s">
        <v>469</v>
      </c>
      <c r="C44" s="27"/>
      <c r="D44" s="26"/>
      <c r="E44" s="26"/>
      <c r="P44" s="33"/>
    </row>
    <row r="45" spans="1:16" ht="15">
      <c r="A45" s="11" t="s">
        <v>625</v>
      </c>
      <c r="B45" s="9" t="s">
        <v>626</v>
      </c>
      <c r="C45" s="27"/>
      <c r="D45" s="26"/>
      <c r="E45" s="26"/>
      <c r="P45" s="33"/>
    </row>
    <row r="46" spans="1:16" ht="15">
      <c r="A46" s="11" t="s">
        <v>627</v>
      </c>
      <c r="B46" s="10" t="s">
        <v>617</v>
      </c>
      <c r="C46" s="34"/>
      <c r="D46" s="11"/>
      <c r="E46" s="35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3"/>
    </row>
    <row r="47" spans="1:16" ht="15.75" thickBot="1">
      <c r="A47" s="32"/>
      <c r="B47" s="36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3"/>
    </row>
    <row r="48" spans="1:16" ht="15">
      <c r="A48" s="55"/>
      <c r="B48" s="56" t="s">
        <v>386</v>
      </c>
      <c r="C48" s="57"/>
      <c r="D48" s="57"/>
      <c r="E48" s="57"/>
      <c r="F48" s="57"/>
      <c r="G48" s="57"/>
      <c r="H48" s="57"/>
      <c r="I48" s="57"/>
      <c r="J48" s="57"/>
      <c r="K48" s="58"/>
      <c r="L48" s="58"/>
      <c r="M48" s="58"/>
      <c r="N48" s="58"/>
      <c r="O48" s="58"/>
      <c r="P48" s="509" t="s">
        <v>628</v>
      </c>
    </row>
    <row r="49" spans="1:16" ht="15.75" thickBot="1">
      <c r="A49" s="59"/>
      <c r="B49" s="60" t="s">
        <v>388</v>
      </c>
      <c r="C49" s="61" t="s">
        <v>141</v>
      </c>
      <c r="D49" s="4" t="s">
        <v>140</v>
      </c>
      <c r="E49" s="4" t="s">
        <v>142</v>
      </c>
      <c r="F49" s="4" t="s">
        <v>147</v>
      </c>
      <c r="G49" s="4" t="s">
        <v>148</v>
      </c>
      <c r="H49" s="5" t="s">
        <v>149</v>
      </c>
      <c r="I49" s="5" t="s">
        <v>150</v>
      </c>
      <c r="J49" s="5" t="s">
        <v>633</v>
      </c>
      <c r="K49" s="6" t="s">
        <v>151</v>
      </c>
      <c r="L49" s="4" t="s">
        <v>618</v>
      </c>
      <c r="M49" s="5" t="s">
        <v>619</v>
      </c>
      <c r="N49" s="5" t="s">
        <v>620</v>
      </c>
      <c r="O49" s="6" t="s">
        <v>621</v>
      </c>
      <c r="P49" s="510" t="s">
        <v>628</v>
      </c>
    </row>
    <row r="50" spans="1:16" ht="15">
      <c r="A50" s="15">
        <v>1</v>
      </c>
      <c r="B50" s="16" t="s">
        <v>389</v>
      </c>
      <c r="C50" s="110"/>
      <c r="D50" s="111"/>
      <c r="E50" s="111"/>
      <c r="F50" s="111"/>
      <c r="G50" s="111"/>
      <c r="H50" s="111"/>
      <c r="I50" s="111"/>
      <c r="J50" s="111"/>
      <c r="K50" s="122"/>
      <c r="L50" s="122"/>
      <c r="M50" s="122"/>
      <c r="N50" s="122"/>
      <c r="O50" s="122"/>
      <c r="P50" s="86">
        <f aca="true" t="shared" si="7" ref="P50:P55">C50*$K$98+D50*$K$99+E50*$K$100+F50*$K$101+G50*$K$102+H50*$K$103+I50*$K$104+J50*$K$105+K50*$K$106+L50*$K$107+M50*$K$108+N50*$K$109+O50*$K$110</f>
        <v>0</v>
      </c>
    </row>
    <row r="51" spans="1:16" ht="15">
      <c r="A51" s="17">
        <v>2</v>
      </c>
      <c r="B51" s="16" t="s">
        <v>390</v>
      </c>
      <c r="C51" s="110"/>
      <c r="D51" s="111"/>
      <c r="E51" s="111"/>
      <c r="F51" s="111"/>
      <c r="G51" s="111"/>
      <c r="H51" s="111"/>
      <c r="I51" s="111"/>
      <c r="J51" s="111"/>
      <c r="K51" s="122"/>
      <c r="L51" s="122"/>
      <c r="M51" s="122"/>
      <c r="N51" s="122"/>
      <c r="O51" s="122"/>
      <c r="P51" s="86">
        <f t="shared" si="7"/>
        <v>0</v>
      </c>
    </row>
    <row r="52" spans="1:16" ht="15">
      <c r="A52" s="17">
        <v>3</v>
      </c>
      <c r="B52" s="37" t="s">
        <v>391</v>
      </c>
      <c r="C52" s="110"/>
      <c r="D52" s="111"/>
      <c r="E52" s="111"/>
      <c r="F52" s="111"/>
      <c r="G52" s="111"/>
      <c r="H52" s="111"/>
      <c r="I52" s="111"/>
      <c r="J52" s="111"/>
      <c r="K52" s="122"/>
      <c r="L52" s="122"/>
      <c r="M52" s="122"/>
      <c r="N52" s="122"/>
      <c r="O52" s="122"/>
      <c r="P52" s="86">
        <f t="shared" si="7"/>
        <v>0</v>
      </c>
    </row>
    <row r="53" spans="1:16" ht="15">
      <c r="A53" s="17">
        <v>4</v>
      </c>
      <c r="B53" s="38" t="s">
        <v>288</v>
      </c>
      <c r="C53" s="110"/>
      <c r="D53" s="111"/>
      <c r="E53" s="111"/>
      <c r="F53" s="111"/>
      <c r="G53" s="111"/>
      <c r="H53" s="111"/>
      <c r="I53" s="111"/>
      <c r="J53" s="111"/>
      <c r="K53" s="122"/>
      <c r="L53" s="122"/>
      <c r="M53" s="122"/>
      <c r="N53" s="122"/>
      <c r="O53" s="122"/>
      <c r="P53" s="86">
        <f t="shared" si="7"/>
        <v>0</v>
      </c>
    </row>
    <row r="54" spans="1:16" ht="15.75" thickBot="1">
      <c r="A54" s="17">
        <v>5</v>
      </c>
      <c r="B54" s="38" t="s">
        <v>392</v>
      </c>
      <c r="C54" s="110"/>
      <c r="D54" s="111"/>
      <c r="E54" s="111"/>
      <c r="F54" s="111"/>
      <c r="G54" s="111"/>
      <c r="H54" s="111"/>
      <c r="I54" s="111"/>
      <c r="J54" s="111"/>
      <c r="K54" s="122"/>
      <c r="L54" s="122"/>
      <c r="M54" s="122"/>
      <c r="N54" s="122"/>
      <c r="O54" s="122"/>
      <c r="P54" s="86">
        <f t="shared" si="7"/>
        <v>0</v>
      </c>
    </row>
    <row r="55" spans="1:16" ht="15.75" thickBot="1">
      <c r="A55" s="21" t="s">
        <v>251</v>
      </c>
      <c r="B55" s="22" t="s">
        <v>387</v>
      </c>
      <c r="C55" s="82">
        <f aca="true" t="shared" si="8" ref="C55:K55">SUM(C50:C54)</f>
        <v>0</v>
      </c>
      <c r="D55" s="117">
        <f t="shared" si="8"/>
        <v>0</v>
      </c>
      <c r="E55" s="117">
        <f t="shared" si="8"/>
        <v>0</v>
      </c>
      <c r="F55" s="117">
        <f t="shared" si="8"/>
        <v>0</v>
      </c>
      <c r="G55" s="117">
        <f t="shared" si="8"/>
        <v>0</v>
      </c>
      <c r="H55" s="117">
        <f t="shared" si="8"/>
        <v>0</v>
      </c>
      <c r="I55" s="117">
        <f t="shared" si="8"/>
        <v>0</v>
      </c>
      <c r="J55" s="117">
        <f t="shared" si="8"/>
        <v>0</v>
      </c>
      <c r="K55" s="118">
        <f t="shared" si="8"/>
        <v>0</v>
      </c>
      <c r="L55" s="118">
        <f>SUM(L50:L54)</f>
        <v>0</v>
      </c>
      <c r="M55" s="118">
        <f>SUM(M50:M54)</f>
        <v>0</v>
      </c>
      <c r="N55" s="118">
        <f>SUM(N50:N54)</f>
        <v>0</v>
      </c>
      <c r="O55" s="118">
        <f>SUM(O50:O54)</f>
        <v>0</v>
      </c>
      <c r="P55" s="83">
        <f t="shared" si="7"/>
        <v>0</v>
      </c>
    </row>
    <row r="56" spans="1:16" ht="15.75" thickBot="1">
      <c r="A56" s="24" t="s">
        <v>252</v>
      </c>
      <c r="B56" s="22" t="s">
        <v>636</v>
      </c>
      <c r="C56" s="84">
        <f>+C55*$K$98</f>
        <v>0</v>
      </c>
      <c r="D56" s="84">
        <f>+D55*$K$99</f>
        <v>0</v>
      </c>
      <c r="E56" s="84">
        <f>+E55*$K$100</f>
        <v>0</v>
      </c>
      <c r="F56" s="84">
        <f>+F55*$K$101</f>
        <v>0</v>
      </c>
      <c r="G56" s="84">
        <f>+G55*$K$102</f>
        <v>0</v>
      </c>
      <c r="H56" s="84">
        <f>+H55*$K$103</f>
        <v>0</v>
      </c>
      <c r="I56" s="84">
        <f>+I55*$K$104</f>
        <v>0</v>
      </c>
      <c r="J56" s="84">
        <f>+J55*$K$105</f>
        <v>0</v>
      </c>
      <c r="K56" s="84">
        <f>+K55*$K$106</f>
        <v>0</v>
      </c>
      <c r="L56" s="84">
        <f>+L55*$K$107</f>
        <v>0</v>
      </c>
      <c r="M56" s="84">
        <f>+M55*$K$108</f>
        <v>0</v>
      </c>
      <c r="N56" s="84">
        <f>+N55*$K$109</f>
        <v>0</v>
      </c>
      <c r="O56" s="84">
        <f>+O55*$K$110</f>
        <v>0</v>
      </c>
      <c r="P56" s="85">
        <f>SUM(C56:O56)</f>
        <v>0</v>
      </c>
    </row>
    <row r="57" spans="1:16" ht="15.75" thickBot="1">
      <c r="A57" s="26"/>
      <c r="B57" s="27"/>
      <c r="C57" s="27"/>
      <c r="D57" s="26"/>
      <c r="E57" s="26"/>
      <c r="P57" s="33"/>
    </row>
    <row r="58" spans="1:16" ht="15">
      <c r="A58" s="55"/>
      <c r="B58" s="507" t="s">
        <v>396</v>
      </c>
      <c r="C58" s="57"/>
      <c r="D58" s="57"/>
      <c r="E58" s="57"/>
      <c r="F58" s="57"/>
      <c r="G58" s="57"/>
      <c r="H58" s="57"/>
      <c r="I58" s="57"/>
      <c r="J58" s="57"/>
      <c r="K58" s="58"/>
      <c r="L58" s="58"/>
      <c r="M58" s="58"/>
      <c r="N58" s="58"/>
      <c r="O58" s="58"/>
      <c r="P58" s="509" t="s">
        <v>628</v>
      </c>
    </row>
    <row r="59" spans="1:16" ht="15.75" thickBot="1">
      <c r="A59" s="59"/>
      <c r="B59" s="508"/>
      <c r="C59" s="61" t="s">
        <v>141</v>
      </c>
      <c r="D59" s="4" t="s">
        <v>140</v>
      </c>
      <c r="E59" s="4" t="s">
        <v>142</v>
      </c>
      <c r="F59" s="4" t="s">
        <v>147</v>
      </c>
      <c r="G59" s="4" t="s">
        <v>148</v>
      </c>
      <c r="H59" s="5" t="s">
        <v>149</v>
      </c>
      <c r="I59" s="5" t="s">
        <v>150</v>
      </c>
      <c r="J59" s="5" t="s">
        <v>633</v>
      </c>
      <c r="K59" s="6" t="s">
        <v>151</v>
      </c>
      <c r="L59" s="4" t="s">
        <v>618</v>
      </c>
      <c r="M59" s="5" t="s">
        <v>619</v>
      </c>
      <c r="N59" s="5" t="s">
        <v>620</v>
      </c>
      <c r="O59" s="6" t="s">
        <v>621</v>
      </c>
      <c r="P59" s="510" t="s">
        <v>628</v>
      </c>
    </row>
    <row r="60" spans="1:16" ht="15">
      <c r="A60" s="15">
        <v>1</v>
      </c>
      <c r="B60" s="16" t="s">
        <v>393</v>
      </c>
      <c r="C60" s="121"/>
      <c r="D60" s="111"/>
      <c r="E60" s="111"/>
      <c r="F60" s="111"/>
      <c r="G60" s="111"/>
      <c r="H60" s="111"/>
      <c r="I60" s="111"/>
      <c r="J60" s="111"/>
      <c r="K60" s="122"/>
      <c r="L60" s="122"/>
      <c r="M60" s="122"/>
      <c r="N60" s="122"/>
      <c r="O60" s="122"/>
      <c r="P60" s="86">
        <f aca="true" t="shared" si="9" ref="P60:P65">C60*$K$98+D60*$K$99+E60*$K$100+F60*$K$101+G60*$K$102+H60*$K$103+I60*$K$104+J60*$K$105+K60*$K$106+L60*$K$107+M60*$K$108+N60*$K$109+O60*$K$110</f>
        <v>0</v>
      </c>
    </row>
    <row r="61" spans="1:16" ht="15">
      <c r="A61" s="17">
        <v>2</v>
      </c>
      <c r="B61" s="16" t="s">
        <v>394</v>
      </c>
      <c r="C61" s="110"/>
      <c r="D61" s="111"/>
      <c r="E61" s="111"/>
      <c r="F61" s="111"/>
      <c r="G61" s="111"/>
      <c r="H61" s="111"/>
      <c r="I61" s="111"/>
      <c r="J61" s="111"/>
      <c r="K61" s="122"/>
      <c r="L61" s="122"/>
      <c r="M61" s="122"/>
      <c r="N61" s="122"/>
      <c r="O61" s="122"/>
      <c r="P61" s="86">
        <f t="shared" si="9"/>
        <v>0</v>
      </c>
    </row>
    <row r="62" spans="1:16" ht="15">
      <c r="A62" s="17">
        <v>3</v>
      </c>
      <c r="B62" s="37" t="s">
        <v>391</v>
      </c>
      <c r="C62" s="110"/>
      <c r="D62" s="111"/>
      <c r="E62" s="111"/>
      <c r="F62" s="111"/>
      <c r="G62" s="111"/>
      <c r="H62" s="111"/>
      <c r="I62" s="111"/>
      <c r="J62" s="111"/>
      <c r="K62" s="122"/>
      <c r="L62" s="122"/>
      <c r="M62" s="122"/>
      <c r="N62" s="122"/>
      <c r="O62" s="122"/>
      <c r="P62" s="86">
        <f t="shared" si="9"/>
        <v>0</v>
      </c>
    </row>
    <row r="63" spans="1:16" ht="15">
      <c r="A63" s="17">
        <v>4</v>
      </c>
      <c r="B63" s="38" t="s">
        <v>288</v>
      </c>
      <c r="C63" s="110"/>
      <c r="D63" s="111"/>
      <c r="E63" s="111"/>
      <c r="F63" s="111"/>
      <c r="G63" s="111"/>
      <c r="H63" s="111"/>
      <c r="I63" s="111"/>
      <c r="J63" s="111"/>
      <c r="K63" s="122"/>
      <c r="L63" s="122"/>
      <c r="M63" s="122"/>
      <c r="N63" s="122"/>
      <c r="O63" s="122"/>
      <c r="P63" s="86">
        <f t="shared" si="9"/>
        <v>0</v>
      </c>
    </row>
    <row r="64" spans="1:16" ht="15.75" thickBot="1">
      <c r="A64" s="17">
        <v>5</v>
      </c>
      <c r="B64" s="38" t="s">
        <v>392</v>
      </c>
      <c r="C64" s="110"/>
      <c r="D64" s="111"/>
      <c r="E64" s="111"/>
      <c r="F64" s="111"/>
      <c r="G64" s="111"/>
      <c r="H64" s="111"/>
      <c r="I64" s="111"/>
      <c r="J64" s="111"/>
      <c r="K64" s="122"/>
      <c r="L64" s="122"/>
      <c r="M64" s="122"/>
      <c r="N64" s="122"/>
      <c r="O64" s="122"/>
      <c r="P64" s="86">
        <f t="shared" si="9"/>
        <v>0</v>
      </c>
    </row>
    <row r="65" spans="1:16" ht="15.75" thickBot="1">
      <c r="A65" s="21" t="s">
        <v>251</v>
      </c>
      <c r="B65" s="22" t="s">
        <v>395</v>
      </c>
      <c r="C65" s="82">
        <f aca="true" t="shared" si="10" ref="C65:K65">SUM(C60:C64)</f>
        <v>0</v>
      </c>
      <c r="D65" s="117">
        <f t="shared" si="10"/>
        <v>0</v>
      </c>
      <c r="E65" s="117">
        <f t="shared" si="10"/>
        <v>0</v>
      </c>
      <c r="F65" s="117">
        <f t="shared" si="10"/>
        <v>0</v>
      </c>
      <c r="G65" s="117">
        <f t="shared" si="10"/>
        <v>0</v>
      </c>
      <c r="H65" s="117">
        <f t="shared" si="10"/>
        <v>0</v>
      </c>
      <c r="I65" s="117">
        <f t="shared" si="10"/>
        <v>0</v>
      </c>
      <c r="J65" s="117">
        <f t="shared" si="10"/>
        <v>0</v>
      </c>
      <c r="K65" s="118">
        <f t="shared" si="10"/>
        <v>0</v>
      </c>
      <c r="L65" s="118">
        <f>SUM(L60:L64)</f>
        <v>0</v>
      </c>
      <c r="M65" s="118">
        <f>SUM(M60:M64)</f>
        <v>0</v>
      </c>
      <c r="N65" s="118">
        <f>SUM(N60:N64)</f>
        <v>0</v>
      </c>
      <c r="O65" s="118">
        <f>SUM(O60:O64)</f>
        <v>0</v>
      </c>
      <c r="P65" s="83">
        <f t="shared" si="9"/>
        <v>0</v>
      </c>
    </row>
    <row r="66" spans="1:16" ht="15.75" thickBot="1">
      <c r="A66" s="24" t="s">
        <v>252</v>
      </c>
      <c r="B66" s="22" t="s">
        <v>637</v>
      </c>
      <c r="C66" s="84">
        <f>+C65*$K$98</f>
        <v>0</v>
      </c>
      <c r="D66" s="84">
        <f>+D65*$K$99</f>
        <v>0</v>
      </c>
      <c r="E66" s="84">
        <f>+E65*$K$100</f>
        <v>0</v>
      </c>
      <c r="F66" s="84">
        <f>+F65*$K$101</f>
        <v>0</v>
      </c>
      <c r="G66" s="84">
        <f>+G65*$K$102</f>
        <v>0</v>
      </c>
      <c r="H66" s="84">
        <f>+H65*$K$103</f>
        <v>0</v>
      </c>
      <c r="I66" s="84">
        <f>+I65*$K$104</f>
        <v>0</v>
      </c>
      <c r="J66" s="84">
        <f>+J65*$K$105</f>
        <v>0</v>
      </c>
      <c r="K66" s="84">
        <f>+K65*$K$106</f>
        <v>0</v>
      </c>
      <c r="L66" s="84">
        <f>+L65*$K$107</f>
        <v>0</v>
      </c>
      <c r="M66" s="84">
        <f>+M65*$K$108</f>
        <v>0</v>
      </c>
      <c r="N66" s="84">
        <f>+N65*$K$109</f>
        <v>0</v>
      </c>
      <c r="O66" s="84">
        <f>+O65*$K$110</f>
        <v>0</v>
      </c>
      <c r="P66" s="85">
        <f>SUM(C66:O66)</f>
        <v>0</v>
      </c>
    </row>
    <row r="67" spans="1:16" ht="15">
      <c r="A67" s="39"/>
      <c r="B67" s="73"/>
      <c r="C67" s="35"/>
      <c r="D67" s="35"/>
      <c r="E67" s="35"/>
      <c r="F67" s="35"/>
      <c r="G67" s="35"/>
      <c r="H67" s="35"/>
      <c r="I67" s="40"/>
      <c r="J67" s="40"/>
      <c r="K67" s="40"/>
      <c r="L67" s="40"/>
      <c r="M67" s="40"/>
      <c r="N67" s="40"/>
      <c r="O67" s="40"/>
      <c r="P67" s="41"/>
    </row>
    <row r="68" spans="1:16" ht="15">
      <c r="A68" s="75"/>
      <c r="B68" s="78" t="s">
        <v>648</v>
      </c>
      <c r="C68" s="76"/>
      <c r="D68" s="77"/>
      <c r="E68" s="77"/>
      <c r="F68" s="77"/>
      <c r="G68" s="77"/>
      <c r="H68" s="35"/>
      <c r="I68" s="31"/>
      <c r="J68" s="31"/>
      <c r="K68" s="31"/>
      <c r="L68" s="31"/>
      <c r="M68" s="31"/>
      <c r="N68" s="31"/>
      <c r="O68" s="31"/>
      <c r="P68" s="33"/>
    </row>
    <row r="69" spans="1:16" ht="15">
      <c r="A69" s="26"/>
      <c r="B69" s="27"/>
      <c r="C69" s="27"/>
      <c r="D69" s="26"/>
      <c r="E69" s="26"/>
      <c r="P69" s="33"/>
    </row>
    <row r="70" spans="1:16" ht="15">
      <c r="A70" s="26"/>
      <c r="B70" s="27"/>
      <c r="C70" s="27"/>
      <c r="D70" s="26"/>
      <c r="E70" s="26"/>
      <c r="P70" s="33"/>
    </row>
    <row r="71" spans="1:16" ht="15">
      <c r="A71" s="11" t="s">
        <v>616</v>
      </c>
      <c r="B71" s="7" t="s">
        <v>610</v>
      </c>
      <c r="C71" s="27"/>
      <c r="D71" s="26"/>
      <c r="E71" s="26"/>
      <c r="P71" s="33"/>
    </row>
    <row r="72" spans="1:16" ht="15">
      <c r="A72" s="11" t="s">
        <v>622</v>
      </c>
      <c r="B72" s="136" t="s">
        <v>655</v>
      </c>
      <c r="C72" s="27"/>
      <c r="D72" s="26"/>
      <c r="E72" s="26"/>
      <c r="P72" s="33"/>
    </row>
    <row r="73" spans="1:16" ht="15">
      <c r="A73" s="11" t="s">
        <v>624</v>
      </c>
      <c r="B73" s="13" t="s">
        <v>469</v>
      </c>
      <c r="C73" s="27"/>
      <c r="D73" s="26"/>
      <c r="E73" s="26"/>
      <c r="P73" s="33"/>
    </row>
    <row r="74" spans="1:16" ht="15">
      <c r="A74" s="11" t="s">
        <v>625</v>
      </c>
      <c r="B74" s="9" t="s">
        <v>626</v>
      </c>
      <c r="C74" s="27"/>
      <c r="D74" s="26"/>
      <c r="E74" s="26"/>
      <c r="P74" s="33"/>
    </row>
    <row r="75" spans="1:16" ht="15">
      <c r="A75" s="11" t="s">
        <v>627</v>
      </c>
      <c r="B75" s="10" t="s">
        <v>617</v>
      </c>
      <c r="C75" s="34"/>
      <c r="D75" s="1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3"/>
    </row>
    <row r="76" spans="1:16" ht="15.75" thickBot="1">
      <c r="A76" s="32"/>
      <c r="B76" s="36"/>
      <c r="C76" s="31"/>
      <c r="D76" s="31"/>
      <c r="E76" s="31"/>
      <c r="F76" s="31"/>
      <c r="G76" s="31"/>
      <c r="H76" s="31"/>
      <c r="I76" s="31"/>
      <c r="J76" s="72"/>
      <c r="K76" s="31"/>
      <c r="L76" s="72"/>
      <c r="M76" s="72"/>
      <c r="N76" s="72"/>
      <c r="O76" s="72"/>
      <c r="P76" s="33"/>
    </row>
    <row r="77" spans="1:16" ht="15.75" thickBot="1">
      <c r="A77" s="63"/>
      <c r="B77" s="64" t="s">
        <v>397</v>
      </c>
      <c r="C77" s="65" t="s">
        <v>141</v>
      </c>
      <c r="D77" s="66" t="s">
        <v>140</v>
      </c>
      <c r="E77" s="66" t="s">
        <v>142</v>
      </c>
      <c r="F77" s="66" t="s">
        <v>147</v>
      </c>
      <c r="G77" s="66" t="s">
        <v>148</v>
      </c>
      <c r="H77" s="67" t="s">
        <v>149</v>
      </c>
      <c r="I77" s="67" t="s">
        <v>150</v>
      </c>
      <c r="J77" s="70" t="s">
        <v>633</v>
      </c>
      <c r="K77" s="68" t="s">
        <v>151</v>
      </c>
      <c r="L77" s="69" t="s">
        <v>618</v>
      </c>
      <c r="M77" s="70" t="s">
        <v>619</v>
      </c>
      <c r="N77" s="70" t="s">
        <v>620</v>
      </c>
      <c r="O77" s="71" t="s">
        <v>621</v>
      </c>
      <c r="P77" s="62" t="s">
        <v>628</v>
      </c>
    </row>
    <row r="78" spans="1:16" ht="15">
      <c r="A78" s="15">
        <v>1</v>
      </c>
      <c r="B78" s="16" t="s">
        <v>398</v>
      </c>
      <c r="C78" s="110"/>
      <c r="D78" s="111"/>
      <c r="E78" s="110"/>
      <c r="F78" s="110"/>
      <c r="G78" s="110"/>
      <c r="H78" s="110"/>
      <c r="I78" s="110"/>
      <c r="J78" s="110"/>
      <c r="K78" s="112"/>
      <c r="L78" s="112"/>
      <c r="M78" s="112"/>
      <c r="N78" s="112"/>
      <c r="O78" s="113"/>
      <c r="P78" s="86">
        <f>C78*$K$98+D78*$K$99+E78*$K$100+F78*$K$101+G78*$K$102+H78*$K$103+I78*$K$104+J78*$K$105+K78*$K$106+L78*$K$107+M78*$K$108+N78*$K$109+O78*$K$110</f>
        <v>0</v>
      </c>
    </row>
    <row r="79" spans="1:16" ht="15">
      <c r="A79" s="17">
        <v>2</v>
      </c>
      <c r="B79" s="16" t="s">
        <v>399</v>
      </c>
      <c r="C79" s="110"/>
      <c r="D79" s="111"/>
      <c r="E79" s="110"/>
      <c r="F79" s="110"/>
      <c r="G79" s="110"/>
      <c r="H79" s="110"/>
      <c r="I79" s="110"/>
      <c r="J79" s="110"/>
      <c r="K79" s="111"/>
      <c r="L79" s="111"/>
      <c r="M79" s="111"/>
      <c r="N79" s="111"/>
      <c r="O79" s="114"/>
      <c r="P79" s="86">
        <f>C79*$K$98+D79*$K$99+E79*$K$100+F79*$K$101+G79*$K$102+H79*$K$103+I79*$K$104+J79*$K$105+K79*$K$106+L79*$K$107+M79*$K$108+N79*$K$109+O79*$K$110</f>
        <v>0</v>
      </c>
    </row>
    <row r="80" spans="1:16" ht="15">
      <c r="A80" s="17">
        <v>3</v>
      </c>
      <c r="B80" s="16" t="s">
        <v>400</v>
      </c>
      <c r="C80" s="110"/>
      <c r="D80" s="111"/>
      <c r="E80" s="110"/>
      <c r="F80" s="110"/>
      <c r="G80" s="110"/>
      <c r="H80" s="110"/>
      <c r="I80" s="110"/>
      <c r="J80" s="110"/>
      <c r="K80" s="111"/>
      <c r="L80" s="111"/>
      <c r="M80" s="111"/>
      <c r="N80" s="111"/>
      <c r="O80" s="114"/>
      <c r="P80" s="86">
        <f>C80*$K$98+D80*$K$99+E80*$K$100+F80*$K$101+G80*$K$102+H80*$K$103+I80*$K$104+J80*$K$105+K80*$K$106+L80*$K$107+M80*$K$108+N80*$K$109+O80*$K$110</f>
        <v>0</v>
      </c>
    </row>
    <row r="81" spans="1:16" ht="15.75" thickBot="1">
      <c r="A81" s="17">
        <v>4</v>
      </c>
      <c r="B81" s="16" t="s">
        <v>401</v>
      </c>
      <c r="C81" s="110"/>
      <c r="D81" s="111"/>
      <c r="E81" s="110"/>
      <c r="F81" s="110"/>
      <c r="G81" s="110"/>
      <c r="H81" s="110"/>
      <c r="I81" s="110"/>
      <c r="J81" s="110"/>
      <c r="K81" s="115"/>
      <c r="L81" s="115"/>
      <c r="M81" s="115"/>
      <c r="N81" s="115"/>
      <c r="O81" s="116"/>
      <c r="P81" s="86">
        <f>C81*$K$98+D81*$K$99+E81*$K$100+F81*$K$101+G81*$K$102+H81*$K$103+I81*$K$104+J81*$K$105+K81*$K$106+L81*$K$107+M81*$K$108+N81*$K$109+O81*$K$110</f>
        <v>0</v>
      </c>
    </row>
    <row r="82" spans="1:16" ht="15.75" thickBot="1">
      <c r="A82" s="21" t="s">
        <v>251</v>
      </c>
      <c r="B82" s="22" t="s">
        <v>402</v>
      </c>
      <c r="C82" s="82">
        <f>+C78+C79-C80-C81</f>
        <v>0</v>
      </c>
      <c r="D82" s="82">
        <f aca="true" t="shared" si="11" ref="D82:O82">+D78+D79-D80-D81</f>
        <v>0</v>
      </c>
      <c r="E82" s="82">
        <f t="shared" si="11"/>
        <v>0</v>
      </c>
      <c r="F82" s="82">
        <f t="shared" si="11"/>
        <v>0</v>
      </c>
      <c r="G82" s="82">
        <f t="shared" si="11"/>
        <v>0</v>
      </c>
      <c r="H82" s="82">
        <f t="shared" si="11"/>
        <v>0</v>
      </c>
      <c r="I82" s="82">
        <f t="shared" si="11"/>
        <v>0</v>
      </c>
      <c r="J82" s="82">
        <f t="shared" si="11"/>
        <v>0</v>
      </c>
      <c r="K82" s="82">
        <f t="shared" si="11"/>
        <v>0</v>
      </c>
      <c r="L82" s="82">
        <f t="shared" si="11"/>
        <v>0</v>
      </c>
      <c r="M82" s="82">
        <f t="shared" si="11"/>
        <v>0</v>
      </c>
      <c r="N82" s="82">
        <f t="shared" si="11"/>
        <v>0</v>
      </c>
      <c r="O82" s="82">
        <f t="shared" si="11"/>
        <v>0</v>
      </c>
      <c r="P82" s="83">
        <f>C82*$K$98+D82*$K$99+E82*$K$100+F82*$K$101+G82*$K$102+H82*$K$103+I82*$K$104+J82*$K$105+K82*$K$106+L82*$K$107+M82*$K$108+N82*$K$109+O82*$K$110</f>
        <v>0</v>
      </c>
    </row>
    <row r="83" spans="1:16" ht="15.75" thickBot="1">
      <c r="A83" s="24" t="s">
        <v>252</v>
      </c>
      <c r="B83" s="25" t="s">
        <v>638</v>
      </c>
      <c r="C83" s="84">
        <f>+C82*$K$98</f>
        <v>0</v>
      </c>
      <c r="D83" s="84">
        <f>+D82*$K$99</f>
        <v>0</v>
      </c>
      <c r="E83" s="84">
        <f>+E82*$K$100</f>
        <v>0</v>
      </c>
      <c r="F83" s="84">
        <f>+F82*$K$101</f>
        <v>0</v>
      </c>
      <c r="G83" s="84">
        <f>+G82*$K$102</f>
        <v>0</v>
      </c>
      <c r="H83" s="84">
        <f>+H82*$K$103</f>
        <v>0</v>
      </c>
      <c r="I83" s="84">
        <f>+I82*$K$104</f>
        <v>0</v>
      </c>
      <c r="J83" s="84">
        <f>+J82*$K$105</f>
        <v>0</v>
      </c>
      <c r="K83" s="84">
        <f>+K82*$K$106</f>
        <v>0</v>
      </c>
      <c r="L83" s="84">
        <f>+L82*$K$107</f>
        <v>0</v>
      </c>
      <c r="M83" s="84">
        <f>+M82*$K$108</f>
        <v>0</v>
      </c>
      <c r="N83" s="84">
        <f>+N82*$K$109</f>
        <v>0</v>
      </c>
      <c r="O83" s="84">
        <f>+O82*$K$110</f>
        <v>0</v>
      </c>
      <c r="P83" s="85">
        <f>SUM(C83:O83)</f>
        <v>0</v>
      </c>
    </row>
    <row r="84" spans="1:12" ht="15">
      <c r="A84" s="39"/>
      <c r="B84" s="30"/>
      <c r="C84" s="40"/>
      <c r="D84" s="40"/>
      <c r="E84" s="40"/>
      <c r="F84" s="40"/>
      <c r="G84" s="40"/>
      <c r="H84" s="40"/>
      <c r="I84" s="40"/>
      <c r="J84" s="40"/>
      <c r="K84" s="40"/>
      <c r="L84" s="41"/>
    </row>
    <row r="85" spans="1:12" ht="15">
      <c r="A85" s="32"/>
      <c r="B85" s="78" t="s">
        <v>648</v>
      </c>
      <c r="C85" s="79"/>
      <c r="D85" s="79"/>
      <c r="E85" s="79"/>
      <c r="F85" s="79"/>
      <c r="G85" s="80"/>
      <c r="H85" s="80"/>
      <c r="I85" s="80"/>
      <c r="J85" s="31"/>
      <c r="K85" s="31"/>
      <c r="L85" s="33"/>
    </row>
    <row r="86" spans="1:5" ht="15">
      <c r="A86" s="26"/>
      <c r="B86" s="27"/>
      <c r="C86" s="27"/>
      <c r="D86" s="26"/>
      <c r="E86" s="26"/>
    </row>
    <row r="87" spans="1:5" ht="15">
      <c r="A87" s="26"/>
      <c r="B87" s="27"/>
      <c r="C87" s="27"/>
      <c r="D87" s="26"/>
      <c r="E87" s="26"/>
    </row>
    <row r="88" spans="1:5" ht="15">
      <c r="A88" s="11" t="s">
        <v>616</v>
      </c>
      <c r="B88" s="7" t="s">
        <v>611</v>
      </c>
      <c r="C88" s="27"/>
      <c r="D88" s="26"/>
      <c r="E88" s="26"/>
    </row>
    <row r="89" spans="1:5" ht="15">
      <c r="A89" s="11" t="s">
        <v>622</v>
      </c>
      <c r="B89" s="136" t="s">
        <v>656</v>
      </c>
      <c r="C89" s="27"/>
      <c r="D89" s="26"/>
      <c r="E89" s="26"/>
    </row>
    <row r="90" spans="1:5" ht="15">
      <c r="A90" s="11" t="s">
        <v>624</v>
      </c>
      <c r="B90" s="13" t="s">
        <v>469</v>
      </c>
      <c r="C90" s="27"/>
      <c r="D90" s="26"/>
      <c r="E90" s="26"/>
    </row>
    <row r="91" spans="1:5" ht="15">
      <c r="A91" s="11" t="s">
        <v>625</v>
      </c>
      <c r="B91" s="9" t="s">
        <v>626</v>
      </c>
      <c r="C91" s="27"/>
      <c r="D91" s="26"/>
      <c r="E91" s="26"/>
    </row>
    <row r="92" spans="1:5" ht="15">
      <c r="A92" s="11" t="s">
        <v>627</v>
      </c>
      <c r="B92" s="10" t="s">
        <v>617</v>
      </c>
      <c r="C92" s="27"/>
      <c r="D92" s="26"/>
      <c r="E92" s="26"/>
    </row>
    <row r="93" spans="1:5" ht="15">
      <c r="A93" s="26"/>
      <c r="B93" s="27"/>
      <c r="C93" s="27"/>
      <c r="D93" s="26"/>
      <c r="E93" s="26"/>
    </row>
    <row r="94" spans="1:13" ht="15" customHeight="1">
      <c r="A94" s="511" t="s">
        <v>163</v>
      </c>
      <c r="B94" s="130" t="s">
        <v>403</v>
      </c>
      <c r="C94" s="514" t="s">
        <v>406</v>
      </c>
      <c r="D94" s="515"/>
      <c r="E94" s="514" t="s">
        <v>407</v>
      </c>
      <c r="F94" s="515"/>
      <c r="G94" s="501" t="s">
        <v>410</v>
      </c>
      <c r="H94" s="501" t="s">
        <v>411</v>
      </c>
      <c r="I94" s="501" t="s">
        <v>412</v>
      </c>
      <c r="J94" s="501" t="s">
        <v>557</v>
      </c>
      <c r="K94" s="504" t="s">
        <v>413</v>
      </c>
      <c r="L94" s="501" t="s">
        <v>680</v>
      </c>
      <c r="M94" s="501" t="s">
        <v>681</v>
      </c>
    </row>
    <row r="95" spans="1:13" ht="15">
      <c r="A95" s="512"/>
      <c r="B95" s="131" t="s">
        <v>404</v>
      </c>
      <c r="C95" s="132" t="s">
        <v>405</v>
      </c>
      <c r="D95" s="132" t="s">
        <v>197</v>
      </c>
      <c r="E95" s="133" t="s">
        <v>408</v>
      </c>
      <c r="F95" s="133" t="s">
        <v>409</v>
      </c>
      <c r="G95" s="502"/>
      <c r="H95" s="502"/>
      <c r="I95" s="502"/>
      <c r="J95" s="502"/>
      <c r="K95" s="505"/>
      <c r="L95" s="502"/>
      <c r="M95" s="502"/>
    </row>
    <row r="96" spans="1:13" ht="15">
      <c r="A96" s="513"/>
      <c r="B96" s="135"/>
      <c r="C96" s="132"/>
      <c r="D96" s="134"/>
      <c r="E96" s="132"/>
      <c r="F96" s="134"/>
      <c r="G96" s="503"/>
      <c r="H96" s="503"/>
      <c r="I96" s="503"/>
      <c r="J96" s="503"/>
      <c r="K96" s="506"/>
      <c r="L96" s="503"/>
      <c r="M96" s="503"/>
    </row>
    <row r="97" spans="1:13" ht="15">
      <c r="A97" s="53"/>
      <c r="B97" s="47" t="s">
        <v>254</v>
      </c>
      <c r="C97" s="48" t="s">
        <v>255</v>
      </c>
      <c r="D97" s="48" t="s">
        <v>256</v>
      </c>
      <c r="E97" s="48" t="s">
        <v>257</v>
      </c>
      <c r="F97" s="47" t="s">
        <v>258</v>
      </c>
      <c r="G97" s="48" t="s">
        <v>259</v>
      </c>
      <c r="H97" s="48" t="s">
        <v>260</v>
      </c>
      <c r="I97" s="48" t="s">
        <v>261</v>
      </c>
      <c r="J97" s="48" t="s">
        <v>262</v>
      </c>
      <c r="K97" s="102" t="s">
        <v>263</v>
      </c>
      <c r="L97" s="53" t="s">
        <v>558</v>
      </c>
      <c r="M97" s="48" t="s">
        <v>561</v>
      </c>
    </row>
    <row r="98" spans="1:13" ht="15">
      <c r="A98" s="49"/>
      <c r="B98" s="1" t="s">
        <v>141</v>
      </c>
      <c r="C98" s="90">
        <f>+C23</f>
        <v>0</v>
      </c>
      <c r="D98" s="89">
        <f>+C36</f>
        <v>0</v>
      </c>
      <c r="E98" s="88">
        <f>+C55</f>
        <v>0</v>
      </c>
      <c r="F98" s="88">
        <f>+C65</f>
        <v>0</v>
      </c>
      <c r="G98" s="88">
        <f>+C98-D98+E98-F98</f>
        <v>0</v>
      </c>
      <c r="H98" s="88">
        <f>+C82</f>
        <v>0</v>
      </c>
      <c r="I98" s="88">
        <f>+G98+H98</f>
        <v>0</v>
      </c>
      <c r="J98" s="101"/>
      <c r="K98" s="101"/>
      <c r="L98" s="455">
        <f aca="true" t="shared" si="12" ref="L98:L110">((I98-J98)*K98)/1000</f>
        <v>0</v>
      </c>
      <c r="M98" s="88" t="e">
        <f>L98/$M$114*100</f>
        <v>#DIV/0!</v>
      </c>
    </row>
    <row r="99" spans="1:13" ht="15">
      <c r="A99" s="49"/>
      <c r="B99" s="1" t="s">
        <v>629</v>
      </c>
      <c r="C99" s="91">
        <f>+D23</f>
        <v>0</v>
      </c>
      <c r="D99" s="89">
        <f>+D36</f>
        <v>0</v>
      </c>
      <c r="E99" s="88">
        <f>+D55</f>
        <v>0</v>
      </c>
      <c r="F99" s="88">
        <f>+D65</f>
        <v>0</v>
      </c>
      <c r="G99" s="88">
        <f aca="true" t="shared" si="13" ref="G99:G105">+C99-D99+E99-F99</f>
        <v>0</v>
      </c>
      <c r="H99" s="88">
        <f>+D82</f>
        <v>0</v>
      </c>
      <c r="I99" s="88">
        <f aca="true" t="shared" si="14" ref="I99:I105">+G99+H99</f>
        <v>0</v>
      </c>
      <c r="J99" s="101"/>
      <c r="K99" s="101"/>
      <c r="L99" s="88">
        <f t="shared" si="12"/>
        <v>0</v>
      </c>
      <c r="M99" s="88" t="e">
        <f aca="true" t="shared" si="15" ref="M99:M110">L99/$M$114*100</f>
        <v>#DIV/0!</v>
      </c>
    </row>
    <row r="100" spans="1:13" ht="15">
      <c r="A100" s="49"/>
      <c r="B100" s="1" t="s">
        <v>142</v>
      </c>
      <c r="C100" s="91">
        <f>+E23</f>
        <v>0</v>
      </c>
      <c r="D100" s="89">
        <f>+E36</f>
        <v>0</v>
      </c>
      <c r="E100" s="88">
        <f>+E55</f>
        <v>0</v>
      </c>
      <c r="F100" s="88">
        <f>+E65</f>
        <v>0</v>
      </c>
      <c r="G100" s="88">
        <f t="shared" si="13"/>
        <v>0</v>
      </c>
      <c r="H100" s="88">
        <f>+E82</f>
        <v>0</v>
      </c>
      <c r="I100" s="88">
        <f t="shared" si="14"/>
        <v>0</v>
      </c>
      <c r="J100" s="101"/>
      <c r="K100" s="101"/>
      <c r="L100" s="88">
        <f t="shared" si="12"/>
        <v>0</v>
      </c>
      <c r="M100" s="88" t="e">
        <f t="shared" si="15"/>
        <v>#DIV/0!</v>
      </c>
    </row>
    <row r="101" spans="1:13" ht="15">
      <c r="A101" s="49"/>
      <c r="B101" s="50" t="s">
        <v>147</v>
      </c>
      <c r="C101" s="91">
        <f>+F23</f>
        <v>0</v>
      </c>
      <c r="D101" s="89">
        <f>+F36</f>
        <v>0</v>
      </c>
      <c r="E101" s="88">
        <f>+F55</f>
        <v>0</v>
      </c>
      <c r="F101" s="88">
        <f>+F65</f>
        <v>0</v>
      </c>
      <c r="G101" s="88">
        <f t="shared" si="13"/>
        <v>0</v>
      </c>
      <c r="H101" s="88">
        <f>+F82</f>
        <v>0</v>
      </c>
      <c r="I101" s="88">
        <f t="shared" si="14"/>
        <v>0</v>
      </c>
      <c r="J101" s="101"/>
      <c r="K101" s="101"/>
      <c r="L101" s="88">
        <f t="shared" si="12"/>
        <v>0</v>
      </c>
      <c r="M101" s="88" t="e">
        <f t="shared" si="15"/>
        <v>#DIV/0!</v>
      </c>
    </row>
    <row r="102" spans="1:13" ht="15">
      <c r="A102" s="49"/>
      <c r="B102" s="50" t="s">
        <v>148</v>
      </c>
      <c r="C102" s="91">
        <f>+G23</f>
        <v>0</v>
      </c>
      <c r="D102" s="89">
        <f>+G36</f>
        <v>0</v>
      </c>
      <c r="E102" s="88">
        <f>+G55</f>
        <v>0</v>
      </c>
      <c r="F102" s="88">
        <f>+G65</f>
        <v>0</v>
      </c>
      <c r="G102" s="88">
        <f t="shared" si="13"/>
        <v>0</v>
      </c>
      <c r="H102" s="88">
        <f>+G82</f>
        <v>0</v>
      </c>
      <c r="I102" s="88">
        <f t="shared" si="14"/>
        <v>0</v>
      </c>
      <c r="J102" s="101"/>
      <c r="K102" s="101"/>
      <c r="L102" s="88">
        <f t="shared" si="12"/>
        <v>0</v>
      </c>
      <c r="M102" s="88" t="e">
        <f t="shared" si="15"/>
        <v>#DIV/0!</v>
      </c>
    </row>
    <row r="103" spans="1:13" ht="15">
      <c r="A103" s="49"/>
      <c r="B103" s="50" t="s">
        <v>149</v>
      </c>
      <c r="C103" s="91">
        <f>+H23</f>
        <v>0</v>
      </c>
      <c r="D103" s="89">
        <f>+H36</f>
        <v>0</v>
      </c>
      <c r="E103" s="88">
        <f>+H55</f>
        <v>0</v>
      </c>
      <c r="F103" s="88">
        <f>+H65</f>
        <v>0</v>
      </c>
      <c r="G103" s="88">
        <f t="shared" si="13"/>
        <v>0</v>
      </c>
      <c r="H103" s="88">
        <f>+H82</f>
        <v>0</v>
      </c>
      <c r="I103" s="88">
        <f t="shared" si="14"/>
        <v>0</v>
      </c>
      <c r="J103" s="101"/>
      <c r="K103" s="101"/>
      <c r="L103" s="88">
        <f t="shared" si="12"/>
        <v>0</v>
      </c>
      <c r="M103" s="88" t="e">
        <f t="shared" si="15"/>
        <v>#DIV/0!</v>
      </c>
    </row>
    <row r="104" spans="1:13" ht="15">
      <c r="A104" s="49"/>
      <c r="B104" s="50" t="s">
        <v>150</v>
      </c>
      <c r="C104" s="91">
        <f>+I23</f>
        <v>0</v>
      </c>
      <c r="D104" s="89">
        <f>+I36</f>
        <v>0</v>
      </c>
      <c r="E104" s="88">
        <f>+I55</f>
        <v>0</v>
      </c>
      <c r="F104" s="88">
        <f>+I65</f>
        <v>0</v>
      </c>
      <c r="G104" s="88">
        <f t="shared" si="13"/>
        <v>0</v>
      </c>
      <c r="H104" s="88">
        <f>+I82</f>
        <v>0</v>
      </c>
      <c r="I104" s="88">
        <f t="shared" si="14"/>
        <v>0</v>
      </c>
      <c r="J104" s="101"/>
      <c r="K104" s="101"/>
      <c r="L104" s="88">
        <f t="shared" si="12"/>
        <v>0</v>
      </c>
      <c r="M104" s="88" t="e">
        <f t="shared" si="15"/>
        <v>#DIV/0!</v>
      </c>
    </row>
    <row r="105" spans="1:13" ht="15">
      <c r="A105" s="49"/>
      <c r="B105" s="50" t="s">
        <v>633</v>
      </c>
      <c r="C105" s="91">
        <f>+J23</f>
        <v>0</v>
      </c>
      <c r="D105" s="89">
        <f>+J36</f>
        <v>0</v>
      </c>
      <c r="E105" s="88">
        <f>+J55</f>
        <v>0</v>
      </c>
      <c r="F105" s="88">
        <f>+J65</f>
        <v>0</v>
      </c>
      <c r="G105" s="88">
        <f t="shared" si="13"/>
        <v>0</v>
      </c>
      <c r="H105" s="88">
        <f>+J82</f>
        <v>0</v>
      </c>
      <c r="I105" s="88">
        <f t="shared" si="14"/>
        <v>0</v>
      </c>
      <c r="J105" s="101"/>
      <c r="K105" s="101"/>
      <c r="L105" s="88">
        <f t="shared" si="12"/>
        <v>0</v>
      </c>
      <c r="M105" s="88" t="e">
        <f t="shared" si="15"/>
        <v>#DIV/0!</v>
      </c>
    </row>
    <row r="106" spans="1:13" ht="15">
      <c r="A106" s="49"/>
      <c r="B106" s="100" t="s">
        <v>151</v>
      </c>
      <c r="C106" s="87">
        <f>K23</f>
        <v>0</v>
      </c>
      <c r="D106" s="91">
        <f>K36</f>
        <v>0</v>
      </c>
      <c r="E106" s="91">
        <f>K55</f>
        <v>0</v>
      </c>
      <c r="F106" s="91">
        <f>K65</f>
        <v>0</v>
      </c>
      <c r="G106" s="91">
        <f>C106-D106+E106-F106</f>
        <v>0</v>
      </c>
      <c r="H106" s="91">
        <f>K82</f>
        <v>0</v>
      </c>
      <c r="I106" s="92">
        <f>G106+H106</f>
        <v>0</v>
      </c>
      <c r="J106" s="93"/>
      <c r="K106" s="94"/>
      <c r="L106" s="91">
        <f t="shared" si="12"/>
        <v>0</v>
      </c>
      <c r="M106" s="88" t="e">
        <f t="shared" si="15"/>
        <v>#DIV/0!</v>
      </c>
    </row>
    <row r="107" spans="1:13" ht="15">
      <c r="A107" s="49"/>
      <c r="B107" s="137" t="s">
        <v>618</v>
      </c>
      <c r="C107" s="87">
        <f>L23</f>
        <v>0</v>
      </c>
      <c r="D107" s="91">
        <f>L36</f>
        <v>0</v>
      </c>
      <c r="E107" s="91">
        <f>L55</f>
        <v>0</v>
      </c>
      <c r="F107" s="91">
        <f>L65</f>
        <v>0</v>
      </c>
      <c r="G107" s="91">
        <f>C107-D107+E107-F107</f>
        <v>0</v>
      </c>
      <c r="H107" s="91">
        <f>L82</f>
        <v>0</v>
      </c>
      <c r="I107" s="92">
        <f>G107+H107</f>
        <v>0</v>
      </c>
      <c r="J107" s="93"/>
      <c r="K107" s="94"/>
      <c r="L107" s="91">
        <f t="shared" si="12"/>
        <v>0</v>
      </c>
      <c r="M107" s="88" t="e">
        <f t="shared" si="15"/>
        <v>#DIV/0!</v>
      </c>
    </row>
    <row r="108" spans="1:13" ht="15">
      <c r="A108" s="49"/>
      <c r="B108" s="137" t="s">
        <v>619</v>
      </c>
      <c r="C108" s="87">
        <f>M23</f>
        <v>0</v>
      </c>
      <c r="D108" s="91">
        <f>M36</f>
        <v>0</v>
      </c>
      <c r="E108" s="91">
        <f>M55</f>
        <v>0</v>
      </c>
      <c r="F108" s="91">
        <f>M65</f>
        <v>0</v>
      </c>
      <c r="G108" s="91">
        <f>C108-D108+E108-F108</f>
        <v>0</v>
      </c>
      <c r="H108" s="91">
        <f>M82</f>
        <v>0</v>
      </c>
      <c r="I108" s="92">
        <f>G108+H108</f>
        <v>0</v>
      </c>
      <c r="J108" s="93"/>
      <c r="K108" s="94"/>
      <c r="L108" s="91">
        <f t="shared" si="12"/>
        <v>0</v>
      </c>
      <c r="M108" s="88" t="e">
        <f t="shared" si="15"/>
        <v>#DIV/0!</v>
      </c>
    </row>
    <row r="109" spans="1:13" ht="15">
      <c r="A109" s="49"/>
      <c r="B109" s="137" t="s">
        <v>620</v>
      </c>
      <c r="C109" s="87">
        <f>N23</f>
        <v>0</v>
      </c>
      <c r="D109" s="91">
        <f>N36</f>
        <v>0</v>
      </c>
      <c r="E109" s="91">
        <f>N55</f>
        <v>0</v>
      </c>
      <c r="F109" s="91">
        <f>N65</f>
        <v>0</v>
      </c>
      <c r="G109" s="91">
        <f>C109-D109+E109-F109</f>
        <v>0</v>
      </c>
      <c r="H109" s="91">
        <f>N82</f>
        <v>0</v>
      </c>
      <c r="I109" s="92">
        <f>G109+H109</f>
        <v>0</v>
      </c>
      <c r="J109" s="93"/>
      <c r="K109" s="94"/>
      <c r="L109" s="91">
        <f t="shared" si="12"/>
        <v>0</v>
      </c>
      <c r="M109" s="88" t="e">
        <f t="shared" si="15"/>
        <v>#DIV/0!</v>
      </c>
    </row>
    <row r="110" spans="1:13" ht="15">
      <c r="A110" s="51"/>
      <c r="B110" s="137" t="s">
        <v>621</v>
      </c>
      <c r="C110" s="87">
        <f>O23</f>
        <v>0</v>
      </c>
      <c r="D110" s="95">
        <f>O36</f>
        <v>0</v>
      </c>
      <c r="E110" s="95">
        <f>O55</f>
        <v>0</v>
      </c>
      <c r="F110" s="95">
        <f>O65</f>
        <v>0</v>
      </c>
      <c r="G110" s="95">
        <f>C110-D110+E110-F110</f>
        <v>0</v>
      </c>
      <c r="H110" s="95">
        <f>O82</f>
        <v>0</v>
      </c>
      <c r="I110" s="96">
        <f>G110+H110</f>
        <v>0</v>
      </c>
      <c r="J110" s="97"/>
      <c r="K110" s="98"/>
      <c r="L110" s="95">
        <f t="shared" si="12"/>
        <v>0</v>
      </c>
      <c r="M110" s="99" t="e">
        <f t="shared" si="15"/>
        <v>#DIV/0!</v>
      </c>
    </row>
    <row r="111" spans="1:13" ht="15">
      <c r="A111" s="52">
        <v>13</v>
      </c>
      <c r="B111" s="53" t="s">
        <v>414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4">
        <f>SUMIF(L98:L110,"&gt;0",L98:L110)</f>
        <v>0</v>
      </c>
    </row>
    <row r="112" spans="1:13" ht="15">
      <c r="A112" s="54">
        <v>14</v>
      </c>
      <c r="B112" s="53" t="s">
        <v>415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4">
        <f>SUMIF(L98:L110,"&lt;0",L98:L110)</f>
        <v>0</v>
      </c>
    </row>
    <row r="113" spans="1:13" ht="15">
      <c r="A113" s="54">
        <v>15</v>
      </c>
      <c r="B113" s="53" t="s">
        <v>559</v>
      </c>
      <c r="C113" s="107"/>
      <c r="D113" s="107"/>
      <c r="E113" s="107"/>
      <c r="F113" s="107"/>
      <c r="G113" s="108"/>
      <c r="H113" s="107"/>
      <c r="I113" s="107"/>
      <c r="J113" s="107"/>
      <c r="K113" s="107"/>
      <c r="L113" s="107"/>
      <c r="M113" s="103">
        <f>IF(ABS(M111)&gt;ABS(M112),M111,M112)</f>
        <v>0</v>
      </c>
    </row>
    <row r="114" spans="1:13" ht="15">
      <c r="A114" s="54">
        <v>16</v>
      </c>
      <c r="B114" s="53" t="s">
        <v>682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4">
        <f>IF(M113=0,0,'F2'!G40/1000)</f>
        <v>0</v>
      </c>
    </row>
    <row r="115" spans="1:13" ht="15">
      <c r="A115" s="54">
        <v>17</v>
      </c>
      <c r="B115" s="53" t="s">
        <v>560</v>
      </c>
      <c r="C115" s="107"/>
      <c r="D115" s="109"/>
      <c r="E115" s="109"/>
      <c r="F115" s="109"/>
      <c r="G115" s="109"/>
      <c r="H115" s="107"/>
      <c r="I115" s="107"/>
      <c r="J115" s="107"/>
      <c r="K115" s="107"/>
      <c r="L115" s="107"/>
      <c r="M115" s="105" t="e">
        <f>+M113/M114*100</f>
        <v>#DIV/0!</v>
      </c>
    </row>
    <row r="116" spans="1:13" ht="15">
      <c r="A116" s="54">
        <v>18</v>
      </c>
      <c r="B116" s="53" t="s">
        <v>416</v>
      </c>
      <c r="C116" s="107"/>
      <c r="D116" s="109"/>
      <c r="E116" s="109"/>
      <c r="F116" s="109"/>
      <c r="G116" s="109"/>
      <c r="H116" s="107"/>
      <c r="I116" s="107"/>
      <c r="J116" s="107"/>
      <c r="K116" s="107"/>
      <c r="L116" s="107"/>
      <c r="M116" s="106">
        <v>0.3</v>
      </c>
    </row>
    <row r="117" spans="1:13" ht="15">
      <c r="A117" s="54">
        <v>19</v>
      </c>
      <c r="B117" s="53" t="s">
        <v>417</v>
      </c>
      <c r="C117" s="107"/>
      <c r="D117" s="109"/>
      <c r="E117" s="109"/>
      <c r="F117" s="109"/>
      <c r="G117" s="109"/>
      <c r="H117" s="107"/>
      <c r="I117" s="107"/>
      <c r="J117" s="107"/>
      <c r="K117" s="107"/>
      <c r="L117" s="107"/>
      <c r="M117" s="106">
        <v>0.4</v>
      </c>
    </row>
    <row r="119" spans="2:8" ht="15">
      <c r="B119" s="78" t="s">
        <v>648</v>
      </c>
      <c r="C119" s="79"/>
      <c r="D119" s="79"/>
      <c r="E119" s="79"/>
      <c r="F119" s="79"/>
      <c r="G119" s="79"/>
      <c r="H119" s="79"/>
    </row>
  </sheetData>
  <sheetProtection/>
  <mergeCells count="16">
    <mergeCell ref="M94:M96"/>
    <mergeCell ref="P7:P8"/>
    <mergeCell ref="P26:P27"/>
    <mergeCell ref="P48:P49"/>
    <mergeCell ref="P58:P59"/>
    <mergeCell ref="A94:A96"/>
    <mergeCell ref="C94:D94"/>
    <mergeCell ref="E94:F94"/>
    <mergeCell ref="G94:G96"/>
    <mergeCell ref="H94:H96"/>
    <mergeCell ref="I94:I96"/>
    <mergeCell ref="J94:J96"/>
    <mergeCell ref="K94:K96"/>
    <mergeCell ref="L94:L96"/>
    <mergeCell ref="B26:B27"/>
    <mergeCell ref="B58:B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4.140625" style="14" customWidth="1"/>
    <col min="2" max="2" width="47.28125" style="14" customWidth="1"/>
    <col min="3" max="3" width="18.7109375" style="14" customWidth="1"/>
    <col min="4" max="5" width="9.140625" style="14" customWidth="1"/>
    <col min="6" max="6" width="19.7109375" style="14" customWidth="1"/>
    <col min="7" max="8" width="9.140625" style="14" customWidth="1"/>
    <col min="9" max="9" width="17.421875" style="14" customWidth="1"/>
    <col min="10" max="16384" width="9.140625" style="14" customWidth="1"/>
  </cols>
  <sheetData>
    <row r="1" spans="1:2" ht="15">
      <c r="A1" s="11" t="s">
        <v>616</v>
      </c>
      <c r="B1" s="8">
        <v>11</v>
      </c>
    </row>
    <row r="2" spans="1:2" ht="15">
      <c r="A2" s="11" t="s">
        <v>622</v>
      </c>
      <c r="B2" s="12" t="s">
        <v>245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9" ht="15">
      <c r="A7" s="521" t="s">
        <v>163</v>
      </c>
      <c r="B7" s="197"/>
      <c r="C7" s="516" t="s">
        <v>236</v>
      </c>
      <c r="D7" s="517"/>
      <c r="E7" s="518"/>
      <c r="F7" s="516" t="s">
        <v>157</v>
      </c>
      <c r="G7" s="517"/>
      <c r="H7" s="518"/>
      <c r="I7" s="42"/>
    </row>
    <row r="8" spans="1:9" ht="15">
      <c r="A8" s="522"/>
      <c r="B8" s="198" t="s">
        <v>245</v>
      </c>
      <c r="C8" s="303"/>
      <c r="D8" s="519" t="s">
        <v>659</v>
      </c>
      <c r="E8" s="520"/>
      <c r="F8" s="303"/>
      <c r="G8" s="519" t="s">
        <v>659</v>
      </c>
      <c r="H8" s="520"/>
      <c r="I8" s="44" t="s">
        <v>418</v>
      </c>
    </row>
    <row r="9" spans="1:9" ht="15">
      <c r="A9" s="522"/>
      <c r="B9" s="199"/>
      <c r="C9" s="199" t="s">
        <v>194</v>
      </c>
      <c r="D9" s="165" t="s">
        <v>237</v>
      </c>
      <c r="E9" s="218" t="s">
        <v>239</v>
      </c>
      <c r="F9" s="165" t="s">
        <v>194</v>
      </c>
      <c r="G9" s="165" t="s">
        <v>241</v>
      </c>
      <c r="H9" s="304" t="s">
        <v>243</v>
      </c>
      <c r="I9" s="44" t="s">
        <v>419</v>
      </c>
    </row>
    <row r="10" spans="1:9" ht="15">
      <c r="A10" s="523"/>
      <c r="B10" s="200"/>
      <c r="C10" s="305" t="s">
        <v>193</v>
      </c>
      <c r="D10" s="306" t="s">
        <v>238</v>
      </c>
      <c r="E10" s="306" t="s">
        <v>240</v>
      </c>
      <c r="F10" s="307" t="s">
        <v>193</v>
      </c>
      <c r="G10" s="306" t="s">
        <v>242</v>
      </c>
      <c r="H10" s="306" t="s">
        <v>242</v>
      </c>
      <c r="I10" s="170"/>
    </row>
    <row r="11" spans="1:9" ht="15">
      <c r="A11" s="201">
        <v>1</v>
      </c>
      <c r="B11" s="202" t="s">
        <v>195</v>
      </c>
      <c r="C11" s="308" t="s">
        <v>144</v>
      </c>
      <c r="D11" s="315"/>
      <c r="E11" s="316">
        <f>D11*C11</f>
        <v>0</v>
      </c>
      <c r="F11" s="310" t="s">
        <v>144</v>
      </c>
      <c r="G11" s="315"/>
      <c r="H11" s="316">
        <f>G11*F11</f>
        <v>0</v>
      </c>
      <c r="I11" s="321"/>
    </row>
    <row r="12" spans="1:9" ht="15">
      <c r="A12" s="201">
        <v>2</v>
      </c>
      <c r="B12" s="202" t="s">
        <v>244</v>
      </c>
      <c r="C12" s="308" t="s">
        <v>145</v>
      </c>
      <c r="D12" s="317"/>
      <c r="E12" s="316">
        <f>D12*C12</f>
        <v>0</v>
      </c>
      <c r="F12" s="310" t="s">
        <v>145</v>
      </c>
      <c r="G12" s="317"/>
      <c r="H12" s="316">
        <f>G12*F12</f>
        <v>0</v>
      </c>
      <c r="I12" s="271"/>
    </row>
    <row r="13" spans="1:9" ht="15">
      <c r="A13" s="201">
        <v>3</v>
      </c>
      <c r="B13" s="202" t="s">
        <v>196</v>
      </c>
      <c r="C13" s="309" t="s">
        <v>658</v>
      </c>
      <c r="D13" s="317"/>
      <c r="E13" s="318"/>
      <c r="F13" s="310" t="s">
        <v>143</v>
      </c>
      <c r="G13" s="317"/>
      <c r="H13" s="316">
        <f>G13*F13</f>
        <v>0</v>
      </c>
      <c r="I13" s="271"/>
    </row>
    <row r="14" spans="1:9" ht="15">
      <c r="A14" s="201">
        <v>4</v>
      </c>
      <c r="B14" s="202" t="s">
        <v>190</v>
      </c>
      <c r="C14" s="309" t="s">
        <v>420</v>
      </c>
      <c r="D14" s="317"/>
      <c r="E14" s="318"/>
      <c r="F14" s="310" t="s">
        <v>143</v>
      </c>
      <c r="G14" s="317"/>
      <c r="H14" s="316">
        <f>G14*F14</f>
        <v>0</v>
      </c>
      <c r="I14" s="271"/>
    </row>
    <row r="15" spans="1:9" ht="15">
      <c r="A15" s="201">
        <v>5</v>
      </c>
      <c r="B15" s="202" t="s">
        <v>191</v>
      </c>
      <c r="C15" s="310" t="s">
        <v>143</v>
      </c>
      <c r="D15" s="317"/>
      <c r="E15" s="316">
        <f>D15*C15</f>
        <v>0</v>
      </c>
      <c r="F15" s="310" t="s">
        <v>143</v>
      </c>
      <c r="G15" s="317"/>
      <c r="H15" s="316">
        <f>G15*F15</f>
        <v>0</v>
      </c>
      <c r="I15" s="271"/>
    </row>
    <row r="16" spans="1:9" ht="15">
      <c r="A16" s="201"/>
      <c r="B16" s="203" t="s">
        <v>153</v>
      </c>
      <c r="C16" s="311"/>
      <c r="D16" s="255">
        <f>SUM(D11:D15)</f>
        <v>0</v>
      </c>
      <c r="E16" s="316">
        <f>SUM(E11:E15)</f>
        <v>0</v>
      </c>
      <c r="F16" s="313"/>
      <c r="G16" s="255">
        <f>SUM(G11:G15)</f>
        <v>0</v>
      </c>
      <c r="H16" s="316">
        <f>SUM(H11:H15)</f>
        <v>0</v>
      </c>
      <c r="I16" s="255">
        <f>SUM(I11:I15)</f>
        <v>0</v>
      </c>
    </row>
    <row r="17" spans="1:9" ht="15">
      <c r="A17" s="204">
        <v>5</v>
      </c>
      <c r="B17" s="205" t="s">
        <v>639</v>
      </c>
      <c r="C17" s="312"/>
      <c r="D17" s="319">
        <f>+D13+D14+D15</f>
        <v>0</v>
      </c>
      <c r="E17" s="320">
        <f>+E13+E14+E15</f>
        <v>0</v>
      </c>
      <c r="F17" s="314"/>
      <c r="G17" s="319">
        <f>+G13+G14+G15</f>
        <v>0</v>
      </c>
      <c r="H17" s="320">
        <f>+H13+H14+H15</f>
        <v>0</v>
      </c>
      <c r="I17" s="319">
        <f>+I13+I14+I15</f>
        <v>0</v>
      </c>
    </row>
    <row r="18" spans="2:3" ht="15">
      <c r="B18" s="74"/>
      <c r="C18" s="74"/>
    </row>
    <row r="19" spans="1:3" ht="15">
      <c r="A19" s="79"/>
      <c r="B19" s="78" t="s">
        <v>657</v>
      </c>
      <c r="C19" s="78"/>
    </row>
    <row r="20" spans="1:3" ht="15">
      <c r="A20" s="79"/>
      <c r="B20" s="78"/>
      <c r="C20" s="78"/>
    </row>
    <row r="21" spans="1:3" ht="15">
      <c r="A21" s="79"/>
      <c r="B21" s="79"/>
      <c r="C21" s="79"/>
    </row>
  </sheetData>
  <sheetProtection/>
  <mergeCells count="5">
    <mergeCell ref="C7:E7"/>
    <mergeCell ref="F7:H7"/>
    <mergeCell ref="D8:E8"/>
    <mergeCell ref="G8:H8"/>
    <mergeCell ref="A7:A10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0">
      <selection activeCell="B47" sqref="B47"/>
    </sheetView>
  </sheetViews>
  <sheetFormatPr defaultColWidth="9.140625" defaultRowHeight="12.75"/>
  <cols>
    <col min="1" max="1" width="32.28125" style="14" customWidth="1"/>
    <col min="2" max="2" width="49.57421875" style="14" customWidth="1"/>
    <col min="3" max="3" width="19.00390625" style="14" customWidth="1"/>
    <col min="4" max="5" width="9.140625" style="14" customWidth="1"/>
    <col min="6" max="6" width="18.28125" style="14" customWidth="1"/>
    <col min="7" max="8" width="9.140625" style="14" customWidth="1"/>
    <col min="9" max="9" width="15.8515625" style="14" customWidth="1"/>
    <col min="10" max="16384" width="9.140625" style="14" customWidth="1"/>
  </cols>
  <sheetData>
    <row r="1" spans="1:2" ht="15">
      <c r="A1" s="11" t="s">
        <v>616</v>
      </c>
      <c r="B1" s="436" t="s">
        <v>612</v>
      </c>
    </row>
    <row r="2" spans="1:2" ht="15">
      <c r="A2" s="11" t="s">
        <v>622</v>
      </c>
      <c r="B2" s="12" t="s">
        <v>245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9" ht="15">
      <c r="A7" s="521" t="s">
        <v>163</v>
      </c>
      <c r="B7" s="524" t="s">
        <v>245</v>
      </c>
      <c r="C7" s="516" t="s">
        <v>236</v>
      </c>
      <c r="D7" s="517"/>
      <c r="E7" s="518"/>
      <c r="F7" s="516" t="s">
        <v>164</v>
      </c>
      <c r="G7" s="517"/>
      <c r="H7" s="518"/>
      <c r="I7" s="42"/>
    </row>
    <row r="8" spans="1:9" ht="15">
      <c r="A8" s="522"/>
      <c r="B8" s="525"/>
      <c r="C8" s="303"/>
      <c r="D8" s="519" t="s">
        <v>659</v>
      </c>
      <c r="E8" s="520"/>
      <c r="F8" s="303"/>
      <c r="G8" s="519" t="s">
        <v>659</v>
      </c>
      <c r="H8" s="520"/>
      <c r="I8" s="44" t="s">
        <v>418</v>
      </c>
    </row>
    <row r="9" spans="1:9" ht="15">
      <c r="A9" s="522"/>
      <c r="B9" s="525"/>
      <c r="C9" s="199" t="s">
        <v>192</v>
      </c>
      <c r="D9" s="218" t="s">
        <v>237</v>
      </c>
      <c r="E9" s="218" t="s">
        <v>243</v>
      </c>
      <c r="F9" s="165" t="s">
        <v>192</v>
      </c>
      <c r="G9" s="218" t="s">
        <v>246</v>
      </c>
      <c r="H9" s="218" t="s">
        <v>243</v>
      </c>
      <c r="I9" s="44" t="s">
        <v>419</v>
      </c>
    </row>
    <row r="10" spans="1:9" ht="15">
      <c r="A10" s="523"/>
      <c r="B10" s="526"/>
      <c r="C10" s="305" t="s">
        <v>193</v>
      </c>
      <c r="D10" s="307" t="s">
        <v>238</v>
      </c>
      <c r="E10" s="307" t="s">
        <v>240</v>
      </c>
      <c r="F10" s="307" t="s">
        <v>240</v>
      </c>
      <c r="G10" s="307" t="s">
        <v>242</v>
      </c>
      <c r="H10" s="307" t="s">
        <v>242</v>
      </c>
      <c r="I10" s="170"/>
    </row>
    <row r="11" spans="1:9" ht="15">
      <c r="A11" s="201">
        <v>1</v>
      </c>
      <c r="B11" s="202" t="s">
        <v>189</v>
      </c>
      <c r="C11" s="308" t="s">
        <v>144</v>
      </c>
      <c r="D11" s="322"/>
      <c r="E11" s="316">
        <f>+C11*D11</f>
        <v>0</v>
      </c>
      <c r="F11" s="310" t="s">
        <v>144</v>
      </c>
      <c r="G11" s="322"/>
      <c r="H11" s="316">
        <f>+F11*G11</f>
        <v>0</v>
      </c>
      <c r="I11" s="326"/>
    </row>
    <row r="12" spans="1:9" ht="15">
      <c r="A12" s="201">
        <v>2</v>
      </c>
      <c r="B12" s="202" t="s">
        <v>562</v>
      </c>
      <c r="C12" s="309" t="s">
        <v>683</v>
      </c>
      <c r="D12" s="322"/>
      <c r="E12" s="323"/>
      <c r="F12" s="309" t="s">
        <v>683</v>
      </c>
      <c r="G12" s="322"/>
      <c r="H12" s="323"/>
      <c r="I12" s="326"/>
    </row>
    <row r="13" spans="1:9" ht="15">
      <c r="A13" s="201">
        <v>3</v>
      </c>
      <c r="B13" s="202" t="s">
        <v>165</v>
      </c>
      <c r="C13" s="309" t="s">
        <v>422</v>
      </c>
      <c r="D13" s="322"/>
      <c r="E13" s="323"/>
      <c r="F13" s="310" t="s">
        <v>143</v>
      </c>
      <c r="G13" s="322"/>
      <c r="H13" s="316">
        <f>+F13*G13</f>
        <v>0</v>
      </c>
      <c r="I13" s="326"/>
    </row>
    <row r="14" spans="1:9" ht="15">
      <c r="A14" s="201">
        <v>4</v>
      </c>
      <c r="B14" s="202" t="s">
        <v>190</v>
      </c>
      <c r="C14" s="309" t="s">
        <v>421</v>
      </c>
      <c r="D14" s="322"/>
      <c r="E14" s="323"/>
      <c r="F14" s="310" t="s">
        <v>143</v>
      </c>
      <c r="G14" s="322"/>
      <c r="H14" s="316">
        <f>+F14*G14</f>
        <v>0</v>
      </c>
      <c r="I14" s="326"/>
    </row>
    <row r="15" spans="1:9" ht="15">
      <c r="A15" s="201">
        <v>5</v>
      </c>
      <c r="B15" s="202" t="s">
        <v>191</v>
      </c>
      <c r="C15" s="310" t="s">
        <v>143</v>
      </c>
      <c r="D15" s="322"/>
      <c r="E15" s="316">
        <f>+C15*D15</f>
        <v>0</v>
      </c>
      <c r="F15" s="310" t="s">
        <v>143</v>
      </c>
      <c r="G15" s="322"/>
      <c r="H15" s="316">
        <f>+F15*G15</f>
        <v>0</v>
      </c>
      <c r="I15" s="326"/>
    </row>
    <row r="16" spans="1:9" ht="15">
      <c r="A16" s="201"/>
      <c r="B16" s="203" t="s">
        <v>153</v>
      </c>
      <c r="C16" s="311"/>
      <c r="D16" s="324">
        <f>D11+D12+D13+D14+D15</f>
        <v>0</v>
      </c>
      <c r="E16" s="316">
        <f>E11+E12+E13+E14+E15</f>
        <v>0</v>
      </c>
      <c r="F16" s="313"/>
      <c r="G16" s="324">
        <f>G11+G12+G13+G14+G15</f>
        <v>0</v>
      </c>
      <c r="H16" s="401">
        <f>H11+H12+H13+H14+H15</f>
        <v>0</v>
      </c>
      <c r="I16" s="255">
        <f>I11+I12+I13+I14+I15</f>
        <v>0</v>
      </c>
    </row>
    <row r="17" spans="1:9" ht="15">
      <c r="A17" s="204">
        <v>6</v>
      </c>
      <c r="B17" s="205" t="s">
        <v>640</v>
      </c>
      <c r="C17" s="312"/>
      <c r="D17" s="325">
        <f>D13+D14+D15</f>
        <v>0</v>
      </c>
      <c r="E17" s="320">
        <f>E13+E14+E15</f>
        <v>0</v>
      </c>
      <c r="F17" s="314"/>
      <c r="G17" s="325">
        <f>G13+G14+G15</f>
        <v>0</v>
      </c>
      <c r="H17" s="450">
        <f>H13+H14+H15</f>
        <v>0</v>
      </c>
      <c r="I17" s="319">
        <f>I13+I14+I15</f>
        <v>0</v>
      </c>
    </row>
    <row r="18" spans="2:4" ht="15">
      <c r="B18" s="79"/>
      <c r="C18" s="79"/>
      <c r="D18" s="79"/>
    </row>
    <row r="19" spans="2:4" ht="15">
      <c r="B19" s="78" t="s">
        <v>660</v>
      </c>
      <c r="C19" s="78"/>
      <c r="D19" s="79"/>
    </row>
    <row r="20" spans="2:4" ht="15">
      <c r="B20" s="78"/>
      <c r="C20" s="78"/>
      <c r="D20" s="79"/>
    </row>
  </sheetData>
  <sheetProtection/>
  <mergeCells count="6">
    <mergeCell ref="B7:B10"/>
    <mergeCell ref="A7:A10"/>
    <mergeCell ref="D8:E8"/>
    <mergeCell ref="G8:H8"/>
    <mergeCell ref="C7:E7"/>
    <mergeCell ref="F7:H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7.57421875" style="14" customWidth="1"/>
    <col min="2" max="2" width="54.140625" style="14" customWidth="1"/>
    <col min="3" max="3" width="23.57421875" style="14" customWidth="1"/>
    <col min="4" max="5" width="9.140625" style="14" customWidth="1"/>
    <col min="6" max="6" width="13.140625" style="14" customWidth="1"/>
    <col min="7" max="8" width="9.140625" style="14" customWidth="1"/>
    <col min="9" max="9" width="16.7109375" style="14" customWidth="1"/>
    <col min="10" max="16384" width="9.140625" style="14" customWidth="1"/>
  </cols>
  <sheetData>
    <row r="1" spans="1:2" ht="15">
      <c r="A1" s="11" t="s">
        <v>616</v>
      </c>
      <c r="B1" s="436" t="s">
        <v>613</v>
      </c>
    </row>
    <row r="2" spans="1:2" ht="15">
      <c r="A2" s="11" t="s">
        <v>622</v>
      </c>
      <c r="B2" s="12" t="s">
        <v>245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9" ht="15">
      <c r="A7" s="530" t="s">
        <v>163</v>
      </c>
      <c r="B7" s="527" t="s">
        <v>245</v>
      </c>
      <c r="C7" s="536" t="s">
        <v>236</v>
      </c>
      <c r="D7" s="537"/>
      <c r="E7" s="538"/>
      <c r="F7" s="533" t="s">
        <v>164</v>
      </c>
      <c r="G7" s="534"/>
      <c r="H7" s="535"/>
      <c r="I7" s="142"/>
    </row>
    <row r="8" spans="1:9" ht="15">
      <c r="A8" s="531"/>
      <c r="B8" s="528"/>
      <c r="C8" s="329"/>
      <c r="D8" s="539" t="s">
        <v>659</v>
      </c>
      <c r="E8" s="540"/>
      <c r="F8" s="329"/>
      <c r="G8" s="539" t="s">
        <v>659</v>
      </c>
      <c r="H8" s="540"/>
      <c r="I8" s="221" t="s">
        <v>418</v>
      </c>
    </row>
    <row r="9" spans="1:9" ht="15">
      <c r="A9" s="531"/>
      <c r="B9" s="528"/>
      <c r="C9" s="330" t="s">
        <v>192</v>
      </c>
      <c r="D9" s="246" t="s">
        <v>237</v>
      </c>
      <c r="E9" s="246" t="s">
        <v>243</v>
      </c>
      <c r="F9" s="246" t="s">
        <v>192</v>
      </c>
      <c r="G9" s="246" t="s">
        <v>246</v>
      </c>
      <c r="H9" s="330" t="s">
        <v>243</v>
      </c>
      <c r="I9" s="221" t="s">
        <v>419</v>
      </c>
    </row>
    <row r="10" spans="1:9" ht="15">
      <c r="A10" s="532"/>
      <c r="B10" s="529"/>
      <c r="C10" s="331" t="s">
        <v>193</v>
      </c>
      <c r="D10" s="331" t="s">
        <v>238</v>
      </c>
      <c r="E10" s="331" t="s">
        <v>240</v>
      </c>
      <c r="F10" s="332" t="s">
        <v>193</v>
      </c>
      <c r="G10" s="331" t="s">
        <v>242</v>
      </c>
      <c r="H10" s="332" t="s">
        <v>242</v>
      </c>
      <c r="I10" s="265"/>
    </row>
    <row r="11" spans="1:9" ht="15">
      <c r="A11" s="207">
        <v>1</v>
      </c>
      <c r="B11" s="201" t="s">
        <v>195</v>
      </c>
      <c r="C11" s="310" t="s">
        <v>144</v>
      </c>
      <c r="D11" s="334"/>
      <c r="E11" s="316">
        <f>D11*C11</f>
        <v>0</v>
      </c>
      <c r="F11" s="310" t="s">
        <v>144</v>
      </c>
      <c r="G11" s="337"/>
      <c r="H11" s="81">
        <f>+F11*G11</f>
        <v>0</v>
      </c>
      <c r="I11" s="338"/>
    </row>
    <row r="12" spans="1:9" ht="15">
      <c r="A12" s="207">
        <v>2</v>
      </c>
      <c r="B12" s="201" t="s">
        <v>244</v>
      </c>
      <c r="C12" s="310" t="s">
        <v>145</v>
      </c>
      <c r="D12" s="334"/>
      <c r="E12" s="316">
        <f>D12*C12</f>
        <v>0</v>
      </c>
      <c r="F12" s="310" t="s">
        <v>145</v>
      </c>
      <c r="G12" s="337"/>
      <c r="H12" s="81">
        <f>+F12*G12</f>
        <v>0</v>
      </c>
      <c r="I12" s="339"/>
    </row>
    <row r="13" spans="1:9" ht="15">
      <c r="A13" s="207">
        <v>3</v>
      </c>
      <c r="B13" s="201" t="s">
        <v>196</v>
      </c>
      <c r="C13" s="333" t="s">
        <v>658</v>
      </c>
      <c r="D13" s="334"/>
      <c r="E13" s="323"/>
      <c r="F13" s="310" t="s">
        <v>143</v>
      </c>
      <c r="G13" s="337"/>
      <c r="H13" s="81">
        <f>+F13*G13</f>
        <v>0</v>
      </c>
      <c r="I13" s="339"/>
    </row>
    <row r="14" spans="1:9" ht="15">
      <c r="A14" s="207">
        <v>4</v>
      </c>
      <c r="B14" s="201" t="s">
        <v>190</v>
      </c>
      <c r="C14" s="333" t="s">
        <v>658</v>
      </c>
      <c r="D14" s="334"/>
      <c r="E14" s="323"/>
      <c r="F14" s="310" t="s">
        <v>143</v>
      </c>
      <c r="G14" s="337"/>
      <c r="H14" s="81">
        <f>+F14*G14</f>
        <v>0</v>
      </c>
      <c r="I14" s="339"/>
    </row>
    <row r="15" spans="1:9" ht="15">
      <c r="A15" s="207">
        <v>5</v>
      </c>
      <c r="B15" s="201" t="s">
        <v>191</v>
      </c>
      <c r="C15" s="333" t="s">
        <v>658</v>
      </c>
      <c r="D15" s="334"/>
      <c r="E15" s="323"/>
      <c r="F15" s="310" t="s">
        <v>143</v>
      </c>
      <c r="G15" s="337"/>
      <c r="H15" s="81">
        <f>+F15*G15</f>
        <v>0</v>
      </c>
      <c r="I15" s="339"/>
    </row>
    <row r="16" spans="1:9" ht="15">
      <c r="A16" s="206"/>
      <c r="B16" s="327" t="s">
        <v>153</v>
      </c>
      <c r="C16" s="273"/>
      <c r="D16" s="324">
        <f>D11+D12+D13+D14+D15</f>
        <v>0</v>
      </c>
      <c r="E16" s="316">
        <f>E11+E12+E13+E14+E15</f>
        <v>0</v>
      </c>
      <c r="F16" s="313"/>
      <c r="G16" s="324">
        <f>G11+G12+G13+G14+G15</f>
        <v>0</v>
      </c>
      <c r="H16" s="401">
        <f>H11+H12+H13+H14+H15</f>
        <v>0</v>
      </c>
      <c r="I16" s="255">
        <f>I11+I12+I13+I14+I15</f>
        <v>0</v>
      </c>
    </row>
    <row r="17" spans="1:9" ht="15">
      <c r="A17" s="328">
        <v>6</v>
      </c>
      <c r="B17" s="204" t="s">
        <v>640</v>
      </c>
      <c r="C17" s="314"/>
      <c r="D17" s="325">
        <f>D13+D14+D15</f>
        <v>0</v>
      </c>
      <c r="E17" s="320">
        <f>E13+E14+E15</f>
        <v>0</v>
      </c>
      <c r="F17" s="314"/>
      <c r="G17" s="325">
        <f>G13+G14+G15</f>
        <v>0</v>
      </c>
      <c r="H17" s="450">
        <f>H13+H14+H15</f>
        <v>0</v>
      </c>
      <c r="I17" s="319">
        <f>I13+I14+I15</f>
        <v>0</v>
      </c>
    </row>
    <row r="18" spans="2:3" ht="15">
      <c r="B18" s="27"/>
      <c r="C18" s="27"/>
    </row>
    <row r="19" spans="2:3" ht="15">
      <c r="B19" s="78" t="s">
        <v>359</v>
      </c>
      <c r="C19" s="79"/>
    </row>
    <row r="20" spans="2:3" ht="15">
      <c r="B20" s="74"/>
      <c r="C20" s="27"/>
    </row>
  </sheetData>
  <sheetProtection/>
  <mergeCells count="6">
    <mergeCell ref="B7:B10"/>
    <mergeCell ref="A7:A10"/>
    <mergeCell ref="F7:H7"/>
    <mergeCell ref="C7:E7"/>
    <mergeCell ref="D8:E8"/>
    <mergeCell ref="G8:H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6"/>
  <sheetViews>
    <sheetView zoomScale="87" zoomScaleNormal="87" zoomScalePageLayoutView="0" workbookViewId="0" topLeftCell="A1">
      <selection activeCell="A1" sqref="A1"/>
    </sheetView>
  </sheetViews>
  <sheetFormatPr defaultColWidth="28.140625" defaultRowHeight="12.75"/>
  <cols>
    <col min="1" max="1" width="22.57421875" style="14" customWidth="1"/>
    <col min="2" max="2" width="57.421875" style="14" customWidth="1"/>
    <col min="3" max="3" width="19.57421875" style="14" customWidth="1"/>
    <col min="4" max="4" width="18.00390625" style="14" customWidth="1"/>
    <col min="5" max="5" width="20.421875" style="14" customWidth="1"/>
    <col min="6" max="6" width="18.28125" style="14" customWidth="1"/>
    <col min="7" max="7" width="20.57421875" style="14" customWidth="1"/>
    <col min="8" max="8" width="14.140625" style="14" customWidth="1"/>
    <col min="9" max="16384" width="28.140625" style="14" customWidth="1"/>
  </cols>
  <sheetData>
    <row r="1" spans="1:2" ht="15">
      <c r="A1" s="11" t="s">
        <v>616</v>
      </c>
      <c r="B1" s="8">
        <v>1</v>
      </c>
    </row>
    <row r="2" spans="1:2" ht="15">
      <c r="A2" s="11" t="s">
        <v>622</v>
      </c>
      <c r="B2" s="12" t="s">
        <v>623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8" ht="15">
      <c r="A7" s="490" t="s">
        <v>163</v>
      </c>
      <c r="B7" s="138"/>
      <c r="C7" s="139" t="s">
        <v>3</v>
      </c>
      <c r="D7" s="138"/>
      <c r="E7" s="140"/>
      <c r="F7" s="141"/>
      <c r="G7" s="140"/>
      <c r="H7" s="142"/>
    </row>
    <row r="8" spans="1:8" ht="15">
      <c r="A8" s="491"/>
      <c r="B8" s="131" t="s">
        <v>152</v>
      </c>
      <c r="C8" s="143" t="s">
        <v>4</v>
      </c>
      <c r="D8" s="144" t="s">
        <v>155</v>
      </c>
      <c r="E8" s="145"/>
      <c r="F8" s="144" t="s">
        <v>182</v>
      </c>
      <c r="G8" s="145"/>
      <c r="H8" s="146" t="s">
        <v>153</v>
      </c>
    </row>
    <row r="9" spans="1:8" ht="15">
      <c r="A9" s="492"/>
      <c r="B9" s="447" t="s">
        <v>641</v>
      </c>
      <c r="C9" s="147" t="s">
        <v>154</v>
      </c>
      <c r="D9" s="148" t="s">
        <v>181</v>
      </c>
      <c r="E9" s="149" t="s">
        <v>183</v>
      </c>
      <c r="F9" s="149" t="s">
        <v>181</v>
      </c>
      <c r="G9" s="149" t="s">
        <v>183</v>
      </c>
      <c r="H9" s="150"/>
    </row>
    <row r="10" spans="1:8" ht="15">
      <c r="A10" s="152">
        <v>1</v>
      </c>
      <c r="B10" s="153" t="s">
        <v>156</v>
      </c>
      <c r="C10" s="222">
        <f>+C12+C15+C18+C21</f>
        <v>0</v>
      </c>
      <c r="D10" s="223">
        <f>D11+D12+D15+D18+D21</f>
        <v>0</v>
      </c>
      <c r="E10" s="224">
        <f>E11+E12+E15+E18+E21</f>
        <v>0</v>
      </c>
      <c r="F10" s="224">
        <f>F11+F12+F15+F18+F21</f>
        <v>0</v>
      </c>
      <c r="G10" s="224">
        <f>G11+G12+G15+G18+G21</f>
        <v>0</v>
      </c>
      <c r="H10" s="224">
        <f>SUM(C10:G10)</f>
        <v>0</v>
      </c>
    </row>
    <row r="11" spans="1:8" ht="15">
      <c r="A11" s="154">
        <v>1.1</v>
      </c>
      <c r="B11" s="155" t="s">
        <v>268</v>
      </c>
      <c r="C11" s="225"/>
      <c r="D11" s="226"/>
      <c r="E11" s="227"/>
      <c r="F11" s="227"/>
      <c r="G11" s="227"/>
      <c r="H11" s="224">
        <f>SUM(D11:G11)</f>
        <v>0</v>
      </c>
    </row>
    <row r="12" spans="1:8" ht="15">
      <c r="A12" s="154">
        <v>1.2</v>
      </c>
      <c r="B12" s="155" t="s">
        <v>269</v>
      </c>
      <c r="C12" s="228">
        <f>SUM(C13:C14)</f>
        <v>0</v>
      </c>
      <c r="D12" s="223">
        <f>SUM(D13:D14)</f>
        <v>0</v>
      </c>
      <c r="E12" s="224">
        <f>SUM(E13:E14)</f>
        <v>0</v>
      </c>
      <c r="F12" s="224">
        <f>SUM(F13:F14)</f>
        <v>0</v>
      </c>
      <c r="G12" s="224">
        <f>SUM(G13:G14)</f>
        <v>0</v>
      </c>
      <c r="H12" s="224">
        <f>SUM(C12:G12)</f>
        <v>0</v>
      </c>
    </row>
    <row r="13" spans="1:8" ht="15">
      <c r="A13" s="156" t="s">
        <v>5</v>
      </c>
      <c r="B13" s="155" t="s">
        <v>269</v>
      </c>
      <c r="C13" s="229"/>
      <c r="D13" s="226"/>
      <c r="E13" s="227"/>
      <c r="F13" s="227"/>
      <c r="G13" s="227"/>
      <c r="H13" s="224">
        <f aca="true" t="shared" si="0" ref="H13:H23">SUM(C13:G13)</f>
        <v>0</v>
      </c>
    </row>
    <row r="14" spans="1:8" ht="15">
      <c r="A14" s="156" t="s">
        <v>6</v>
      </c>
      <c r="B14" s="157" t="s">
        <v>157</v>
      </c>
      <c r="C14" s="229"/>
      <c r="D14" s="226"/>
      <c r="E14" s="227"/>
      <c r="F14" s="227"/>
      <c r="G14" s="227"/>
      <c r="H14" s="224">
        <f t="shared" si="0"/>
        <v>0</v>
      </c>
    </row>
    <row r="15" spans="1:8" ht="15">
      <c r="A15" s="154">
        <v>1.3</v>
      </c>
      <c r="B15" s="155" t="s">
        <v>270</v>
      </c>
      <c r="C15" s="228">
        <f>SUM(C16:C17)</f>
        <v>0</v>
      </c>
      <c r="D15" s="223">
        <f>SUM(D16:D17)</f>
        <v>0</v>
      </c>
      <c r="E15" s="224">
        <f>SUM(E16:E17)</f>
        <v>0</v>
      </c>
      <c r="F15" s="224">
        <f>SUM(F16:F17)</f>
        <v>0</v>
      </c>
      <c r="G15" s="224">
        <f>SUM(G16:G17)</f>
        <v>0</v>
      </c>
      <c r="H15" s="224">
        <f t="shared" si="0"/>
        <v>0</v>
      </c>
    </row>
    <row r="16" spans="1:8" ht="15">
      <c r="A16" s="156" t="s">
        <v>7</v>
      </c>
      <c r="B16" s="155" t="s">
        <v>270</v>
      </c>
      <c r="C16" s="229"/>
      <c r="D16" s="226"/>
      <c r="E16" s="227"/>
      <c r="F16" s="227"/>
      <c r="G16" s="227"/>
      <c r="H16" s="224">
        <f t="shared" si="0"/>
        <v>0</v>
      </c>
    </row>
    <row r="17" spans="1:8" ht="15">
      <c r="A17" s="156" t="s">
        <v>8</v>
      </c>
      <c r="B17" s="157" t="s">
        <v>157</v>
      </c>
      <c r="C17" s="229"/>
      <c r="D17" s="226"/>
      <c r="E17" s="227"/>
      <c r="F17" s="227"/>
      <c r="G17" s="227"/>
      <c r="H17" s="224">
        <f t="shared" si="0"/>
        <v>0</v>
      </c>
    </row>
    <row r="18" spans="1:8" ht="30">
      <c r="A18" s="154">
        <v>1.4</v>
      </c>
      <c r="B18" s="155" t="s">
        <v>271</v>
      </c>
      <c r="C18" s="228">
        <f>SUM(C19:C20)</f>
        <v>0</v>
      </c>
      <c r="D18" s="223">
        <f>SUM(D19:D20)</f>
        <v>0</v>
      </c>
      <c r="E18" s="224">
        <f>SUM(E19:E20)</f>
        <v>0</v>
      </c>
      <c r="F18" s="224">
        <f>SUM(F19:F20)</f>
        <v>0</v>
      </c>
      <c r="G18" s="224">
        <f>SUM(G19:G20)</f>
        <v>0</v>
      </c>
      <c r="H18" s="224">
        <f t="shared" si="0"/>
        <v>0</v>
      </c>
    </row>
    <row r="19" spans="1:8" ht="30">
      <c r="A19" s="156" t="s">
        <v>9</v>
      </c>
      <c r="B19" s="155" t="s">
        <v>271</v>
      </c>
      <c r="C19" s="229"/>
      <c r="D19" s="226"/>
      <c r="E19" s="227"/>
      <c r="F19" s="227"/>
      <c r="G19" s="227"/>
      <c r="H19" s="224">
        <f t="shared" si="0"/>
        <v>0</v>
      </c>
    </row>
    <row r="20" spans="1:8" ht="15">
      <c r="A20" s="156" t="s">
        <v>10</v>
      </c>
      <c r="B20" s="157" t="s">
        <v>157</v>
      </c>
      <c r="C20" s="229"/>
      <c r="D20" s="226"/>
      <c r="E20" s="227"/>
      <c r="F20" s="227"/>
      <c r="G20" s="227"/>
      <c r="H20" s="224">
        <f t="shared" si="0"/>
        <v>0</v>
      </c>
    </row>
    <row r="21" spans="1:8" ht="15">
      <c r="A21" s="154">
        <v>1.5</v>
      </c>
      <c r="B21" s="155" t="s">
        <v>488</v>
      </c>
      <c r="C21" s="228">
        <f>SUM(C22:C23)</f>
        <v>0</v>
      </c>
      <c r="D21" s="223">
        <f>SUM(D22:D23)</f>
        <v>0</v>
      </c>
      <c r="E21" s="224">
        <f>SUM(E22:E23)</f>
        <v>0</v>
      </c>
      <c r="F21" s="224">
        <f>SUM(F22:F23)</f>
        <v>0</v>
      </c>
      <c r="G21" s="224">
        <f>SUM(G22:G23)</f>
        <v>0</v>
      </c>
      <c r="H21" s="224">
        <f t="shared" si="0"/>
        <v>0</v>
      </c>
    </row>
    <row r="22" spans="1:8" ht="15">
      <c r="A22" s="156" t="s">
        <v>11</v>
      </c>
      <c r="B22" s="157" t="s">
        <v>272</v>
      </c>
      <c r="C22" s="229"/>
      <c r="D22" s="226"/>
      <c r="E22" s="230"/>
      <c r="F22" s="230"/>
      <c r="G22" s="230"/>
      <c r="H22" s="224">
        <f t="shared" si="0"/>
        <v>0</v>
      </c>
    </row>
    <row r="23" spans="1:8" ht="30">
      <c r="A23" s="156" t="s">
        <v>12</v>
      </c>
      <c r="B23" s="157" t="s">
        <v>489</v>
      </c>
      <c r="C23" s="229"/>
      <c r="D23" s="226"/>
      <c r="E23" s="230"/>
      <c r="F23" s="230"/>
      <c r="G23" s="230"/>
      <c r="H23" s="224">
        <f t="shared" si="0"/>
        <v>0</v>
      </c>
    </row>
    <row r="24" spans="1:8" ht="15">
      <c r="A24" s="152">
        <v>2</v>
      </c>
      <c r="B24" s="153" t="s">
        <v>158</v>
      </c>
      <c r="C24" s="224">
        <f>C25+C30+C31+C32+C33</f>
        <v>0</v>
      </c>
      <c r="D24" s="224">
        <f>D25+D30+D31+D32+D33</f>
        <v>0</v>
      </c>
      <c r="E24" s="224">
        <f>E25+E30+E31+E32+E33</f>
        <v>0</v>
      </c>
      <c r="F24" s="224">
        <f>F25+F30+F31+F32+F33</f>
        <v>0</v>
      </c>
      <c r="G24" s="224">
        <f>G25+G30+G31+G32+G33</f>
        <v>0</v>
      </c>
      <c r="H24" s="224">
        <f aca="true" t="shared" si="1" ref="H24:H35">SUM(C24:G24)</f>
        <v>0</v>
      </c>
    </row>
    <row r="25" spans="1:8" ht="15">
      <c r="A25" s="154">
        <v>2.1</v>
      </c>
      <c r="B25" s="155" t="s">
        <v>273</v>
      </c>
      <c r="C25" s="224">
        <f>C26+C29</f>
        <v>0</v>
      </c>
      <c r="D25" s="224">
        <f>D26+D29</f>
        <v>0</v>
      </c>
      <c r="E25" s="224">
        <f>E26+E29</f>
        <v>0</v>
      </c>
      <c r="F25" s="224">
        <f>F26+F29</f>
        <v>0</v>
      </c>
      <c r="G25" s="224">
        <f>G26+G29</f>
        <v>0</v>
      </c>
      <c r="H25" s="224">
        <f t="shared" si="1"/>
        <v>0</v>
      </c>
    </row>
    <row r="26" spans="1:8" ht="15">
      <c r="A26" s="156" t="s">
        <v>13</v>
      </c>
      <c r="B26" s="157" t="s">
        <v>159</v>
      </c>
      <c r="C26" s="224">
        <f>SUM(C27:C28)</f>
        <v>0</v>
      </c>
      <c r="D26" s="224">
        <f>SUM(D27:D28)</f>
        <v>0</v>
      </c>
      <c r="E26" s="224">
        <f>SUM(E27:E28)</f>
        <v>0</v>
      </c>
      <c r="F26" s="224">
        <f>SUM(F27:F28)</f>
        <v>0</v>
      </c>
      <c r="G26" s="224">
        <f>SUM(G27:G28)</f>
        <v>0</v>
      </c>
      <c r="H26" s="224">
        <f t="shared" si="1"/>
        <v>0</v>
      </c>
    </row>
    <row r="27" spans="1:8" ht="15">
      <c r="A27" s="156" t="s">
        <v>14</v>
      </c>
      <c r="B27" s="158" t="s">
        <v>159</v>
      </c>
      <c r="C27" s="227"/>
      <c r="D27" s="227"/>
      <c r="E27" s="230"/>
      <c r="F27" s="230"/>
      <c r="G27" s="230"/>
      <c r="H27" s="224">
        <f t="shared" si="1"/>
        <v>0</v>
      </c>
    </row>
    <row r="28" spans="1:8" ht="15">
      <c r="A28" s="156" t="s">
        <v>15</v>
      </c>
      <c r="B28" s="158" t="s">
        <v>160</v>
      </c>
      <c r="C28" s="227"/>
      <c r="D28" s="227"/>
      <c r="E28" s="230"/>
      <c r="F28" s="230"/>
      <c r="G28" s="230"/>
      <c r="H28" s="224">
        <f t="shared" si="1"/>
        <v>0</v>
      </c>
    </row>
    <row r="29" spans="1:8" ht="15">
      <c r="A29" s="156" t="s">
        <v>16</v>
      </c>
      <c r="B29" s="157" t="s">
        <v>222</v>
      </c>
      <c r="C29" s="227"/>
      <c r="D29" s="227"/>
      <c r="E29" s="230"/>
      <c r="F29" s="230"/>
      <c r="G29" s="230"/>
      <c r="H29" s="224">
        <f t="shared" si="1"/>
        <v>0</v>
      </c>
    </row>
    <row r="30" spans="1:8" ht="15">
      <c r="A30" s="154">
        <v>2.2</v>
      </c>
      <c r="B30" s="155" t="s">
        <v>274</v>
      </c>
      <c r="C30" s="227"/>
      <c r="D30" s="227"/>
      <c r="E30" s="230"/>
      <c r="F30" s="230"/>
      <c r="G30" s="230"/>
      <c r="H30" s="224">
        <f t="shared" si="1"/>
        <v>0</v>
      </c>
    </row>
    <row r="31" spans="1:8" ht="15">
      <c r="A31" s="154">
        <v>2.3</v>
      </c>
      <c r="B31" s="155" t="s">
        <v>275</v>
      </c>
      <c r="C31" s="227"/>
      <c r="D31" s="227"/>
      <c r="E31" s="230"/>
      <c r="F31" s="230"/>
      <c r="G31" s="230"/>
      <c r="H31" s="224">
        <f t="shared" si="1"/>
        <v>0</v>
      </c>
    </row>
    <row r="32" spans="1:8" ht="15">
      <c r="A32" s="154">
        <v>2.4</v>
      </c>
      <c r="B32" s="155" t="s">
        <v>276</v>
      </c>
      <c r="C32" s="227"/>
      <c r="D32" s="227"/>
      <c r="E32" s="230"/>
      <c r="F32" s="230"/>
      <c r="G32" s="230"/>
      <c r="H32" s="224">
        <f t="shared" si="1"/>
        <v>0</v>
      </c>
    </row>
    <row r="33" spans="1:8" ht="15">
      <c r="A33" s="154">
        <v>2.5</v>
      </c>
      <c r="B33" s="155" t="s">
        <v>277</v>
      </c>
      <c r="C33" s="227"/>
      <c r="D33" s="227"/>
      <c r="E33" s="230"/>
      <c r="F33" s="230"/>
      <c r="G33" s="230"/>
      <c r="H33" s="224">
        <f t="shared" si="1"/>
        <v>0</v>
      </c>
    </row>
    <row r="34" spans="1:8" ht="15">
      <c r="A34" s="152">
        <v>3</v>
      </c>
      <c r="B34" s="153" t="s">
        <v>279</v>
      </c>
      <c r="C34" s="224">
        <f>C35+C55+C75+C97+C119</f>
        <v>0</v>
      </c>
      <c r="D34" s="224">
        <f>D35+D55+D75+D97+D119</f>
        <v>0</v>
      </c>
      <c r="E34" s="224">
        <f>E35+E55+E75+E97+E119</f>
        <v>0</v>
      </c>
      <c r="F34" s="224">
        <f>F35+F55+F75+F97+F119</f>
        <v>0</v>
      </c>
      <c r="G34" s="224">
        <f>G35+G55+G75+G97+G119</f>
        <v>0</v>
      </c>
      <c r="H34" s="224">
        <f t="shared" si="1"/>
        <v>0</v>
      </c>
    </row>
    <row r="35" spans="1:8" ht="15">
      <c r="A35" s="152">
        <v>3.1</v>
      </c>
      <c r="B35" s="153" t="s">
        <v>278</v>
      </c>
      <c r="C35" s="224">
        <f>C54</f>
        <v>0</v>
      </c>
      <c r="D35" s="224">
        <f>D36+D39+D42+D45+D48+D51</f>
        <v>0</v>
      </c>
      <c r="E35" s="224">
        <f>E36+E39+E42+E45+E48+E51</f>
        <v>0</v>
      </c>
      <c r="F35" s="224">
        <f>F36+F39+F42+F45+F48+F51</f>
        <v>0</v>
      </c>
      <c r="G35" s="224">
        <f>G36+G39+G42+G45+G48+G51</f>
        <v>0</v>
      </c>
      <c r="H35" s="224">
        <f t="shared" si="1"/>
        <v>0</v>
      </c>
    </row>
    <row r="36" spans="1:8" ht="15">
      <c r="A36" s="154" t="s">
        <v>17</v>
      </c>
      <c r="B36" s="155" t="s">
        <v>280</v>
      </c>
      <c r="C36" s="231"/>
      <c r="D36" s="224">
        <f>SUM(D37:D38)</f>
        <v>0</v>
      </c>
      <c r="E36" s="224">
        <f>SUM(E37:E38)</f>
        <v>0</v>
      </c>
      <c r="F36" s="224">
        <f>SUM(F37:F38)</f>
        <v>0</v>
      </c>
      <c r="G36" s="224">
        <f>SUM(G37:G38)</f>
        <v>0</v>
      </c>
      <c r="H36" s="224">
        <f>SUM(D36:G36)</f>
        <v>0</v>
      </c>
    </row>
    <row r="37" spans="1:8" ht="15">
      <c r="A37" s="156" t="s">
        <v>18</v>
      </c>
      <c r="B37" s="155" t="s">
        <v>280</v>
      </c>
      <c r="C37" s="231"/>
      <c r="D37" s="227"/>
      <c r="E37" s="227"/>
      <c r="F37" s="227"/>
      <c r="G37" s="227"/>
      <c r="H37" s="224">
        <f aca="true" t="shared" si="2" ref="H37:H53">SUM(D37:G37)</f>
        <v>0</v>
      </c>
    </row>
    <row r="38" spans="1:8" ht="15">
      <c r="A38" s="156" t="s">
        <v>19</v>
      </c>
      <c r="B38" s="157" t="s">
        <v>157</v>
      </c>
      <c r="C38" s="231"/>
      <c r="D38" s="227"/>
      <c r="E38" s="227"/>
      <c r="F38" s="227"/>
      <c r="G38" s="227"/>
      <c r="H38" s="224">
        <f t="shared" si="2"/>
        <v>0</v>
      </c>
    </row>
    <row r="39" spans="1:8" ht="15">
      <c r="A39" s="154" t="s">
        <v>20</v>
      </c>
      <c r="B39" s="155" t="s">
        <v>490</v>
      </c>
      <c r="C39" s="231"/>
      <c r="D39" s="224">
        <f>SUM(D40:D41)</f>
        <v>0</v>
      </c>
      <c r="E39" s="224">
        <f>SUM(E40:E41)</f>
        <v>0</v>
      </c>
      <c r="F39" s="224">
        <f>SUM(F40:F41)</f>
        <v>0</v>
      </c>
      <c r="G39" s="224">
        <f>SUM(G40:G41)</f>
        <v>0</v>
      </c>
      <c r="H39" s="224">
        <f t="shared" si="2"/>
        <v>0</v>
      </c>
    </row>
    <row r="40" spans="1:8" ht="15">
      <c r="A40" s="156" t="s">
        <v>21</v>
      </c>
      <c r="B40" s="157" t="s">
        <v>490</v>
      </c>
      <c r="C40" s="231"/>
      <c r="D40" s="227"/>
      <c r="E40" s="227"/>
      <c r="F40" s="227"/>
      <c r="G40" s="227"/>
      <c r="H40" s="224">
        <f t="shared" si="2"/>
        <v>0</v>
      </c>
    </row>
    <row r="41" spans="1:8" ht="15">
      <c r="A41" s="156" t="s">
        <v>22</v>
      </c>
      <c r="B41" s="157" t="s">
        <v>157</v>
      </c>
      <c r="C41" s="231"/>
      <c r="D41" s="227"/>
      <c r="E41" s="227"/>
      <c r="F41" s="227"/>
      <c r="G41" s="227"/>
      <c r="H41" s="224">
        <f t="shared" si="2"/>
        <v>0</v>
      </c>
    </row>
    <row r="42" spans="1:8" ht="15">
      <c r="A42" s="154" t="s">
        <v>23</v>
      </c>
      <c r="B42" s="155" t="s">
        <v>491</v>
      </c>
      <c r="C42" s="231"/>
      <c r="D42" s="224">
        <f>SUM(D43:D44)</f>
        <v>0</v>
      </c>
      <c r="E42" s="224">
        <f>SUM(E43:E44)</f>
        <v>0</v>
      </c>
      <c r="F42" s="224">
        <f>SUM(F43:F44)</f>
        <v>0</v>
      </c>
      <c r="G42" s="224">
        <f>SUM(G43:G44)</f>
        <v>0</v>
      </c>
      <c r="H42" s="224">
        <f t="shared" si="2"/>
        <v>0</v>
      </c>
    </row>
    <row r="43" spans="1:8" ht="15">
      <c r="A43" s="156" t="s">
        <v>24</v>
      </c>
      <c r="B43" s="157" t="s">
        <v>492</v>
      </c>
      <c r="C43" s="231"/>
      <c r="D43" s="227"/>
      <c r="E43" s="227"/>
      <c r="F43" s="227"/>
      <c r="G43" s="227"/>
      <c r="H43" s="224">
        <f t="shared" si="2"/>
        <v>0</v>
      </c>
    </row>
    <row r="44" spans="1:8" ht="15">
      <c r="A44" s="156" t="s">
        <v>25</v>
      </c>
      <c r="B44" s="157" t="s">
        <v>157</v>
      </c>
      <c r="C44" s="231"/>
      <c r="D44" s="227"/>
      <c r="E44" s="227"/>
      <c r="F44" s="227"/>
      <c r="G44" s="227"/>
      <c r="H44" s="224">
        <f t="shared" si="2"/>
        <v>0</v>
      </c>
    </row>
    <row r="45" spans="1:8" ht="15">
      <c r="A45" s="154" t="s">
        <v>26</v>
      </c>
      <c r="B45" s="155" t="s">
        <v>493</v>
      </c>
      <c r="C45" s="231"/>
      <c r="D45" s="224">
        <f>SUM(D46:D47)</f>
        <v>0</v>
      </c>
      <c r="E45" s="224">
        <f>SUM(E46:E47)</f>
        <v>0</v>
      </c>
      <c r="F45" s="224">
        <f>SUM(F46:F47)</f>
        <v>0</v>
      </c>
      <c r="G45" s="224">
        <f>SUM(G46:G47)</f>
        <v>0</v>
      </c>
      <c r="H45" s="224">
        <f t="shared" si="2"/>
        <v>0</v>
      </c>
    </row>
    <row r="46" spans="1:8" ht="15">
      <c r="A46" s="156" t="s">
        <v>27</v>
      </c>
      <c r="B46" s="157" t="s">
        <v>493</v>
      </c>
      <c r="C46" s="231"/>
      <c r="D46" s="227"/>
      <c r="E46" s="227"/>
      <c r="F46" s="227"/>
      <c r="G46" s="227"/>
      <c r="H46" s="224">
        <f t="shared" si="2"/>
        <v>0</v>
      </c>
    </row>
    <row r="47" spans="1:8" ht="15">
      <c r="A47" s="156" t="s">
        <v>28</v>
      </c>
      <c r="B47" s="157" t="s">
        <v>164</v>
      </c>
      <c r="C47" s="231"/>
      <c r="D47" s="227"/>
      <c r="E47" s="227"/>
      <c r="F47" s="227"/>
      <c r="G47" s="227"/>
      <c r="H47" s="224">
        <f t="shared" si="2"/>
        <v>0</v>
      </c>
    </row>
    <row r="48" spans="1:8" ht="15">
      <c r="A48" s="154" t="s">
        <v>29</v>
      </c>
      <c r="B48" s="155" t="s">
        <v>494</v>
      </c>
      <c r="C48" s="231"/>
      <c r="D48" s="224">
        <f>SUM(D49:D50)</f>
        <v>0</v>
      </c>
      <c r="E48" s="224">
        <f>SUM(E49:E50)</f>
        <v>0</v>
      </c>
      <c r="F48" s="224">
        <f>SUM(F49:F50)</f>
        <v>0</v>
      </c>
      <c r="G48" s="224">
        <f>SUM(G49:G50)</f>
        <v>0</v>
      </c>
      <c r="H48" s="224">
        <f t="shared" si="2"/>
        <v>0</v>
      </c>
    </row>
    <row r="49" spans="1:8" ht="15">
      <c r="A49" s="156" t="s">
        <v>30</v>
      </c>
      <c r="B49" s="157" t="s">
        <v>495</v>
      </c>
      <c r="C49" s="231"/>
      <c r="D49" s="227"/>
      <c r="E49" s="227"/>
      <c r="F49" s="227"/>
      <c r="G49" s="227"/>
      <c r="H49" s="224">
        <f t="shared" si="2"/>
        <v>0</v>
      </c>
    </row>
    <row r="50" spans="1:8" ht="15">
      <c r="A50" s="156" t="s">
        <v>31</v>
      </c>
      <c r="B50" s="157" t="s">
        <v>157</v>
      </c>
      <c r="C50" s="231"/>
      <c r="D50" s="227"/>
      <c r="E50" s="227"/>
      <c r="F50" s="227"/>
      <c r="G50" s="227"/>
      <c r="H50" s="224">
        <f t="shared" si="2"/>
        <v>0</v>
      </c>
    </row>
    <row r="51" spans="1:8" ht="15">
      <c r="A51" s="154" t="s">
        <v>32</v>
      </c>
      <c r="B51" s="155" t="s">
        <v>496</v>
      </c>
      <c r="C51" s="231"/>
      <c r="D51" s="224">
        <f>SUM(D52:D53)</f>
        <v>0</v>
      </c>
      <c r="E51" s="224">
        <f>SUM(E52:E53)</f>
        <v>0</v>
      </c>
      <c r="F51" s="224">
        <f>SUM(F52:F53)</f>
        <v>0</v>
      </c>
      <c r="G51" s="224">
        <f>SUM(G52:G53)</f>
        <v>0</v>
      </c>
      <c r="H51" s="224">
        <f t="shared" si="2"/>
        <v>0</v>
      </c>
    </row>
    <row r="52" spans="1:8" ht="15">
      <c r="A52" s="156" t="s">
        <v>33</v>
      </c>
      <c r="B52" s="157" t="s">
        <v>496</v>
      </c>
      <c r="C52" s="231"/>
      <c r="D52" s="227"/>
      <c r="E52" s="227"/>
      <c r="F52" s="227"/>
      <c r="G52" s="227"/>
      <c r="H52" s="224">
        <f t="shared" si="2"/>
        <v>0</v>
      </c>
    </row>
    <row r="53" spans="1:8" ht="15">
      <c r="A53" s="156" t="s">
        <v>34</v>
      </c>
      <c r="B53" s="157" t="s">
        <v>157</v>
      </c>
      <c r="C53" s="231"/>
      <c r="D53" s="227"/>
      <c r="E53" s="227"/>
      <c r="F53" s="227"/>
      <c r="G53" s="227"/>
      <c r="H53" s="224">
        <f t="shared" si="2"/>
        <v>0</v>
      </c>
    </row>
    <row r="54" spans="1:8" ht="15">
      <c r="A54" s="154" t="s">
        <v>35</v>
      </c>
      <c r="B54" s="155" t="s">
        <v>497</v>
      </c>
      <c r="C54" s="227"/>
      <c r="D54" s="231"/>
      <c r="E54" s="231"/>
      <c r="F54" s="231"/>
      <c r="G54" s="231"/>
      <c r="H54" s="224">
        <f>C54</f>
        <v>0</v>
      </c>
    </row>
    <row r="55" spans="1:8" ht="15">
      <c r="A55" s="152">
        <v>3.2</v>
      </c>
      <c r="B55" s="153" t="s">
        <v>498</v>
      </c>
      <c r="C55" s="224">
        <f>C74</f>
        <v>0</v>
      </c>
      <c r="D55" s="224">
        <f>D56+D59+D62+D65+D68+D71</f>
        <v>0</v>
      </c>
      <c r="E55" s="224">
        <f>E56+E59+E62+E65+E68+E71</f>
        <v>0</v>
      </c>
      <c r="F55" s="224">
        <f>F56+F59+F62+F65+F68+F71</f>
        <v>0</v>
      </c>
      <c r="G55" s="224">
        <f>G56+G59+G62+G65+G68+G71</f>
        <v>0</v>
      </c>
      <c r="H55" s="224">
        <f>SUM(C55:G55)</f>
        <v>0</v>
      </c>
    </row>
    <row r="56" spans="1:8" ht="15">
      <c r="A56" s="154" t="s">
        <v>36</v>
      </c>
      <c r="B56" s="155" t="s">
        <v>280</v>
      </c>
      <c r="C56" s="231"/>
      <c r="D56" s="224">
        <f>SUM(D57:D58)</f>
        <v>0</v>
      </c>
      <c r="E56" s="224">
        <f>SUM(E57:E58)</f>
        <v>0</v>
      </c>
      <c r="F56" s="224">
        <f>SUM(F57:F58)</f>
        <v>0</v>
      </c>
      <c r="G56" s="224">
        <f>SUM(G57:G58)</f>
        <v>0</v>
      </c>
      <c r="H56" s="224">
        <f>SUM(D56:G56)</f>
        <v>0</v>
      </c>
    </row>
    <row r="57" spans="1:8" ht="15">
      <c r="A57" s="156" t="s">
        <v>37</v>
      </c>
      <c r="B57" s="155" t="s">
        <v>280</v>
      </c>
      <c r="C57" s="231"/>
      <c r="D57" s="227"/>
      <c r="E57" s="227"/>
      <c r="F57" s="227"/>
      <c r="G57" s="227"/>
      <c r="H57" s="224">
        <f aca="true" t="shared" si="3" ref="H57:H73">SUM(D57:G57)</f>
        <v>0</v>
      </c>
    </row>
    <row r="58" spans="1:8" ht="15">
      <c r="A58" s="156" t="s">
        <v>38</v>
      </c>
      <c r="B58" s="157" t="s">
        <v>157</v>
      </c>
      <c r="C58" s="231"/>
      <c r="D58" s="227"/>
      <c r="E58" s="227"/>
      <c r="F58" s="227"/>
      <c r="G58" s="227"/>
      <c r="H58" s="224">
        <f t="shared" si="3"/>
        <v>0</v>
      </c>
    </row>
    <row r="59" spans="1:8" ht="15">
      <c r="A59" s="154" t="s">
        <v>39</v>
      </c>
      <c r="B59" s="155" t="s">
        <v>490</v>
      </c>
      <c r="C59" s="231"/>
      <c r="D59" s="224">
        <f>SUM(D60:D61)</f>
        <v>0</v>
      </c>
      <c r="E59" s="224">
        <f>SUM(E60:E61)</f>
        <v>0</v>
      </c>
      <c r="F59" s="224">
        <f>SUM(F60:F61)</f>
        <v>0</v>
      </c>
      <c r="G59" s="224">
        <f>SUM(G60:G61)</f>
        <v>0</v>
      </c>
      <c r="H59" s="224">
        <f t="shared" si="3"/>
        <v>0</v>
      </c>
    </row>
    <row r="60" spans="1:8" ht="15">
      <c r="A60" s="156" t="s">
        <v>40</v>
      </c>
      <c r="B60" s="157" t="s">
        <v>490</v>
      </c>
      <c r="C60" s="231"/>
      <c r="D60" s="227"/>
      <c r="E60" s="227"/>
      <c r="F60" s="227"/>
      <c r="G60" s="227"/>
      <c r="H60" s="224">
        <f t="shared" si="3"/>
        <v>0</v>
      </c>
    </row>
    <row r="61" spans="1:8" ht="15">
      <c r="A61" s="156" t="s">
        <v>41</v>
      </c>
      <c r="B61" s="157" t="s">
        <v>157</v>
      </c>
      <c r="C61" s="231"/>
      <c r="D61" s="227"/>
      <c r="E61" s="227"/>
      <c r="F61" s="227"/>
      <c r="G61" s="227"/>
      <c r="H61" s="224">
        <f t="shared" si="3"/>
        <v>0</v>
      </c>
    </row>
    <row r="62" spans="1:8" ht="15">
      <c r="A62" s="154" t="s">
        <v>42</v>
      </c>
      <c r="B62" s="155" t="s">
        <v>491</v>
      </c>
      <c r="C62" s="231"/>
      <c r="D62" s="224">
        <f>SUM(D63:D64)</f>
        <v>0</v>
      </c>
      <c r="E62" s="224">
        <f>SUM(E63:E64)</f>
        <v>0</v>
      </c>
      <c r="F62" s="224">
        <f>SUM(F63:F64)</f>
        <v>0</v>
      </c>
      <c r="G62" s="224">
        <f>SUM(G63:G64)</f>
        <v>0</v>
      </c>
      <c r="H62" s="224">
        <f t="shared" si="3"/>
        <v>0</v>
      </c>
    </row>
    <row r="63" spans="1:8" ht="15">
      <c r="A63" s="156" t="s">
        <v>43</v>
      </c>
      <c r="B63" s="157" t="s">
        <v>492</v>
      </c>
      <c r="C63" s="231"/>
      <c r="D63" s="227"/>
      <c r="E63" s="227"/>
      <c r="F63" s="227"/>
      <c r="G63" s="227"/>
      <c r="H63" s="224">
        <f t="shared" si="3"/>
        <v>0</v>
      </c>
    </row>
    <row r="64" spans="1:8" ht="15">
      <c r="A64" s="156" t="s">
        <v>44</v>
      </c>
      <c r="B64" s="157" t="s">
        <v>157</v>
      </c>
      <c r="C64" s="231"/>
      <c r="D64" s="227"/>
      <c r="E64" s="227"/>
      <c r="F64" s="227"/>
      <c r="G64" s="227"/>
      <c r="H64" s="224">
        <f t="shared" si="3"/>
        <v>0</v>
      </c>
    </row>
    <row r="65" spans="1:8" ht="15">
      <c r="A65" s="154" t="s">
        <v>45</v>
      </c>
      <c r="B65" s="155" t="s">
        <v>493</v>
      </c>
      <c r="C65" s="231"/>
      <c r="D65" s="224">
        <f>SUM(D66:D67)</f>
        <v>0</v>
      </c>
      <c r="E65" s="224">
        <f>SUM(E66:E67)</f>
        <v>0</v>
      </c>
      <c r="F65" s="224">
        <f>SUM(F66:F67)</f>
        <v>0</v>
      </c>
      <c r="G65" s="224">
        <f>SUM(G66:G67)</f>
        <v>0</v>
      </c>
      <c r="H65" s="224">
        <f t="shared" si="3"/>
        <v>0</v>
      </c>
    </row>
    <row r="66" spans="1:8" ht="15">
      <c r="A66" s="156" t="s">
        <v>46</v>
      </c>
      <c r="B66" s="157" t="s">
        <v>493</v>
      </c>
      <c r="C66" s="231"/>
      <c r="D66" s="227"/>
      <c r="E66" s="227"/>
      <c r="F66" s="227"/>
      <c r="G66" s="227"/>
      <c r="H66" s="224">
        <f t="shared" si="3"/>
        <v>0</v>
      </c>
    </row>
    <row r="67" spans="1:8" ht="15">
      <c r="A67" s="156" t="s">
        <v>47</v>
      </c>
      <c r="B67" s="157" t="s">
        <v>164</v>
      </c>
      <c r="C67" s="231"/>
      <c r="D67" s="227"/>
      <c r="E67" s="227"/>
      <c r="F67" s="227"/>
      <c r="G67" s="227"/>
      <c r="H67" s="224">
        <f t="shared" si="3"/>
        <v>0</v>
      </c>
    </row>
    <row r="68" spans="1:8" ht="15">
      <c r="A68" s="154" t="s">
        <v>48</v>
      </c>
      <c r="B68" s="155" t="s">
        <v>494</v>
      </c>
      <c r="C68" s="231"/>
      <c r="D68" s="224">
        <f>SUM(D69:D70)</f>
        <v>0</v>
      </c>
      <c r="E68" s="224">
        <f>SUM(E69:E70)</f>
        <v>0</v>
      </c>
      <c r="F68" s="224">
        <f>SUM(F69:F70)</f>
        <v>0</v>
      </c>
      <c r="G68" s="224">
        <f>SUM(G69:G70)</f>
        <v>0</v>
      </c>
      <c r="H68" s="224">
        <f t="shared" si="3"/>
        <v>0</v>
      </c>
    </row>
    <row r="69" spans="1:8" ht="15">
      <c r="A69" s="156" t="s">
        <v>49</v>
      </c>
      <c r="B69" s="157" t="s">
        <v>495</v>
      </c>
      <c r="C69" s="231"/>
      <c r="D69" s="227"/>
      <c r="E69" s="227"/>
      <c r="F69" s="227"/>
      <c r="G69" s="227"/>
      <c r="H69" s="224">
        <f t="shared" si="3"/>
        <v>0</v>
      </c>
    </row>
    <row r="70" spans="1:8" ht="15">
      <c r="A70" s="156" t="s">
        <v>50</v>
      </c>
      <c r="B70" s="157" t="s">
        <v>157</v>
      </c>
      <c r="C70" s="231"/>
      <c r="D70" s="227"/>
      <c r="E70" s="227"/>
      <c r="F70" s="227"/>
      <c r="G70" s="227"/>
      <c r="H70" s="224">
        <f t="shared" si="3"/>
        <v>0</v>
      </c>
    </row>
    <row r="71" spans="1:8" ht="15">
      <c r="A71" s="154" t="s">
        <v>51</v>
      </c>
      <c r="B71" s="155" t="s">
        <v>496</v>
      </c>
      <c r="C71" s="231"/>
      <c r="D71" s="224">
        <f>SUM(D72:D73)</f>
        <v>0</v>
      </c>
      <c r="E71" s="224">
        <f>SUM(E72:E73)</f>
        <v>0</v>
      </c>
      <c r="F71" s="224">
        <f>SUM(F72:F73)</f>
        <v>0</v>
      </c>
      <c r="G71" s="224">
        <f>SUM(G72:G73)</f>
        <v>0</v>
      </c>
      <c r="H71" s="224">
        <f t="shared" si="3"/>
        <v>0</v>
      </c>
    </row>
    <row r="72" spans="1:8" ht="15">
      <c r="A72" s="156" t="s">
        <v>52</v>
      </c>
      <c r="B72" s="157" t="s">
        <v>496</v>
      </c>
      <c r="C72" s="231"/>
      <c r="D72" s="227"/>
      <c r="E72" s="227"/>
      <c r="F72" s="227"/>
      <c r="G72" s="227"/>
      <c r="H72" s="224">
        <f t="shared" si="3"/>
        <v>0</v>
      </c>
    </row>
    <row r="73" spans="1:8" ht="15">
      <c r="A73" s="156" t="s">
        <v>53</v>
      </c>
      <c r="B73" s="157" t="s">
        <v>157</v>
      </c>
      <c r="C73" s="231"/>
      <c r="D73" s="227"/>
      <c r="E73" s="227"/>
      <c r="F73" s="227"/>
      <c r="G73" s="227"/>
      <c r="H73" s="224">
        <f t="shared" si="3"/>
        <v>0</v>
      </c>
    </row>
    <row r="74" spans="1:8" ht="15">
      <c r="A74" s="154" t="s">
        <v>54</v>
      </c>
      <c r="B74" s="155" t="s">
        <v>499</v>
      </c>
      <c r="C74" s="227"/>
      <c r="D74" s="231"/>
      <c r="E74" s="231"/>
      <c r="F74" s="231"/>
      <c r="G74" s="231"/>
      <c r="H74" s="224">
        <f>C74</f>
        <v>0</v>
      </c>
    </row>
    <row r="75" spans="1:8" ht="15">
      <c r="A75" s="152">
        <v>3.3</v>
      </c>
      <c r="B75" s="153" t="s">
        <v>165</v>
      </c>
      <c r="C75" s="224">
        <f>C94</f>
        <v>0</v>
      </c>
      <c r="D75" s="224">
        <f>D76+D79+D82+D85+D88+D91</f>
        <v>0</v>
      </c>
      <c r="E75" s="224">
        <f>E76+E79+E82+E85+E88+E91</f>
        <v>0</v>
      </c>
      <c r="F75" s="224">
        <f>F76+F79+F82+F85+F88+F91</f>
        <v>0</v>
      </c>
      <c r="G75" s="224">
        <f>G76+G79+G82+G85+G88+G91</f>
        <v>0</v>
      </c>
      <c r="H75" s="224">
        <f>SUM(C75:G75)</f>
        <v>0</v>
      </c>
    </row>
    <row r="76" spans="1:8" ht="15">
      <c r="A76" s="154" t="s">
        <v>55</v>
      </c>
      <c r="B76" s="155" t="s">
        <v>280</v>
      </c>
      <c r="C76" s="231"/>
      <c r="D76" s="224">
        <f>SUM(D77:D78)</f>
        <v>0</v>
      </c>
      <c r="E76" s="224">
        <f>SUM(E77:E78)</f>
        <v>0</v>
      </c>
      <c r="F76" s="224">
        <f>SUM(F77:F78)</f>
        <v>0</v>
      </c>
      <c r="G76" s="224">
        <f>SUM(G77:G78)</f>
        <v>0</v>
      </c>
      <c r="H76" s="224">
        <f>SUM(D76:G76)</f>
        <v>0</v>
      </c>
    </row>
    <row r="77" spans="1:8" ht="15">
      <c r="A77" s="156" t="s">
        <v>56</v>
      </c>
      <c r="B77" s="155" t="s">
        <v>280</v>
      </c>
      <c r="C77" s="231"/>
      <c r="D77" s="227"/>
      <c r="E77" s="227"/>
      <c r="F77" s="227"/>
      <c r="G77" s="227"/>
      <c r="H77" s="224">
        <f aca="true" t="shared" si="4" ref="H77:H93">SUM(D77:G77)</f>
        <v>0</v>
      </c>
    </row>
    <row r="78" spans="1:8" ht="15">
      <c r="A78" s="156" t="s">
        <v>57</v>
      </c>
      <c r="B78" s="157" t="s">
        <v>157</v>
      </c>
      <c r="C78" s="231"/>
      <c r="D78" s="227"/>
      <c r="E78" s="227"/>
      <c r="F78" s="227"/>
      <c r="G78" s="227"/>
      <c r="H78" s="224">
        <f t="shared" si="4"/>
        <v>0</v>
      </c>
    </row>
    <row r="79" spans="1:8" ht="15">
      <c r="A79" s="154" t="s">
        <v>58</v>
      </c>
      <c r="B79" s="155" t="s">
        <v>490</v>
      </c>
      <c r="C79" s="231"/>
      <c r="D79" s="224">
        <f>SUM(D80:D81)</f>
        <v>0</v>
      </c>
      <c r="E79" s="224">
        <f>SUM(E80:E81)</f>
        <v>0</v>
      </c>
      <c r="F79" s="224">
        <f>SUM(F80:F81)</f>
        <v>0</v>
      </c>
      <c r="G79" s="224">
        <f>SUM(G80:G81)</f>
        <v>0</v>
      </c>
      <c r="H79" s="224">
        <f t="shared" si="4"/>
        <v>0</v>
      </c>
    </row>
    <row r="80" spans="1:8" ht="15">
      <c r="A80" s="156" t="s">
        <v>59</v>
      </c>
      <c r="B80" s="157" t="s">
        <v>490</v>
      </c>
      <c r="C80" s="231"/>
      <c r="D80" s="227"/>
      <c r="E80" s="227"/>
      <c r="F80" s="227"/>
      <c r="G80" s="227"/>
      <c r="H80" s="224">
        <f t="shared" si="4"/>
        <v>0</v>
      </c>
    </row>
    <row r="81" spans="1:8" ht="15">
      <c r="A81" s="156" t="s">
        <v>60</v>
      </c>
      <c r="B81" s="157" t="s">
        <v>157</v>
      </c>
      <c r="C81" s="231"/>
      <c r="D81" s="227"/>
      <c r="E81" s="227"/>
      <c r="F81" s="227"/>
      <c r="G81" s="227"/>
      <c r="H81" s="224">
        <f t="shared" si="4"/>
        <v>0</v>
      </c>
    </row>
    <row r="82" spans="1:8" ht="15">
      <c r="A82" s="154" t="s">
        <v>61</v>
      </c>
      <c r="B82" s="155" t="s">
        <v>491</v>
      </c>
      <c r="C82" s="231"/>
      <c r="D82" s="224">
        <f>SUM(D83:D84)</f>
        <v>0</v>
      </c>
      <c r="E82" s="224">
        <f>SUM(E83:E84)</f>
        <v>0</v>
      </c>
      <c r="F82" s="224">
        <f>SUM(F83:F84)</f>
        <v>0</v>
      </c>
      <c r="G82" s="224">
        <f>SUM(G83:G84)</f>
        <v>0</v>
      </c>
      <c r="H82" s="224">
        <f t="shared" si="4"/>
        <v>0</v>
      </c>
    </row>
    <row r="83" spans="1:8" ht="15">
      <c r="A83" s="156" t="s">
        <v>62</v>
      </c>
      <c r="B83" s="157" t="s">
        <v>492</v>
      </c>
      <c r="C83" s="231"/>
      <c r="D83" s="227"/>
      <c r="E83" s="227"/>
      <c r="F83" s="227"/>
      <c r="G83" s="227"/>
      <c r="H83" s="224">
        <f t="shared" si="4"/>
        <v>0</v>
      </c>
    </row>
    <row r="84" spans="1:8" ht="15">
      <c r="A84" s="156" t="s">
        <v>63</v>
      </c>
      <c r="B84" s="157" t="s">
        <v>157</v>
      </c>
      <c r="C84" s="231"/>
      <c r="D84" s="227"/>
      <c r="E84" s="227"/>
      <c r="F84" s="227"/>
      <c r="G84" s="227"/>
      <c r="H84" s="224">
        <f t="shared" si="4"/>
        <v>0</v>
      </c>
    </row>
    <row r="85" spans="1:8" ht="15">
      <c r="A85" s="154" t="s">
        <v>64</v>
      </c>
      <c r="B85" s="155" t="s">
        <v>493</v>
      </c>
      <c r="C85" s="231"/>
      <c r="D85" s="224">
        <f>SUM(D86:D87)</f>
        <v>0</v>
      </c>
      <c r="E85" s="224">
        <f>SUM(E86:E87)</f>
        <v>0</v>
      </c>
      <c r="F85" s="224">
        <f>SUM(F86:F87)</f>
        <v>0</v>
      </c>
      <c r="G85" s="224">
        <f>SUM(G86:G87)</f>
        <v>0</v>
      </c>
      <c r="H85" s="224">
        <f t="shared" si="4"/>
        <v>0</v>
      </c>
    </row>
    <row r="86" spans="1:8" ht="15">
      <c r="A86" s="156" t="s">
        <v>65</v>
      </c>
      <c r="B86" s="157" t="s">
        <v>493</v>
      </c>
      <c r="C86" s="231"/>
      <c r="D86" s="227"/>
      <c r="E86" s="227"/>
      <c r="F86" s="227"/>
      <c r="G86" s="227"/>
      <c r="H86" s="224">
        <f t="shared" si="4"/>
        <v>0</v>
      </c>
    </row>
    <row r="87" spans="1:8" ht="15">
      <c r="A87" s="156" t="s">
        <v>66</v>
      </c>
      <c r="B87" s="157" t="s">
        <v>164</v>
      </c>
      <c r="C87" s="231"/>
      <c r="D87" s="227"/>
      <c r="E87" s="227"/>
      <c r="F87" s="227"/>
      <c r="G87" s="227"/>
      <c r="H87" s="224">
        <f t="shared" si="4"/>
        <v>0</v>
      </c>
    </row>
    <row r="88" spans="1:8" ht="15">
      <c r="A88" s="154" t="s">
        <v>67</v>
      </c>
      <c r="B88" s="155" t="s">
        <v>494</v>
      </c>
      <c r="C88" s="231"/>
      <c r="D88" s="224">
        <f>SUM(D89:D90)</f>
        <v>0</v>
      </c>
      <c r="E88" s="224">
        <f>SUM(E89:E90)</f>
        <v>0</v>
      </c>
      <c r="F88" s="224">
        <f>SUM(F89:F90)</f>
        <v>0</v>
      </c>
      <c r="G88" s="224">
        <f>SUM(G89:G90)</f>
        <v>0</v>
      </c>
      <c r="H88" s="224">
        <f t="shared" si="4"/>
        <v>0</v>
      </c>
    </row>
    <row r="89" spans="1:8" ht="15">
      <c r="A89" s="156" t="s">
        <v>68</v>
      </c>
      <c r="B89" s="157" t="s">
        <v>495</v>
      </c>
      <c r="C89" s="231"/>
      <c r="D89" s="227"/>
      <c r="E89" s="227"/>
      <c r="F89" s="227"/>
      <c r="G89" s="227"/>
      <c r="H89" s="224">
        <f t="shared" si="4"/>
        <v>0</v>
      </c>
    </row>
    <row r="90" spans="1:8" ht="15">
      <c r="A90" s="156" t="s">
        <v>69</v>
      </c>
      <c r="B90" s="157" t="s">
        <v>157</v>
      </c>
      <c r="C90" s="231"/>
      <c r="D90" s="227"/>
      <c r="E90" s="227"/>
      <c r="F90" s="227"/>
      <c r="G90" s="227"/>
      <c r="H90" s="224">
        <f t="shared" si="4"/>
        <v>0</v>
      </c>
    </row>
    <row r="91" spans="1:8" ht="15">
      <c r="A91" s="154" t="s">
        <v>70</v>
      </c>
      <c r="B91" s="155" t="s">
        <v>496</v>
      </c>
      <c r="C91" s="231"/>
      <c r="D91" s="224">
        <f>SUM(D92:D93)</f>
        <v>0</v>
      </c>
      <c r="E91" s="224">
        <f>SUM(E92:E93)</f>
        <v>0</v>
      </c>
      <c r="F91" s="224">
        <f>SUM(F92:F93)</f>
        <v>0</v>
      </c>
      <c r="G91" s="224">
        <f>SUM(G92:G93)</f>
        <v>0</v>
      </c>
      <c r="H91" s="224">
        <f t="shared" si="4"/>
        <v>0</v>
      </c>
    </row>
    <row r="92" spans="1:8" ht="15">
      <c r="A92" s="156" t="s">
        <v>71</v>
      </c>
      <c r="B92" s="157" t="s">
        <v>496</v>
      </c>
      <c r="C92" s="231"/>
      <c r="D92" s="227"/>
      <c r="E92" s="227"/>
      <c r="F92" s="227"/>
      <c r="G92" s="227"/>
      <c r="H92" s="224">
        <f t="shared" si="4"/>
        <v>0</v>
      </c>
    </row>
    <row r="93" spans="1:8" ht="15">
      <c r="A93" s="156" t="s">
        <v>72</v>
      </c>
      <c r="B93" s="157" t="s">
        <v>157</v>
      </c>
      <c r="C93" s="231"/>
      <c r="D93" s="227"/>
      <c r="E93" s="227"/>
      <c r="F93" s="227"/>
      <c r="G93" s="227"/>
      <c r="H93" s="224">
        <f t="shared" si="4"/>
        <v>0</v>
      </c>
    </row>
    <row r="94" spans="1:8" ht="15">
      <c r="A94" s="154" t="s">
        <v>73</v>
      </c>
      <c r="B94" s="159" t="s">
        <v>166</v>
      </c>
      <c r="C94" s="224">
        <f>SUM(C95:C96)</f>
        <v>0</v>
      </c>
      <c r="D94" s="231"/>
      <c r="E94" s="231"/>
      <c r="F94" s="231"/>
      <c r="G94" s="231"/>
      <c r="H94" s="224">
        <f>C94</f>
        <v>0</v>
      </c>
    </row>
    <row r="95" spans="1:8" ht="15">
      <c r="A95" s="156" t="s">
        <v>132</v>
      </c>
      <c r="B95" s="160" t="s">
        <v>167</v>
      </c>
      <c r="C95" s="227"/>
      <c r="D95" s="231"/>
      <c r="E95" s="231"/>
      <c r="F95" s="231"/>
      <c r="G95" s="231"/>
      <c r="H95" s="224">
        <f>C95</f>
        <v>0</v>
      </c>
    </row>
    <row r="96" spans="1:8" ht="15">
      <c r="A96" s="156" t="s">
        <v>133</v>
      </c>
      <c r="B96" s="160" t="s">
        <v>168</v>
      </c>
      <c r="C96" s="227"/>
      <c r="D96" s="231"/>
      <c r="E96" s="231"/>
      <c r="F96" s="231"/>
      <c r="G96" s="231"/>
      <c r="H96" s="224">
        <f>C96</f>
        <v>0</v>
      </c>
    </row>
    <row r="97" spans="1:8" ht="15">
      <c r="A97" s="152">
        <v>3.4</v>
      </c>
      <c r="B97" s="153" t="s">
        <v>169</v>
      </c>
      <c r="C97" s="224">
        <f>C116</f>
        <v>0</v>
      </c>
      <c r="D97" s="224">
        <f>D98+D101+D104+D107+D110+D113</f>
        <v>0</v>
      </c>
      <c r="E97" s="224">
        <f>E98+E101+E104+E107+E110+E113</f>
        <v>0</v>
      </c>
      <c r="F97" s="224">
        <f>F98+F101+F104+F107+F110+F113</f>
        <v>0</v>
      </c>
      <c r="G97" s="224">
        <f>G98+G101+G104+G107+G110+G113</f>
        <v>0</v>
      </c>
      <c r="H97" s="224">
        <f>SUM(C97:G97)</f>
        <v>0</v>
      </c>
    </row>
    <row r="98" spans="1:8" ht="15">
      <c r="A98" s="154" t="s">
        <v>74</v>
      </c>
      <c r="B98" s="155" t="s">
        <v>280</v>
      </c>
      <c r="C98" s="231"/>
      <c r="D98" s="224">
        <f>SUM(D99:D100)</f>
        <v>0</v>
      </c>
      <c r="E98" s="224">
        <f>SUM(E99:E100)</f>
        <v>0</v>
      </c>
      <c r="F98" s="224">
        <f>SUM(F99:F100)</f>
        <v>0</v>
      </c>
      <c r="G98" s="224">
        <f>SUM(G99:G100)</f>
        <v>0</v>
      </c>
      <c r="H98" s="224">
        <f>SUM(D98:G98)</f>
        <v>0</v>
      </c>
    </row>
    <row r="99" spans="1:8" ht="15">
      <c r="A99" s="156" t="s">
        <v>75</v>
      </c>
      <c r="B99" s="155" t="s">
        <v>280</v>
      </c>
      <c r="C99" s="231"/>
      <c r="D99" s="227"/>
      <c r="E99" s="227"/>
      <c r="F99" s="227"/>
      <c r="G99" s="227"/>
      <c r="H99" s="224">
        <f aca="true" t="shared" si="5" ref="H99:H114">SUM(D99:G99)</f>
        <v>0</v>
      </c>
    </row>
    <row r="100" spans="1:8" ht="15">
      <c r="A100" s="156" t="s">
        <v>76</v>
      </c>
      <c r="B100" s="157" t="s">
        <v>157</v>
      </c>
      <c r="C100" s="231"/>
      <c r="D100" s="227"/>
      <c r="E100" s="227"/>
      <c r="F100" s="227"/>
      <c r="G100" s="227"/>
      <c r="H100" s="224">
        <f t="shared" si="5"/>
        <v>0</v>
      </c>
    </row>
    <row r="101" spans="1:8" ht="15">
      <c r="A101" s="154" t="s">
        <v>77</v>
      </c>
      <c r="B101" s="155" t="s">
        <v>490</v>
      </c>
      <c r="C101" s="231"/>
      <c r="D101" s="224">
        <f>SUM(D102:D103)</f>
        <v>0</v>
      </c>
      <c r="E101" s="224">
        <f>SUM(E102:E103)</f>
        <v>0</v>
      </c>
      <c r="F101" s="224">
        <f>SUM(F102:F103)</f>
        <v>0</v>
      </c>
      <c r="G101" s="224">
        <f>SUM(G102:G103)</f>
        <v>0</v>
      </c>
      <c r="H101" s="224">
        <f t="shared" si="5"/>
        <v>0</v>
      </c>
    </row>
    <row r="102" spans="1:8" ht="15">
      <c r="A102" s="156" t="s">
        <v>78</v>
      </c>
      <c r="B102" s="157" t="s">
        <v>490</v>
      </c>
      <c r="C102" s="231"/>
      <c r="D102" s="227"/>
      <c r="E102" s="227"/>
      <c r="F102" s="227"/>
      <c r="G102" s="227"/>
      <c r="H102" s="224">
        <f t="shared" si="5"/>
        <v>0</v>
      </c>
    </row>
    <row r="103" spans="1:8" ht="15">
      <c r="A103" s="156" t="s">
        <v>79</v>
      </c>
      <c r="B103" s="157" t="s">
        <v>157</v>
      </c>
      <c r="C103" s="231"/>
      <c r="D103" s="227"/>
      <c r="E103" s="227"/>
      <c r="F103" s="227"/>
      <c r="G103" s="227"/>
      <c r="H103" s="224">
        <f t="shared" si="5"/>
        <v>0</v>
      </c>
    </row>
    <row r="104" spans="1:8" ht="15">
      <c r="A104" s="154" t="s">
        <v>80</v>
      </c>
      <c r="B104" s="155" t="s">
        <v>491</v>
      </c>
      <c r="C104" s="231"/>
      <c r="D104" s="224">
        <f>SUM(D105:D106)</f>
        <v>0</v>
      </c>
      <c r="E104" s="224">
        <f>SUM(E105:E106)</f>
        <v>0</v>
      </c>
      <c r="F104" s="224">
        <f>SUM(F105:F106)</f>
        <v>0</v>
      </c>
      <c r="G104" s="224">
        <f>SUM(G105:G106)</f>
        <v>0</v>
      </c>
      <c r="H104" s="224">
        <f t="shared" si="5"/>
        <v>0</v>
      </c>
    </row>
    <row r="105" spans="1:8" ht="15">
      <c r="A105" s="156" t="s">
        <v>81</v>
      </c>
      <c r="B105" s="157" t="s">
        <v>492</v>
      </c>
      <c r="C105" s="231"/>
      <c r="D105" s="227"/>
      <c r="E105" s="227"/>
      <c r="F105" s="227"/>
      <c r="G105" s="227"/>
      <c r="H105" s="224">
        <f t="shared" si="5"/>
        <v>0</v>
      </c>
    </row>
    <row r="106" spans="1:8" ht="15">
      <c r="A106" s="156" t="s">
        <v>82</v>
      </c>
      <c r="B106" s="157" t="s">
        <v>157</v>
      </c>
      <c r="C106" s="231"/>
      <c r="D106" s="227"/>
      <c r="E106" s="227"/>
      <c r="F106" s="227"/>
      <c r="G106" s="227"/>
      <c r="H106" s="224">
        <f t="shared" si="5"/>
        <v>0</v>
      </c>
    </row>
    <row r="107" spans="1:8" ht="15">
      <c r="A107" s="154" t="s">
        <v>83</v>
      </c>
      <c r="B107" s="155" t="s">
        <v>493</v>
      </c>
      <c r="C107" s="231"/>
      <c r="D107" s="224">
        <f>SUM(D108:D109)</f>
        <v>0</v>
      </c>
      <c r="E107" s="224">
        <f>SUM(E108:E109)</f>
        <v>0</v>
      </c>
      <c r="F107" s="224">
        <f>SUM(F108:F109)</f>
        <v>0</v>
      </c>
      <c r="G107" s="224">
        <f>SUM(G108:G109)</f>
        <v>0</v>
      </c>
      <c r="H107" s="224">
        <f t="shared" si="5"/>
        <v>0</v>
      </c>
    </row>
    <row r="108" spans="1:8" ht="15">
      <c r="A108" s="156" t="s">
        <v>84</v>
      </c>
      <c r="B108" s="157" t="s">
        <v>493</v>
      </c>
      <c r="C108" s="231"/>
      <c r="D108" s="227"/>
      <c r="E108" s="227"/>
      <c r="F108" s="227"/>
      <c r="G108" s="227"/>
      <c r="H108" s="224">
        <f t="shared" si="5"/>
        <v>0</v>
      </c>
    </row>
    <row r="109" spans="1:8" ht="15">
      <c r="A109" s="156" t="s">
        <v>85</v>
      </c>
      <c r="B109" s="157" t="s">
        <v>164</v>
      </c>
      <c r="C109" s="231"/>
      <c r="D109" s="227"/>
      <c r="E109" s="227"/>
      <c r="F109" s="227"/>
      <c r="G109" s="227"/>
      <c r="H109" s="224">
        <f t="shared" si="5"/>
        <v>0</v>
      </c>
    </row>
    <row r="110" spans="1:8" ht="15">
      <c r="A110" s="154" t="s">
        <v>86</v>
      </c>
      <c r="B110" s="155" t="s">
        <v>494</v>
      </c>
      <c r="C110" s="231"/>
      <c r="D110" s="224">
        <f>SUM(D111:D112)</f>
        <v>0</v>
      </c>
      <c r="E110" s="224">
        <f>SUM(E111:E112)</f>
        <v>0</v>
      </c>
      <c r="F110" s="224">
        <f>SUM(F111:F112)</f>
        <v>0</v>
      </c>
      <c r="G110" s="224">
        <f>SUM(G111:G112)</f>
        <v>0</v>
      </c>
      <c r="H110" s="224">
        <f t="shared" si="5"/>
        <v>0</v>
      </c>
    </row>
    <row r="111" spans="1:8" ht="15">
      <c r="A111" s="156" t="s">
        <v>87</v>
      </c>
      <c r="B111" s="157" t="s">
        <v>495</v>
      </c>
      <c r="C111" s="231"/>
      <c r="D111" s="227"/>
      <c r="E111" s="227"/>
      <c r="F111" s="227"/>
      <c r="G111" s="227"/>
      <c r="H111" s="224">
        <f t="shared" si="5"/>
        <v>0</v>
      </c>
    </row>
    <row r="112" spans="1:8" ht="15">
      <c r="A112" s="156" t="s">
        <v>88</v>
      </c>
      <c r="B112" s="157" t="s">
        <v>157</v>
      </c>
      <c r="C112" s="231"/>
      <c r="D112" s="227"/>
      <c r="E112" s="227"/>
      <c r="F112" s="227"/>
      <c r="G112" s="227"/>
      <c r="H112" s="224">
        <f t="shared" si="5"/>
        <v>0</v>
      </c>
    </row>
    <row r="113" spans="1:8" ht="15">
      <c r="A113" s="154" t="s">
        <v>89</v>
      </c>
      <c r="B113" s="155" t="s">
        <v>496</v>
      </c>
      <c r="C113" s="231"/>
      <c r="D113" s="224">
        <f>SUM(D114:D115)</f>
        <v>0</v>
      </c>
      <c r="E113" s="224">
        <f>SUM(E114:E115)</f>
        <v>0</v>
      </c>
      <c r="F113" s="224">
        <f>SUM(F114:F115)</f>
        <v>0</v>
      </c>
      <c r="G113" s="224">
        <f>SUM(G114:G115)</f>
        <v>0</v>
      </c>
      <c r="H113" s="224">
        <f t="shared" si="5"/>
        <v>0</v>
      </c>
    </row>
    <row r="114" spans="1:8" ht="15">
      <c r="A114" s="156" t="s">
        <v>90</v>
      </c>
      <c r="B114" s="157" t="s">
        <v>496</v>
      </c>
      <c r="C114" s="231"/>
      <c r="D114" s="227"/>
      <c r="E114" s="227"/>
      <c r="F114" s="227"/>
      <c r="G114" s="227"/>
      <c r="H114" s="224">
        <f t="shared" si="5"/>
        <v>0</v>
      </c>
    </row>
    <row r="115" spans="1:8" ht="15">
      <c r="A115" s="156" t="s">
        <v>91</v>
      </c>
      <c r="B115" s="157" t="s">
        <v>157</v>
      </c>
      <c r="C115" s="231"/>
      <c r="D115" s="227"/>
      <c r="E115" s="227"/>
      <c r="F115" s="227"/>
      <c r="G115" s="227"/>
      <c r="H115" s="224">
        <f>SUM(D115:G115)</f>
        <v>0</v>
      </c>
    </row>
    <row r="116" spans="1:8" ht="15">
      <c r="A116" s="154" t="s">
        <v>92</v>
      </c>
      <c r="B116" s="159" t="s">
        <v>170</v>
      </c>
      <c r="C116" s="224">
        <f>SUM(C117:C118)</f>
        <v>0</v>
      </c>
      <c r="D116" s="231"/>
      <c r="E116" s="231"/>
      <c r="F116" s="231"/>
      <c r="G116" s="231"/>
      <c r="H116" s="224">
        <f>C116</f>
        <v>0</v>
      </c>
    </row>
    <row r="117" spans="1:8" ht="15">
      <c r="A117" s="156" t="s">
        <v>134</v>
      </c>
      <c r="B117" s="160" t="s">
        <v>171</v>
      </c>
      <c r="C117" s="227"/>
      <c r="D117" s="231"/>
      <c r="E117" s="231"/>
      <c r="F117" s="231"/>
      <c r="G117" s="231"/>
      <c r="H117" s="224">
        <f>C117</f>
        <v>0</v>
      </c>
    </row>
    <row r="118" spans="1:8" ht="15">
      <c r="A118" s="156" t="s">
        <v>135</v>
      </c>
      <c r="B118" s="160" t="s">
        <v>168</v>
      </c>
      <c r="C118" s="227"/>
      <c r="D118" s="231"/>
      <c r="E118" s="231"/>
      <c r="F118" s="231"/>
      <c r="G118" s="231"/>
      <c r="H118" s="224">
        <f>C118</f>
        <v>0</v>
      </c>
    </row>
    <row r="119" spans="1:8" ht="15">
      <c r="A119" s="152">
        <v>3.5</v>
      </c>
      <c r="B119" s="153" t="s">
        <v>191</v>
      </c>
      <c r="C119" s="224">
        <f>C138</f>
        <v>0</v>
      </c>
      <c r="D119" s="224">
        <f>D120+D123+D126+D129+D132+D135</f>
        <v>0</v>
      </c>
      <c r="E119" s="224">
        <f>E120+E123+E126+E129+E132+E135</f>
        <v>0</v>
      </c>
      <c r="F119" s="224">
        <f>F120+F123+F126+F129+F132+F135</f>
        <v>0</v>
      </c>
      <c r="G119" s="224">
        <f>G120+G123+G126+G129+G132+G135</f>
        <v>0</v>
      </c>
      <c r="H119" s="224">
        <f>SUM(C119:G119)</f>
        <v>0</v>
      </c>
    </row>
    <row r="120" spans="1:8" ht="15">
      <c r="A120" s="154" t="s">
        <v>93</v>
      </c>
      <c r="B120" s="155" t="s">
        <v>280</v>
      </c>
      <c r="C120" s="231"/>
      <c r="D120" s="224">
        <f>SUM(D121:D122)</f>
        <v>0</v>
      </c>
      <c r="E120" s="224">
        <f>SUM(E121:E122)</f>
        <v>0</v>
      </c>
      <c r="F120" s="224">
        <f>SUM(F121:F122)</f>
        <v>0</v>
      </c>
      <c r="G120" s="224">
        <f>SUM(G121:G122)</f>
        <v>0</v>
      </c>
      <c r="H120" s="224">
        <f>SUM(D120:G120)</f>
        <v>0</v>
      </c>
    </row>
    <row r="121" spans="1:8" ht="15">
      <c r="A121" s="156" t="s">
        <v>94</v>
      </c>
      <c r="B121" s="155" t="s">
        <v>280</v>
      </c>
      <c r="C121" s="231"/>
      <c r="D121" s="227"/>
      <c r="E121" s="227"/>
      <c r="F121" s="227"/>
      <c r="G121" s="227"/>
      <c r="H121" s="224">
        <f aca="true" t="shared" si="6" ref="H121:H137">SUM(D121:G121)</f>
        <v>0</v>
      </c>
    </row>
    <row r="122" spans="1:8" ht="15">
      <c r="A122" s="156" t="s">
        <v>95</v>
      </c>
      <c r="B122" s="157" t="s">
        <v>157</v>
      </c>
      <c r="C122" s="231"/>
      <c r="D122" s="227"/>
      <c r="E122" s="227"/>
      <c r="F122" s="227"/>
      <c r="G122" s="227"/>
      <c r="H122" s="224">
        <f t="shared" si="6"/>
        <v>0</v>
      </c>
    </row>
    <row r="123" spans="1:8" ht="15">
      <c r="A123" s="154" t="s">
        <v>96</v>
      </c>
      <c r="B123" s="155" t="s">
        <v>490</v>
      </c>
      <c r="C123" s="231"/>
      <c r="D123" s="224">
        <f>SUM(D124:D125)</f>
        <v>0</v>
      </c>
      <c r="E123" s="224">
        <f>SUM(E124:E125)</f>
        <v>0</v>
      </c>
      <c r="F123" s="224">
        <f>SUM(F124:F125)</f>
        <v>0</v>
      </c>
      <c r="G123" s="224">
        <f>SUM(G124:G125)</f>
        <v>0</v>
      </c>
      <c r="H123" s="224">
        <f t="shared" si="6"/>
        <v>0</v>
      </c>
    </row>
    <row r="124" spans="1:8" ht="15">
      <c r="A124" s="156" t="s">
        <v>97</v>
      </c>
      <c r="B124" s="157" t="s">
        <v>490</v>
      </c>
      <c r="C124" s="231"/>
      <c r="D124" s="227"/>
      <c r="E124" s="227"/>
      <c r="F124" s="227"/>
      <c r="G124" s="227"/>
      <c r="H124" s="224">
        <f t="shared" si="6"/>
        <v>0</v>
      </c>
    </row>
    <row r="125" spans="1:8" ht="15">
      <c r="A125" s="156" t="s">
        <v>98</v>
      </c>
      <c r="B125" s="157" t="s">
        <v>157</v>
      </c>
      <c r="C125" s="231"/>
      <c r="D125" s="227"/>
      <c r="E125" s="227"/>
      <c r="F125" s="227"/>
      <c r="G125" s="227"/>
      <c r="H125" s="224">
        <f t="shared" si="6"/>
        <v>0</v>
      </c>
    </row>
    <row r="126" spans="1:8" ht="15">
      <c r="A126" s="154" t="s">
        <v>99</v>
      </c>
      <c r="B126" s="155" t="s">
        <v>491</v>
      </c>
      <c r="C126" s="231"/>
      <c r="D126" s="224">
        <f>SUM(D127:D128)</f>
        <v>0</v>
      </c>
      <c r="E126" s="224">
        <f>SUM(E127:E128)</f>
        <v>0</v>
      </c>
      <c r="F126" s="224">
        <f>SUM(F127:F128)</f>
        <v>0</v>
      </c>
      <c r="G126" s="224">
        <f>SUM(G127:G128)</f>
        <v>0</v>
      </c>
      <c r="H126" s="224">
        <f t="shared" si="6"/>
        <v>0</v>
      </c>
    </row>
    <row r="127" spans="1:8" ht="15">
      <c r="A127" s="156" t="s">
        <v>100</v>
      </c>
      <c r="B127" s="157" t="s">
        <v>492</v>
      </c>
      <c r="C127" s="231"/>
      <c r="D127" s="227"/>
      <c r="E127" s="227"/>
      <c r="F127" s="227"/>
      <c r="G127" s="227"/>
      <c r="H127" s="224">
        <f t="shared" si="6"/>
        <v>0</v>
      </c>
    </row>
    <row r="128" spans="1:8" ht="15">
      <c r="A128" s="156" t="s">
        <v>101</v>
      </c>
      <c r="B128" s="157" t="s">
        <v>157</v>
      </c>
      <c r="C128" s="231"/>
      <c r="D128" s="227"/>
      <c r="E128" s="227"/>
      <c r="F128" s="227"/>
      <c r="G128" s="227"/>
      <c r="H128" s="224">
        <f t="shared" si="6"/>
        <v>0</v>
      </c>
    </row>
    <row r="129" spans="1:8" ht="15">
      <c r="A129" s="154" t="s">
        <v>102</v>
      </c>
      <c r="B129" s="155" t="s">
        <v>493</v>
      </c>
      <c r="C129" s="231"/>
      <c r="D129" s="224">
        <f>SUM(D130:D131)</f>
        <v>0</v>
      </c>
      <c r="E129" s="224">
        <f>SUM(E130:E131)</f>
        <v>0</v>
      </c>
      <c r="F129" s="224">
        <f>SUM(F130:F131)</f>
        <v>0</v>
      </c>
      <c r="G129" s="224">
        <f>SUM(G130:G131)</f>
        <v>0</v>
      </c>
      <c r="H129" s="224">
        <f t="shared" si="6"/>
        <v>0</v>
      </c>
    </row>
    <row r="130" spans="1:8" ht="15">
      <c r="A130" s="156" t="s">
        <v>103</v>
      </c>
      <c r="B130" s="157" t="s">
        <v>493</v>
      </c>
      <c r="C130" s="231"/>
      <c r="D130" s="227"/>
      <c r="E130" s="227"/>
      <c r="F130" s="227"/>
      <c r="G130" s="227"/>
      <c r="H130" s="224">
        <f t="shared" si="6"/>
        <v>0</v>
      </c>
    </row>
    <row r="131" spans="1:8" ht="15">
      <c r="A131" s="156" t="s">
        <v>104</v>
      </c>
      <c r="B131" s="157" t="s">
        <v>164</v>
      </c>
      <c r="C131" s="231"/>
      <c r="D131" s="227"/>
      <c r="E131" s="227"/>
      <c r="F131" s="227"/>
      <c r="G131" s="227"/>
      <c r="H131" s="224">
        <f t="shared" si="6"/>
        <v>0</v>
      </c>
    </row>
    <row r="132" spans="1:8" ht="15">
      <c r="A132" s="154" t="s">
        <v>105</v>
      </c>
      <c r="B132" s="155" t="s">
        <v>494</v>
      </c>
      <c r="C132" s="231"/>
      <c r="D132" s="224">
        <f>SUM(D133:D134)</f>
        <v>0</v>
      </c>
      <c r="E132" s="224">
        <f>SUM(E133:E134)</f>
        <v>0</v>
      </c>
      <c r="F132" s="224">
        <f>SUM(F133:F134)</f>
        <v>0</v>
      </c>
      <c r="G132" s="224">
        <f>SUM(G133:G134)</f>
        <v>0</v>
      </c>
      <c r="H132" s="224">
        <f t="shared" si="6"/>
        <v>0</v>
      </c>
    </row>
    <row r="133" spans="1:8" ht="15">
      <c r="A133" s="156" t="s">
        <v>106</v>
      </c>
      <c r="B133" s="157" t="s">
        <v>495</v>
      </c>
      <c r="C133" s="231"/>
      <c r="D133" s="227"/>
      <c r="E133" s="227"/>
      <c r="F133" s="227"/>
      <c r="G133" s="227"/>
      <c r="H133" s="224">
        <f t="shared" si="6"/>
        <v>0</v>
      </c>
    </row>
    <row r="134" spans="1:8" ht="15">
      <c r="A134" s="156" t="s">
        <v>107</v>
      </c>
      <c r="B134" s="157" t="s">
        <v>157</v>
      </c>
      <c r="C134" s="231"/>
      <c r="D134" s="227"/>
      <c r="E134" s="227"/>
      <c r="F134" s="227"/>
      <c r="G134" s="227"/>
      <c r="H134" s="224">
        <f t="shared" si="6"/>
        <v>0</v>
      </c>
    </row>
    <row r="135" spans="1:8" ht="15">
      <c r="A135" s="154" t="s">
        <v>108</v>
      </c>
      <c r="B135" s="155" t="s">
        <v>496</v>
      </c>
      <c r="C135" s="231"/>
      <c r="D135" s="224">
        <f>SUM(D136:D137)</f>
        <v>0</v>
      </c>
      <c r="E135" s="224">
        <f>SUM(E136:E137)</f>
        <v>0</v>
      </c>
      <c r="F135" s="224">
        <f>SUM(F136:F137)</f>
        <v>0</v>
      </c>
      <c r="G135" s="224">
        <f>SUM(G136:G137)</f>
        <v>0</v>
      </c>
      <c r="H135" s="224">
        <f t="shared" si="6"/>
        <v>0</v>
      </c>
    </row>
    <row r="136" spans="1:8" ht="15">
      <c r="A136" s="156" t="s">
        <v>109</v>
      </c>
      <c r="B136" s="157" t="s">
        <v>496</v>
      </c>
      <c r="C136" s="231"/>
      <c r="D136" s="227"/>
      <c r="E136" s="230"/>
      <c r="F136" s="230"/>
      <c r="G136" s="230"/>
      <c r="H136" s="224">
        <f t="shared" si="6"/>
        <v>0</v>
      </c>
    </row>
    <row r="137" spans="1:8" ht="15">
      <c r="A137" s="156" t="s">
        <v>110</v>
      </c>
      <c r="B137" s="157" t="s">
        <v>157</v>
      </c>
      <c r="C137" s="231"/>
      <c r="D137" s="227"/>
      <c r="E137" s="230"/>
      <c r="F137" s="230"/>
      <c r="G137" s="230"/>
      <c r="H137" s="224">
        <f t="shared" si="6"/>
        <v>0</v>
      </c>
    </row>
    <row r="138" spans="1:8" ht="15">
      <c r="A138" s="154" t="s">
        <v>111</v>
      </c>
      <c r="B138" s="155" t="s">
        <v>172</v>
      </c>
      <c r="C138" s="224">
        <f>SUM(C139:C140)</f>
        <v>0</v>
      </c>
      <c r="D138" s="231"/>
      <c r="E138" s="231"/>
      <c r="F138" s="231"/>
      <c r="G138" s="231"/>
      <c r="H138" s="224">
        <f>C138</f>
        <v>0</v>
      </c>
    </row>
    <row r="139" spans="1:8" ht="15">
      <c r="A139" s="156" t="s">
        <v>644</v>
      </c>
      <c r="B139" s="160" t="s">
        <v>646</v>
      </c>
      <c r="C139" s="227"/>
      <c r="D139" s="231"/>
      <c r="E139" s="232"/>
      <c r="F139" s="232"/>
      <c r="G139" s="232"/>
      <c r="H139" s="224">
        <f>C139</f>
        <v>0</v>
      </c>
    </row>
    <row r="140" spans="1:8" ht="15">
      <c r="A140" s="156" t="s">
        <v>645</v>
      </c>
      <c r="B140" s="160" t="s">
        <v>647</v>
      </c>
      <c r="C140" s="227"/>
      <c r="D140" s="231"/>
      <c r="E140" s="232"/>
      <c r="F140" s="232"/>
      <c r="G140" s="232"/>
      <c r="H140" s="224">
        <f>C140</f>
        <v>0</v>
      </c>
    </row>
    <row r="141" spans="1:8" ht="15">
      <c r="A141" s="152">
        <v>4</v>
      </c>
      <c r="B141" s="153" t="s">
        <v>500</v>
      </c>
      <c r="C141" s="224">
        <f>SUM(C142:C146)</f>
        <v>0</v>
      </c>
      <c r="D141" s="224">
        <f>SUM(D142:D146)</f>
        <v>0</v>
      </c>
      <c r="E141" s="224">
        <f>SUM(E142:E146)</f>
        <v>0</v>
      </c>
      <c r="F141" s="224">
        <f>SUM(F142:F146)</f>
        <v>0</v>
      </c>
      <c r="G141" s="224">
        <f>SUM(G142:G146)</f>
        <v>0</v>
      </c>
      <c r="H141" s="224">
        <f aca="true" t="shared" si="7" ref="H141:H156">SUM(C141:G141)</f>
        <v>0</v>
      </c>
    </row>
    <row r="142" spans="1:8" ht="30">
      <c r="A142" s="154">
        <v>4.1</v>
      </c>
      <c r="B142" s="155" t="s">
        <v>501</v>
      </c>
      <c r="C142" s="227"/>
      <c r="D142" s="227"/>
      <c r="E142" s="230"/>
      <c r="F142" s="230"/>
      <c r="G142" s="230"/>
      <c r="H142" s="224">
        <f t="shared" si="7"/>
        <v>0</v>
      </c>
    </row>
    <row r="143" spans="1:8" ht="30">
      <c r="A143" s="154">
        <v>4.2</v>
      </c>
      <c r="B143" s="155" t="s">
        <v>223</v>
      </c>
      <c r="C143" s="227"/>
      <c r="D143" s="227"/>
      <c r="E143" s="230"/>
      <c r="F143" s="230"/>
      <c r="G143" s="230"/>
      <c r="H143" s="224">
        <f t="shared" si="7"/>
        <v>0</v>
      </c>
    </row>
    <row r="144" spans="1:8" ht="30">
      <c r="A144" s="154">
        <v>4.3</v>
      </c>
      <c r="B144" s="155" t="s">
        <v>502</v>
      </c>
      <c r="C144" s="227"/>
      <c r="D144" s="227"/>
      <c r="E144" s="230"/>
      <c r="F144" s="230"/>
      <c r="G144" s="230"/>
      <c r="H144" s="224">
        <f t="shared" si="7"/>
        <v>0</v>
      </c>
    </row>
    <row r="145" spans="1:8" ht="30">
      <c r="A145" s="154">
        <v>4.4</v>
      </c>
      <c r="B145" s="155" t="s">
        <v>503</v>
      </c>
      <c r="C145" s="227"/>
      <c r="D145" s="227"/>
      <c r="E145" s="230"/>
      <c r="F145" s="230"/>
      <c r="G145" s="230"/>
      <c r="H145" s="224">
        <f t="shared" si="7"/>
        <v>0</v>
      </c>
    </row>
    <row r="146" spans="1:8" ht="15">
      <c r="A146" s="154">
        <v>4.5</v>
      </c>
      <c r="B146" s="155" t="s">
        <v>224</v>
      </c>
      <c r="C146" s="227"/>
      <c r="D146" s="227"/>
      <c r="E146" s="230"/>
      <c r="F146" s="230"/>
      <c r="G146" s="230"/>
      <c r="H146" s="224">
        <f t="shared" si="7"/>
        <v>0</v>
      </c>
    </row>
    <row r="147" spans="1:8" ht="15">
      <c r="A147" s="152">
        <v>5</v>
      </c>
      <c r="B147" s="153" t="s">
        <v>225</v>
      </c>
      <c r="C147" s="227"/>
      <c r="D147" s="227"/>
      <c r="E147" s="233"/>
      <c r="F147" s="233"/>
      <c r="G147" s="230"/>
      <c r="H147" s="224">
        <f t="shared" si="7"/>
        <v>0</v>
      </c>
    </row>
    <row r="148" spans="1:8" ht="15">
      <c r="A148" s="152">
        <v>6</v>
      </c>
      <c r="B148" s="153" t="s">
        <v>173</v>
      </c>
      <c r="C148" s="224">
        <f>C149+C152+C155</f>
        <v>0</v>
      </c>
      <c r="D148" s="224">
        <f>D149+D152+D155</f>
        <v>0</v>
      </c>
      <c r="E148" s="224">
        <f>E149+E152+E155</f>
        <v>0</v>
      </c>
      <c r="F148" s="224">
        <f>F149+F152+F155</f>
        <v>0</v>
      </c>
      <c r="G148" s="224">
        <f>G149+G152+G155</f>
        <v>0</v>
      </c>
      <c r="H148" s="224">
        <f t="shared" si="7"/>
        <v>0</v>
      </c>
    </row>
    <row r="149" spans="1:8" ht="15">
      <c r="A149" s="154">
        <v>6.1</v>
      </c>
      <c r="B149" s="155" t="s">
        <v>174</v>
      </c>
      <c r="C149" s="224">
        <f>+C151</f>
        <v>0</v>
      </c>
      <c r="D149" s="224">
        <f>D150</f>
        <v>0</v>
      </c>
      <c r="E149" s="224">
        <f>E150</f>
        <v>0</v>
      </c>
      <c r="F149" s="224">
        <f>F150</f>
        <v>0</v>
      </c>
      <c r="G149" s="224">
        <f>G150</f>
        <v>0</v>
      </c>
      <c r="H149" s="224">
        <f t="shared" si="7"/>
        <v>0</v>
      </c>
    </row>
    <row r="150" spans="1:8" ht="15">
      <c r="A150" s="156" t="s">
        <v>136</v>
      </c>
      <c r="B150" s="161" t="s">
        <v>175</v>
      </c>
      <c r="C150" s="231"/>
      <c r="D150" s="227"/>
      <c r="E150" s="233"/>
      <c r="F150" s="233"/>
      <c r="G150" s="230"/>
      <c r="H150" s="224">
        <f>SUM(D150:G150)</f>
        <v>0</v>
      </c>
    </row>
    <row r="151" spans="1:8" ht="15">
      <c r="A151" s="156" t="s">
        <v>137</v>
      </c>
      <c r="B151" s="161" t="s">
        <v>504</v>
      </c>
      <c r="C151" s="227"/>
      <c r="D151" s="231"/>
      <c r="E151" s="234"/>
      <c r="F151" s="234"/>
      <c r="G151" s="232"/>
      <c r="H151" s="224">
        <f>C151</f>
        <v>0</v>
      </c>
    </row>
    <row r="152" spans="1:8" ht="15">
      <c r="A152" s="154">
        <v>6.2</v>
      </c>
      <c r="B152" s="155" t="s">
        <v>226</v>
      </c>
      <c r="C152" s="224">
        <f>C154</f>
        <v>0</v>
      </c>
      <c r="D152" s="224">
        <f>D153</f>
        <v>0</v>
      </c>
      <c r="E152" s="224">
        <f>E153</f>
        <v>0</v>
      </c>
      <c r="F152" s="224">
        <f>F153</f>
        <v>0</v>
      </c>
      <c r="G152" s="224">
        <f>G153</f>
        <v>0</v>
      </c>
      <c r="H152" s="224">
        <f t="shared" si="7"/>
        <v>0</v>
      </c>
    </row>
    <row r="153" spans="1:8" ht="15">
      <c r="A153" s="156" t="s">
        <v>138</v>
      </c>
      <c r="B153" s="161" t="s">
        <v>176</v>
      </c>
      <c r="C153" s="231"/>
      <c r="D153" s="227"/>
      <c r="E153" s="233"/>
      <c r="F153" s="233"/>
      <c r="G153" s="230"/>
      <c r="H153" s="224">
        <f>SUM(D153:G153)</f>
        <v>0</v>
      </c>
    </row>
    <row r="154" spans="1:8" ht="15">
      <c r="A154" s="156" t="s">
        <v>139</v>
      </c>
      <c r="B154" s="161" t="s">
        <v>177</v>
      </c>
      <c r="C154" s="227"/>
      <c r="D154" s="231"/>
      <c r="E154" s="234"/>
      <c r="F154" s="234"/>
      <c r="G154" s="232"/>
      <c r="H154" s="224">
        <f>C154</f>
        <v>0</v>
      </c>
    </row>
    <row r="155" spans="1:8" ht="15">
      <c r="A155" s="154">
        <v>6.3</v>
      </c>
      <c r="B155" s="155" t="s">
        <v>178</v>
      </c>
      <c r="C155" s="227"/>
      <c r="D155" s="227"/>
      <c r="E155" s="233"/>
      <c r="F155" s="233"/>
      <c r="G155" s="230"/>
      <c r="H155" s="224">
        <f t="shared" si="7"/>
        <v>0</v>
      </c>
    </row>
    <row r="156" spans="1:8" ht="15">
      <c r="A156" s="162"/>
      <c r="B156" s="162" t="s">
        <v>179</v>
      </c>
      <c r="C156" s="235">
        <f>C10+C24+C34+C141+C147+C148</f>
        <v>0</v>
      </c>
      <c r="D156" s="235">
        <f>D10+D24+D34+D141+D147+D148</f>
        <v>0</v>
      </c>
      <c r="E156" s="235">
        <f>E10+E24+E34+E141+E147+E148</f>
        <v>0</v>
      </c>
      <c r="F156" s="235">
        <f>F10+F24+F34+F141+F147+F148</f>
        <v>0</v>
      </c>
      <c r="G156" s="235">
        <f>G10+G24+G34+G141+G147+G148</f>
        <v>0</v>
      </c>
      <c r="H156" s="235">
        <f t="shared" si="7"/>
        <v>0</v>
      </c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31.421875" style="14" customWidth="1"/>
    <col min="2" max="2" width="61.00390625" style="14" customWidth="1"/>
    <col min="3" max="3" width="27.8515625" style="14" customWidth="1"/>
    <col min="4" max="4" width="14.8515625" style="14" customWidth="1"/>
    <col min="5" max="16384" width="9.140625" style="14" customWidth="1"/>
  </cols>
  <sheetData>
    <row r="1" spans="1:2" ht="15">
      <c r="A1" s="11" t="s">
        <v>616</v>
      </c>
      <c r="B1" s="8">
        <v>12</v>
      </c>
    </row>
    <row r="2" spans="1:2" ht="15">
      <c r="A2" s="11" t="s">
        <v>622</v>
      </c>
      <c r="B2" s="12" t="s">
        <v>423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495" t="s">
        <v>163</v>
      </c>
      <c r="B7" s="543" t="s">
        <v>423</v>
      </c>
      <c r="C7" s="495" t="s">
        <v>321</v>
      </c>
      <c r="D7" s="541" t="s">
        <v>424</v>
      </c>
    </row>
    <row r="8" spans="1:4" ht="15">
      <c r="A8" s="497"/>
      <c r="B8" s="544"/>
      <c r="C8" s="496"/>
      <c r="D8" s="542"/>
    </row>
    <row r="9" spans="1:4" ht="15">
      <c r="A9" s="49">
        <v>1</v>
      </c>
      <c r="B9" s="49" t="s">
        <v>678</v>
      </c>
      <c r="C9" s="278" t="s">
        <v>250</v>
      </c>
      <c r="D9" s="271"/>
    </row>
    <row r="10" spans="1:5" ht="15">
      <c r="A10" s="49">
        <v>2</v>
      </c>
      <c r="B10" s="49" t="s">
        <v>679</v>
      </c>
      <c r="C10" s="278" t="s">
        <v>250</v>
      </c>
      <c r="D10" s="271"/>
      <c r="E10"/>
    </row>
    <row r="11" spans="1:4" ht="15">
      <c r="A11" s="49">
        <v>3</v>
      </c>
      <c r="B11" s="167" t="s">
        <v>0</v>
      </c>
      <c r="C11" s="309" t="s">
        <v>420</v>
      </c>
      <c r="D11" s="290" t="e">
        <f>D9/D10*100</f>
        <v>#DIV/0!</v>
      </c>
    </row>
    <row r="12" spans="1:5" ht="15">
      <c r="A12" s="176">
        <v>4</v>
      </c>
      <c r="B12" s="176" t="s">
        <v>188</v>
      </c>
      <c r="C12" s="279" t="s">
        <v>677</v>
      </c>
      <c r="D12" s="272"/>
      <c r="E12"/>
    </row>
    <row r="14" spans="1:3" ht="15">
      <c r="A14" s="79"/>
      <c r="B14" s="78" t="s">
        <v>660</v>
      </c>
      <c r="C14" s="78"/>
    </row>
    <row r="15" spans="2:3" ht="15">
      <c r="B15" s="74"/>
      <c r="C15" s="74"/>
    </row>
  </sheetData>
  <sheetProtection/>
  <mergeCells count="4">
    <mergeCell ref="D7:D8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6.7109375" style="14" customWidth="1"/>
    <col min="2" max="2" width="62.421875" style="14" customWidth="1"/>
    <col min="3" max="3" width="18.8515625" style="14" bestFit="1" customWidth="1"/>
    <col min="4" max="4" width="22.140625" style="14" bestFit="1" customWidth="1"/>
    <col min="5" max="5" width="14.140625" style="14" customWidth="1"/>
    <col min="6" max="6" width="22.140625" style="14" bestFit="1" customWidth="1"/>
    <col min="7" max="16384" width="9.140625" style="14" customWidth="1"/>
  </cols>
  <sheetData>
    <row r="1" spans="1:2" ht="15">
      <c r="A1" s="11" t="s">
        <v>616</v>
      </c>
      <c r="B1" s="8">
        <v>13</v>
      </c>
    </row>
    <row r="2" spans="1:2" ht="15">
      <c r="A2" s="11" t="s">
        <v>622</v>
      </c>
      <c r="B2" s="12" t="s">
        <v>448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6" ht="15">
      <c r="A7" s="220"/>
      <c r="B7" s="346" t="s">
        <v>448</v>
      </c>
      <c r="C7" s="347"/>
      <c r="D7" s="262"/>
      <c r="E7" s="262"/>
      <c r="F7" s="149"/>
    </row>
    <row r="8" spans="1:6" ht="15">
      <c r="A8" s="221" t="s">
        <v>146</v>
      </c>
      <c r="B8" s="341"/>
      <c r="C8" s="343" t="s">
        <v>461</v>
      </c>
      <c r="D8" s="342"/>
      <c r="E8" s="545" t="s">
        <v>460</v>
      </c>
      <c r="F8" s="142"/>
    </row>
    <row r="9" spans="1:6" ht="15">
      <c r="A9" s="221" t="s">
        <v>199</v>
      </c>
      <c r="B9" s="343" t="s">
        <v>425</v>
      </c>
      <c r="C9" s="343" t="s">
        <v>426</v>
      </c>
      <c r="D9" s="342" t="s">
        <v>427</v>
      </c>
      <c r="E9" s="546"/>
      <c r="F9" s="342" t="s">
        <v>427</v>
      </c>
    </row>
    <row r="10" spans="1:6" ht="15">
      <c r="A10" s="151" t="s">
        <v>163</v>
      </c>
      <c r="B10" s="344"/>
      <c r="C10" s="344"/>
      <c r="D10" s="345"/>
      <c r="E10" s="547"/>
      <c r="F10" s="265"/>
    </row>
    <row r="11" spans="1:6" ht="15">
      <c r="A11" s="209">
        <v>1</v>
      </c>
      <c r="B11" s="210" t="s">
        <v>187</v>
      </c>
      <c r="C11" s="348">
        <f>SUM(C12:C32)</f>
        <v>0</v>
      </c>
      <c r="D11" s="349"/>
      <c r="E11" s="316">
        <f>SUM(E12:E32)</f>
        <v>0</v>
      </c>
      <c r="F11" s="350"/>
    </row>
    <row r="12" spans="1:6" ht="15">
      <c r="A12" s="211" t="s">
        <v>251</v>
      </c>
      <c r="B12" s="212" t="s">
        <v>588</v>
      </c>
      <c r="C12" s="351"/>
      <c r="D12" s="352"/>
      <c r="E12" s="353"/>
      <c r="F12" s="354"/>
    </row>
    <row r="13" spans="1:6" ht="15">
      <c r="A13" s="211" t="s">
        <v>252</v>
      </c>
      <c r="B13" s="212" t="s">
        <v>583</v>
      </c>
      <c r="C13" s="355"/>
      <c r="D13" s="356"/>
      <c r="E13" s="353"/>
      <c r="F13" s="356"/>
    </row>
    <row r="14" spans="1:6" ht="15">
      <c r="A14" s="211" t="s">
        <v>253</v>
      </c>
      <c r="B14" s="212" t="s">
        <v>584</v>
      </c>
      <c r="C14" s="351"/>
      <c r="D14" s="352"/>
      <c r="E14" s="353"/>
      <c r="F14" s="352"/>
    </row>
    <row r="15" spans="1:6" ht="15">
      <c r="A15" s="211" t="s">
        <v>568</v>
      </c>
      <c r="B15" s="212" t="s">
        <v>585</v>
      </c>
      <c r="C15" s="351"/>
      <c r="D15" s="352"/>
      <c r="E15" s="353"/>
      <c r="F15" s="352"/>
    </row>
    <row r="16" spans="1:6" ht="30">
      <c r="A16" s="211" t="s">
        <v>571</v>
      </c>
      <c r="B16" s="212" t="s">
        <v>586</v>
      </c>
      <c r="C16" s="351"/>
      <c r="D16" s="352"/>
      <c r="E16" s="353"/>
      <c r="F16" s="352"/>
    </row>
    <row r="17" spans="1:6" ht="15">
      <c r="A17" s="211" t="s">
        <v>572</v>
      </c>
      <c r="B17" s="212" t="s">
        <v>587</v>
      </c>
      <c r="C17" s="351"/>
      <c r="D17" s="352"/>
      <c r="E17" s="353"/>
      <c r="F17" s="352"/>
    </row>
    <row r="18" spans="1:6" ht="30">
      <c r="A18" s="211" t="s">
        <v>573</v>
      </c>
      <c r="B18" s="212" t="s">
        <v>603</v>
      </c>
      <c r="C18" s="351"/>
      <c r="D18" s="352"/>
      <c r="E18" s="353"/>
      <c r="F18" s="352"/>
    </row>
    <row r="19" spans="1:6" ht="15">
      <c r="A19" s="211" t="s">
        <v>574</v>
      </c>
      <c r="B19" s="212" t="s">
        <v>602</v>
      </c>
      <c r="C19" s="351"/>
      <c r="D19" s="352"/>
      <c r="E19" s="353"/>
      <c r="F19" s="352"/>
    </row>
    <row r="20" spans="1:6" ht="15">
      <c r="A20" s="211" t="s">
        <v>575</v>
      </c>
      <c r="B20" s="212" t="s">
        <v>601</v>
      </c>
      <c r="C20" s="351"/>
      <c r="D20" s="352"/>
      <c r="E20" s="353"/>
      <c r="F20" s="352"/>
    </row>
    <row r="21" spans="1:6" ht="15">
      <c r="A21" s="211" t="s">
        <v>576</v>
      </c>
      <c r="B21" s="212" t="s">
        <v>600</v>
      </c>
      <c r="C21" s="351"/>
      <c r="D21" s="352"/>
      <c r="E21" s="353"/>
      <c r="F21" s="352"/>
    </row>
    <row r="22" spans="1:6" ht="15">
      <c r="A22" s="211" t="s">
        <v>577</v>
      </c>
      <c r="B22" s="212" t="s">
        <v>599</v>
      </c>
      <c r="C22" s="351"/>
      <c r="D22" s="352"/>
      <c r="E22" s="353"/>
      <c r="F22" s="352"/>
    </row>
    <row r="23" spans="1:6" ht="15">
      <c r="A23" s="211" t="s">
        <v>569</v>
      </c>
      <c r="B23" s="212" t="s">
        <v>598</v>
      </c>
      <c r="C23" s="351"/>
      <c r="D23" s="352"/>
      <c r="E23" s="353"/>
      <c r="F23" s="352"/>
    </row>
    <row r="24" spans="1:6" ht="15">
      <c r="A24" s="211" t="s">
        <v>565</v>
      </c>
      <c r="B24" s="212" t="s">
        <v>597</v>
      </c>
      <c r="C24" s="351"/>
      <c r="D24" s="352"/>
      <c r="E24" s="353"/>
      <c r="F24" s="352"/>
    </row>
    <row r="25" spans="1:6" ht="15">
      <c r="A25" s="211" t="s">
        <v>570</v>
      </c>
      <c r="B25" s="212" t="s">
        <v>596</v>
      </c>
      <c r="C25" s="351"/>
      <c r="D25" s="352"/>
      <c r="E25" s="353"/>
      <c r="F25" s="352"/>
    </row>
    <row r="26" spans="1:6" ht="15">
      <c r="A26" s="211" t="s">
        <v>566</v>
      </c>
      <c r="B26" s="212" t="s">
        <v>595</v>
      </c>
      <c r="C26" s="351"/>
      <c r="D26" s="352"/>
      <c r="E26" s="353"/>
      <c r="F26" s="352"/>
    </row>
    <row r="27" spans="1:6" ht="15">
      <c r="A27" s="211" t="s">
        <v>567</v>
      </c>
      <c r="B27" s="212" t="s">
        <v>594</v>
      </c>
      <c r="C27" s="351"/>
      <c r="D27" s="352"/>
      <c r="E27" s="353"/>
      <c r="F27" s="352"/>
    </row>
    <row r="28" spans="1:6" ht="15">
      <c r="A28" s="211" t="s">
        <v>578</v>
      </c>
      <c r="B28" s="212" t="s">
        <v>593</v>
      </c>
      <c r="C28" s="351"/>
      <c r="D28" s="352"/>
      <c r="E28" s="353"/>
      <c r="F28" s="352"/>
    </row>
    <row r="29" spans="1:6" ht="15">
      <c r="A29" s="211" t="s">
        <v>579</v>
      </c>
      <c r="B29" s="212" t="s">
        <v>592</v>
      </c>
      <c r="C29" s="351"/>
      <c r="D29" s="352"/>
      <c r="E29" s="353"/>
      <c r="F29" s="352"/>
    </row>
    <row r="30" spans="1:6" ht="15">
      <c r="A30" s="211" t="s">
        <v>580</v>
      </c>
      <c r="B30" s="212" t="s">
        <v>591</v>
      </c>
      <c r="C30" s="351"/>
      <c r="D30" s="352"/>
      <c r="E30" s="353"/>
      <c r="F30" s="352"/>
    </row>
    <row r="31" spans="1:6" ht="30">
      <c r="A31" s="211" t="s">
        <v>581</v>
      </c>
      <c r="B31" s="212" t="s">
        <v>590</v>
      </c>
      <c r="C31" s="351"/>
      <c r="D31" s="352"/>
      <c r="E31" s="353"/>
      <c r="F31" s="352"/>
    </row>
    <row r="32" spans="1:6" ht="15">
      <c r="A32" s="211" t="s">
        <v>582</v>
      </c>
      <c r="B32" s="212" t="s">
        <v>589</v>
      </c>
      <c r="C32" s="351"/>
      <c r="D32" s="352"/>
      <c r="E32" s="353"/>
      <c r="F32" s="352"/>
    </row>
    <row r="33" spans="1:6" ht="15">
      <c r="A33" s="213">
        <v>2</v>
      </c>
      <c r="B33" s="210" t="s">
        <v>1</v>
      </c>
      <c r="C33" s="357"/>
      <c r="D33" s="358"/>
      <c r="E33" s="359"/>
      <c r="F33" s="358"/>
    </row>
    <row r="34" spans="1:6" ht="15">
      <c r="A34" s="214"/>
      <c r="B34" s="215" t="s">
        <v>179</v>
      </c>
      <c r="C34" s="360">
        <f>C11+C33</f>
        <v>0</v>
      </c>
      <c r="D34" s="361"/>
      <c r="E34" s="362">
        <f>E11+E33</f>
        <v>0</v>
      </c>
      <c r="F34" s="363"/>
    </row>
    <row r="36" ht="15">
      <c r="B36" s="78" t="s">
        <v>661</v>
      </c>
    </row>
    <row r="37" ht="15">
      <c r="B37" s="79" t="s">
        <v>428</v>
      </c>
    </row>
    <row r="38" ht="15">
      <c r="B38" s="79" t="s">
        <v>662</v>
      </c>
    </row>
  </sheetData>
  <sheetProtection/>
  <mergeCells count="1">
    <mergeCell ref="E8:E10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2.8515625" style="14" customWidth="1"/>
    <col min="2" max="2" width="68.00390625" style="14" customWidth="1"/>
    <col min="3" max="3" width="13.8515625" style="14" customWidth="1"/>
    <col min="4" max="4" width="14.421875" style="14" customWidth="1"/>
    <col min="5" max="16384" width="9.140625" style="14" customWidth="1"/>
  </cols>
  <sheetData>
    <row r="1" spans="1:2" ht="15">
      <c r="A1" s="11" t="s">
        <v>616</v>
      </c>
      <c r="B1" s="436" t="s">
        <v>614</v>
      </c>
    </row>
    <row r="2" spans="1:2" ht="15">
      <c r="A2" s="11" t="s">
        <v>622</v>
      </c>
      <c r="B2" s="12" t="s">
        <v>448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220"/>
      <c r="B7" s="340" t="s">
        <v>448</v>
      </c>
      <c r="C7" s="261"/>
      <c r="D7" s="149"/>
    </row>
    <row r="8" spans="1:4" ht="15">
      <c r="A8" s="221" t="s">
        <v>146</v>
      </c>
      <c r="B8" s="364"/>
      <c r="C8" s="342"/>
      <c r="D8" s="342" t="s">
        <v>431</v>
      </c>
    </row>
    <row r="9" spans="1:4" ht="15">
      <c r="A9" s="221" t="s">
        <v>199</v>
      </c>
      <c r="B9" s="365" t="s">
        <v>425</v>
      </c>
      <c r="C9" s="342" t="s">
        <v>429</v>
      </c>
      <c r="D9" s="342" t="s">
        <v>432</v>
      </c>
    </row>
    <row r="10" spans="1:4" ht="15">
      <c r="A10" s="151" t="s">
        <v>163</v>
      </c>
      <c r="B10" s="366"/>
      <c r="C10" s="345" t="s">
        <v>430</v>
      </c>
      <c r="D10" s="345" t="s">
        <v>433</v>
      </c>
    </row>
    <row r="11" spans="1:4" ht="15">
      <c r="A11" s="209">
        <v>1</v>
      </c>
      <c r="B11" s="373" t="s">
        <v>187</v>
      </c>
      <c r="C11" s="316">
        <f>SUM(C12:C32)</f>
        <v>0</v>
      </c>
      <c r="D11" s="348">
        <f>SUM(D12:D32)</f>
        <v>0</v>
      </c>
    </row>
    <row r="12" spans="1:4" ht="15">
      <c r="A12" s="367" t="s">
        <v>251</v>
      </c>
      <c r="B12" s="212" t="s">
        <v>588</v>
      </c>
      <c r="C12" s="353"/>
      <c r="D12" s="351"/>
    </row>
    <row r="13" spans="1:4" ht="15">
      <c r="A13" s="367" t="s">
        <v>252</v>
      </c>
      <c r="B13" s="212" t="s">
        <v>583</v>
      </c>
      <c r="C13" s="368"/>
      <c r="D13" s="351"/>
    </row>
    <row r="14" spans="1:4" ht="15">
      <c r="A14" s="367" t="s">
        <v>253</v>
      </c>
      <c r="B14" s="212" t="s">
        <v>584</v>
      </c>
      <c r="C14" s="353"/>
      <c r="D14" s="351"/>
    </row>
    <row r="15" spans="1:4" ht="15">
      <c r="A15" s="367" t="s">
        <v>568</v>
      </c>
      <c r="B15" s="212" t="s">
        <v>585</v>
      </c>
      <c r="C15" s="353"/>
      <c r="D15" s="351"/>
    </row>
    <row r="16" spans="1:4" ht="15">
      <c r="A16" s="367" t="s">
        <v>571</v>
      </c>
      <c r="B16" s="212" t="s">
        <v>586</v>
      </c>
      <c r="C16" s="353"/>
      <c r="D16" s="351"/>
    </row>
    <row r="17" spans="1:4" ht="15">
      <c r="A17" s="367" t="s">
        <v>572</v>
      </c>
      <c r="B17" s="212" t="s">
        <v>587</v>
      </c>
      <c r="C17" s="353"/>
      <c r="D17" s="351"/>
    </row>
    <row r="18" spans="1:4" ht="15">
      <c r="A18" s="367" t="s">
        <v>573</v>
      </c>
      <c r="B18" s="212" t="s">
        <v>603</v>
      </c>
      <c r="C18" s="353"/>
      <c r="D18" s="351"/>
    </row>
    <row r="19" spans="1:4" ht="15">
      <c r="A19" s="367" t="s">
        <v>574</v>
      </c>
      <c r="B19" s="212" t="s">
        <v>602</v>
      </c>
      <c r="C19" s="353"/>
      <c r="D19" s="351"/>
    </row>
    <row r="20" spans="1:4" ht="15">
      <c r="A20" s="367" t="s">
        <v>575</v>
      </c>
      <c r="B20" s="212" t="s">
        <v>601</v>
      </c>
      <c r="C20" s="353"/>
      <c r="D20" s="351"/>
    </row>
    <row r="21" spans="1:4" ht="15">
      <c r="A21" s="367" t="s">
        <v>576</v>
      </c>
      <c r="B21" s="212" t="s">
        <v>600</v>
      </c>
      <c r="C21" s="353"/>
      <c r="D21" s="351"/>
    </row>
    <row r="22" spans="1:4" ht="15">
      <c r="A22" s="367" t="s">
        <v>577</v>
      </c>
      <c r="B22" s="212" t="s">
        <v>599</v>
      </c>
      <c r="C22" s="353"/>
      <c r="D22" s="351"/>
    </row>
    <row r="23" spans="1:4" ht="15">
      <c r="A23" s="367" t="s">
        <v>569</v>
      </c>
      <c r="B23" s="212" t="s">
        <v>598</v>
      </c>
      <c r="C23" s="353"/>
      <c r="D23" s="351"/>
    </row>
    <row r="24" spans="1:4" ht="15">
      <c r="A24" s="367" t="s">
        <v>565</v>
      </c>
      <c r="B24" s="212" t="s">
        <v>597</v>
      </c>
      <c r="C24" s="353"/>
      <c r="D24" s="351"/>
    </row>
    <row r="25" spans="1:4" ht="15">
      <c r="A25" s="367" t="s">
        <v>570</v>
      </c>
      <c r="B25" s="212" t="s">
        <v>596</v>
      </c>
      <c r="C25" s="353"/>
      <c r="D25" s="351"/>
    </row>
    <row r="26" spans="1:4" ht="15">
      <c r="A26" s="367" t="s">
        <v>566</v>
      </c>
      <c r="B26" s="212" t="s">
        <v>595</v>
      </c>
      <c r="C26" s="353"/>
      <c r="D26" s="351"/>
    </row>
    <row r="27" spans="1:4" ht="15">
      <c r="A27" s="367" t="s">
        <v>567</v>
      </c>
      <c r="B27" s="212" t="s">
        <v>594</v>
      </c>
      <c r="C27" s="353"/>
      <c r="D27" s="351"/>
    </row>
    <row r="28" spans="1:4" ht="15">
      <c r="A28" s="367" t="s">
        <v>578</v>
      </c>
      <c r="B28" s="212" t="s">
        <v>593</v>
      </c>
      <c r="C28" s="353"/>
      <c r="D28" s="351"/>
    </row>
    <row r="29" spans="1:4" ht="15">
      <c r="A29" s="367" t="s">
        <v>579</v>
      </c>
      <c r="B29" s="212" t="s">
        <v>592</v>
      </c>
      <c r="C29" s="353"/>
      <c r="D29" s="351"/>
    </row>
    <row r="30" spans="1:4" ht="15">
      <c r="A30" s="367" t="s">
        <v>580</v>
      </c>
      <c r="B30" s="212" t="s">
        <v>591</v>
      </c>
      <c r="C30" s="353"/>
      <c r="D30" s="351"/>
    </row>
    <row r="31" spans="1:4" ht="30">
      <c r="A31" s="367" t="s">
        <v>581</v>
      </c>
      <c r="B31" s="212" t="s">
        <v>590</v>
      </c>
      <c r="C31" s="353"/>
      <c r="D31" s="351"/>
    </row>
    <row r="32" spans="1:4" ht="15">
      <c r="A32" s="367" t="s">
        <v>582</v>
      </c>
      <c r="B32" s="212" t="s">
        <v>589</v>
      </c>
      <c r="C32" s="353"/>
      <c r="D32" s="351"/>
    </row>
    <row r="33" spans="1:4" ht="15">
      <c r="A33" s="213">
        <v>2</v>
      </c>
      <c r="B33" s="210" t="s">
        <v>1</v>
      </c>
      <c r="C33" s="369"/>
      <c r="D33" s="370"/>
    </row>
    <row r="34" spans="1:4" ht="15">
      <c r="A34" s="214"/>
      <c r="B34" s="215" t="s">
        <v>179</v>
      </c>
      <c r="C34" s="372">
        <f>+C11+C33</f>
        <v>0</v>
      </c>
      <c r="D34" s="371">
        <f>+D11+D33</f>
        <v>0</v>
      </c>
    </row>
    <row r="36" spans="2:4" ht="15">
      <c r="B36" s="78" t="s">
        <v>663</v>
      </c>
      <c r="C36" s="79"/>
      <c r="D36" s="79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17.8515625" style="14" customWidth="1"/>
    <col min="2" max="2" width="44.421875" style="14" customWidth="1"/>
    <col min="3" max="3" width="19.28125" style="14" customWidth="1"/>
    <col min="4" max="4" width="20.421875" style="14" customWidth="1"/>
    <col min="5" max="16384" width="9.140625" style="14" customWidth="1"/>
  </cols>
  <sheetData>
    <row r="1" spans="1:2" ht="15">
      <c r="A1" s="11" t="s">
        <v>616</v>
      </c>
      <c r="B1" s="8">
        <v>14</v>
      </c>
    </row>
    <row r="2" spans="1:2" ht="15">
      <c r="A2" s="11" t="s">
        <v>622</v>
      </c>
      <c r="B2" s="12" t="s">
        <v>434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490" t="s">
        <v>163</v>
      </c>
      <c r="B7" s="302"/>
      <c r="C7" s="262"/>
      <c r="D7" s="149"/>
    </row>
    <row r="8" spans="1:4" ht="15">
      <c r="A8" s="491"/>
      <c r="B8" s="376"/>
      <c r="C8" s="377" t="s">
        <v>461</v>
      </c>
      <c r="D8" s="545" t="s">
        <v>460</v>
      </c>
    </row>
    <row r="9" spans="1:4" ht="15">
      <c r="A9" s="491"/>
      <c r="B9" s="132" t="s">
        <v>434</v>
      </c>
      <c r="C9" s="343" t="s">
        <v>426</v>
      </c>
      <c r="D9" s="546"/>
    </row>
    <row r="10" spans="1:4" ht="15">
      <c r="A10" s="492"/>
      <c r="B10" s="378"/>
      <c r="C10" s="379"/>
      <c r="D10" s="547"/>
    </row>
    <row r="11" spans="1:4" ht="15">
      <c r="A11" s="208">
        <v>1</v>
      </c>
      <c r="B11" s="209" t="s">
        <v>435</v>
      </c>
      <c r="C11" s="374">
        <f>SUM(C12:C14)</f>
        <v>0</v>
      </c>
      <c r="D11" s="374">
        <f>SUM(D12:D14)</f>
        <v>0</v>
      </c>
    </row>
    <row r="12" spans="1:4" ht="15">
      <c r="A12" s="49">
        <v>2</v>
      </c>
      <c r="B12" s="49" t="s">
        <v>436</v>
      </c>
      <c r="C12" s="289"/>
      <c r="D12" s="289"/>
    </row>
    <row r="13" spans="1:4" ht="15">
      <c r="A13" s="49">
        <v>3</v>
      </c>
      <c r="B13" s="49" t="s">
        <v>437</v>
      </c>
      <c r="C13" s="289"/>
      <c r="D13" s="289"/>
    </row>
    <row r="14" spans="1:4" ht="15">
      <c r="A14" s="51">
        <v>4</v>
      </c>
      <c r="B14" s="51" t="s">
        <v>438</v>
      </c>
      <c r="C14" s="375"/>
      <c r="D14" s="375"/>
    </row>
    <row r="16" spans="1:6" ht="15">
      <c r="A16" s="79"/>
      <c r="B16" s="78" t="s">
        <v>661</v>
      </c>
      <c r="C16" s="79"/>
      <c r="D16" s="79"/>
      <c r="E16" s="79"/>
      <c r="F16" s="79"/>
    </row>
    <row r="17" spans="1:6" ht="15">
      <c r="A17" s="79"/>
      <c r="B17" s="79" t="s">
        <v>428</v>
      </c>
      <c r="C17" s="79"/>
      <c r="D17" s="79"/>
      <c r="E17" s="79"/>
      <c r="F17" s="79"/>
    </row>
    <row r="18" spans="1:6" ht="15">
      <c r="A18" s="79"/>
      <c r="B18" s="79"/>
      <c r="C18" s="79"/>
      <c r="D18" s="79"/>
      <c r="E18" s="79"/>
      <c r="F18" s="79"/>
    </row>
  </sheetData>
  <sheetProtection/>
  <mergeCells count="2">
    <mergeCell ref="D8:D10"/>
    <mergeCell ref="A7:A10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6.421875" style="14" customWidth="1"/>
    <col min="2" max="2" width="52.28125" style="14" customWidth="1"/>
    <col min="3" max="3" width="13.28125" style="14" customWidth="1"/>
    <col min="4" max="4" width="13.57421875" style="14" customWidth="1"/>
    <col min="5" max="5" width="15.28125" style="14" customWidth="1"/>
    <col min="6" max="6" width="12.28125" style="14" customWidth="1"/>
    <col min="7" max="16384" width="9.140625" style="14" customWidth="1"/>
  </cols>
  <sheetData>
    <row r="1" spans="1:2" ht="15">
      <c r="A1" s="11" t="s">
        <v>616</v>
      </c>
      <c r="B1" s="436" t="s">
        <v>615</v>
      </c>
    </row>
    <row r="2" spans="1:2" ht="15">
      <c r="A2" s="11" t="s">
        <v>622</v>
      </c>
      <c r="B2" s="12" t="s">
        <v>439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6" ht="15.75" thickBot="1"/>
    <row r="7" spans="1:6" ht="45">
      <c r="A7" s="550" t="s">
        <v>163</v>
      </c>
      <c r="B7" s="387" t="s">
        <v>439</v>
      </c>
      <c r="C7" s="548" t="s">
        <v>440</v>
      </c>
      <c r="D7" s="549"/>
      <c r="E7" s="388" t="s">
        <v>447</v>
      </c>
      <c r="F7" s="389"/>
    </row>
    <row r="8" spans="1:6" ht="30.75" thickBot="1">
      <c r="A8" s="551"/>
      <c r="B8" s="390"/>
      <c r="C8" s="391" t="s">
        <v>441</v>
      </c>
      <c r="D8" s="392" t="s">
        <v>442</v>
      </c>
      <c r="E8" s="391" t="s">
        <v>441</v>
      </c>
      <c r="F8" s="392" t="s">
        <v>442</v>
      </c>
    </row>
    <row r="9" spans="1:6" ht="15">
      <c r="A9" s="46">
        <v>1</v>
      </c>
      <c r="B9" s="216" t="s">
        <v>443</v>
      </c>
      <c r="C9" s="381"/>
      <c r="D9" s="382"/>
      <c r="E9" s="383"/>
      <c r="F9" s="384"/>
    </row>
    <row r="10" spans="1:6" ht="15">
      <c r="A10" s="49">
        <v>2</v>
      </c>
      <c r="B10" s="216" t="s">
        <v>444</v>
      </c>
      <c r="C10" s="383"/>
      <c r="D10" s="384"/>
      <c r="E10" s="383"/>
      <c r="F10" s="384"/>
    </row>
    <row r="11" spans="1:6" ht="15">
      <c r="A11" s="49">
        <v>3</v>
      </c>
      <c r="B11" s="216" t="s">
        <v>445</v>
      </c>
      <c r="C11" s="383"/>
      <c r="D11" s="384"/>
      <c r="E11" s="383"/>
      <c r="F11" s="384"/>
    </row>
    <row r="12" spans="1:6" ht="15">
      <c r="A12" s="49">
        <v>4</v>
      </c>
      <c r="B12" s="216" t="s">
        <v>446</v>
      </c>
      <c r="C12" s="383"/>
      <c r="D12" s="384"/>
      <c r="E12" s="383"/>
      <c r="F12" s="384"/>
    </row>
    <row r="13" spans="1:6" ht="15.75" thickBot="1">
      <c r="A13" s="380">
        <v>5</v>
      </c>
      <c r="B13" s="217" t="s">
        <v>179</v>
      </c>
      <c r="C13" s="385">
        <f>SUM(C9:C12)</f>
        <v>0</v>
      </c>
      <c r="D13" s="386">
        <f>SUM(D9:D12)</f>
        <v>0</v>
      </c>
      <c r="E13" s="385">
        <f>SUM(E9:E12)</f>
        <v>0</v>
      </c>
      <c r="F13" s="386">
        <f>SUM(F9:F12)</f>
        <v>0</v>
      </c>
    </row>
    <row r="15" spans="2:6" ht="15">
      <c r="B15" s="78" t="s">
        <v>663</v>
      </c>
      <c r="C15" s="79"/>
      <c r="D15" s="79"/>
      <c r="E15" s="79"/>
      <c r="F15" s="79"/>
    </row>
  </sheetData>
  <sheetProtection/>
  <mergeCells count="2">
    <mergeCell ref="C7:D7"/>
    <mergeCell ref="A7:A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5.421875" style="14" customWidth="1"/>
    <col min="2" max="2" width="54.28125" style="14" customWidth="1"/>
    <col min="3" max="3" width="21.140625" style="14" customWidth="1"/>
    <col min="4" max="4" width="17.00390625" style="14" customWidth="1"/>
    <col min="5" max="5" width="15.57421875" style="14" customWidth="1"/>
    <col min="6" max="6" width="19.57421875" style="14" customWidth="1"/>
    <col min="7" max="16384" width="9.140625" style="14" customWidth="1"/>
  </cols>
  <sheetData>
    <row r="1" spans="1:2" ht="15">
      <c r="A1" s="11" t="s">
        <v>616</v>
      </c>
      <c r="B1" s="8">
        <v>15</v>
      </c>
    </row>
    <row r="2" spans="1:2" ht="15">
      <c r="A2" s="11" t="s">
        <v>622</v>
      </c>
      <c r="B2" s="12" t="s">
        <v>459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6" ht="15" customHeight="1">
      <c r="A7" s="495" t="s">
        <v>163</v>
      </c>
      <c r="B7" s="219" t="s">
        <v>459</v>
      </c>
      <c r="C7" s="552" t="s">
        <v>455</v>
      </c>
      <c r="D7" s="552" t="s">
        <v>456</v>
      </c>
      <c r="E7" s="552" t="s">
        <v>457</v>
      </c>
      <c r="F7" s="552" t="s">
        <v>458</v>
      </c>
    </row>
    <row r="8" spans="1:6" ht="15">
      <c r="A8" s="497"/>
      <c r="B8" s="406" t="s">
        <v>641</v>
      </c>
      <c r="C8" s="553"/>
      <c r="D8" s="554"/>
      <c r="E8" s="553"/>
      <c r="F8" s="553"/>
    </row>
    <row r="9" spans="1:6" ht="15">
      <c r="A9" s="188">
        <v>1</v>
      </c>
      <c r="B9" s="46" t="s">
        <v>449</v>
      </c>
      <c r="C9" s="395">
        <f>+C10+C11</f>
        <v>0</v>
      </c>
      <c r="D9" s="396">
        <f>+D10+D11</f>
        <v>0</v>
      </c>
      <c r="E9" s="396">
        <f>+E10+E11</f>
        <v>0</v>
      </c>
      <c r="F9" s="397">
        <f>+F10+F11</f>
        <v>0</v>
      </c>
    </row>
    <row r="10" spans="1:6" ht="15">
      <c r="A10" s="188">
        <v>2</v>
      </c>
      <c r="B10" s="49" t="s">
        <v>450</v>
      </c>
      <c r="C10" s="398"/>
      <c r="D10" s="399"/>
      <c r="E10" s="399"/>
      <c r="F10" s="400"/>
    </row>
    <row r="11" spans="1:6" ht="15">
      <c r="A11" s="188">
        <v>3</v>
      </c>
      <c r="B11" s="49" t="s">
        <v>451</v>
      </c>
      <c r="C11" s="324">
        <f>+C12+C13+C14</f>
        <v>0</v>
      </c>
      <c r="D11" s="401">
        <f>+D12+D13+D14</f>
        <v>0</v>
      </c>
      <c r="E11" s="401">
        <f>+E12+E13+E14</f>
        <v>0</v>
      </c>
      <c r="F11" s="316">
        <f>+F12+F13+F14</f>
        <v>0</v>
      </c>
    </row>
    <row r="12" spans="1:6" ht="15">
      <c r="A12" s="188"/>
      <c r="B12" s="393" t="s">
        <v>264</v>
      </c>
      <c r="C12" s="398"/>
      <c r="D12" s="399"/>
      <c r="E12" s="399"/>
      <c r="F12" s="400"/>
    </row>
    <row r="13" spans="1:6" ht="15">
      <c r="A13" s="188"/>
      <c r="B13" s="393" t="s">
        <v>265</v>
      </c>
      <c r="C13" s="398"/>
      <c r="D13" s="399"/>
      <c r="E13" s="399"/>
      <c r="F13" s="400"/>
    </row>
    <row r="14" spans="1:6" ht="15">
      <c r="A14" s="188"/>
      <c r="B14" s="393" t="s">
        <v>212</v>
      </c>
      <c r="C14" s="398"/>
      <c r="D14" s="399"/>
      <c r="E14" s="399"/>
      <c r="F14" s="400"/>
    </row>
    <row r="15" spans="1:6" ht="15">
      <c r="A15" s="188">
        <v>4</v>
      </c>
      <c r="B15" s="49" t="s">
        <v>452</v>
      </c>
      <c r="C15" s="335">
        <f>+C16+C17</f>
        <v>0</v>
      </c>
      <c r="D15" s="402">
        <f>+D16+D17</f>
        <v>0</v>
      </c>
      <c r="E15" s="402">
        <f>+E16+E17</f>
        <v>0</v>
      </c>
      <c r="F15" s="336">
        <f>+F16+F17</f>
        <v>0</v>
      </c>
    </row>
    <row r="16" spans="1:6" ht="15">
      <c r="A16" s="188">
        <v>5</v>
      </c>
      <c r="B16" s="49" t="s">
        <v>453</v>
      </c>
      <c r="C16" s="398"/>
      <c r="D16" s="399"/>
      <c r="E16" s="399"/>
      <c r="F16" s="400"/>
    </row>
    <row r="17" spans="1:6" ht="15">
      <c r="A17" s="188">
        <v>6</v>
      </c>
      <c r="B17" s="49" t="s">
        <v>454</v>
      </c>
      <c r="C17" s="324">
        <f>+C18+C19+C20</f>
        <v>0</v>
      </c>
      <c r="D17" s="401">
        <f>+D18+D19+D20</f>
        <v>0</v>
      </c>
      <c r="E17" s="401">
        <f>+E18+E19+E20</f>
        <v>0</v>
      </c>
      <c r="F17" s="316">
        <f>+F18+F19+F20</f>
        <v>0</v>
      </c>
    </row>
    <row r="18" spans="1:6" ht="15">
      <c r="A18" s="188"/>
      <c r="B18" s="393" t="s">
        <v>264</v>
      </c>
      <c r="C18" s="398"/>
      <c r="D18" s="399"/>
      <c r="E18" s="399"/>
      <c r="F18" s="400"/>
    </row>
    <row r="19" spans="1:6" ht="15">
      <c r="A19" s="188"/>
      <c r="B19" s="393" t="s">
        <v>265</v>
      </c>
      <c r="C19" s="398"/>
      <c r="D19" s="399"/>
      <c r="E19" s="399"/>
      <c r="F19" s="400"/>
    </row>
    <row r="20" spans="1:6" ht="15">
      <c r="A20" s="189"/>
      <c r="B20" s="394" t="s">
        <v>212</v>
      </c>
      <c r="C20" s="403"/>
      <c r="D20" s="404"/>
      <c r="E20" s="404"/>
      <c r="F20" s="405"/>
    </row>
    <row r="22" spans="2:5" ht="15">
      <c r="B22" s="78" t="s">
        <v>661</v>
      </c>
      <c r="C22" s="79"/>
      <c r="D22" s="79"/>
      <c r="E22" s="79"/>
    </row>
  </sheetData>
  <sheetProtection/>
  <mergeCells count="5">
    <mergeCell ref="A7:A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3.421875" style="14" customWidth="1"/>
    <col min="2" max="2" width="59.28125" style="14" bestFit="1" customWidth="1"/>
    <col min="3" max="16384" width="9.140625" style="14" customWidth="1"/>
  </cols>
  <sheetData>
    <row r="1" spans="1:2" ht="15">
      <c r="A1" s="11" t="s">
        <v>616</v>
      </c>
      <c r="B1" s="8">
        <v>16</v>
      </c>
    </row>
    <row r="2" spans="1:2" ht="15">
      <c r="A2" s="11" t="s">
        <v>622</v>
      </c>
      <c r="B2" s="12" t="s">
        <v>462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6" ht="15">
      <c r="A7" s="559" t="s">
        <v>163</v>
      </c>
      <c r="B7" s="561" t="s">
        <v>462</v>
      </c>
      <c r="C7" s="555" t="s">
        <v>440</v>
      </c>
      <c r="D7" s="556"/>
      <c r="E7" s="557" t="s">
        <v>447</v>
      </c>
      <c r="F7" s="558"/>
    </row>
    <row r="8" spans="1:6" ht="30">
      <c r="A8" s="560"/>
      <c r="B8" s="562"/>
      <c r="C8" s="430" t="s">
        <v>441</v>
      </c>
      <c r="D8" s="431" t="s">
        <v>442</v>
      </c>
      <c r="E8" s="428" t="s">
        <v>441</v>
      </c>
      <c r="F8" s="434" t="s">
        <v>442</v>
      </c>
    </row>
    <row r="9" spans="1:6" ht="15">
      <c r="A9" s="46">
        <v>1</v>
      </c>
      <c r="B9" s="46" t="s">
        <v>155</v>
      </c>
      <c r="C9" s="381"/>
      <c r="D9" s="382"/>
      <c r="E9" s="381"/>
      <c r="F9" s="382"/>
    </row>
    <row r="10" spans="1:6" ht="15">
      <c r="A10" s="49">
        <v>2</v>
      </c>
      <c r="B10" s="49" t="s">
        <v>265</v>
      </c>
      <c r="C10" s="383"/>
      <c r="D10" s="384"/>
      <c r="E10" s="383"/>
      <c r="F10" s="384"/>
    </row>
    <row r="11" spans="1:6" ht="15">
      <c r="A11" s="49">
        <v>3</v>
      </c>
      <c r="B11" s="167" t="s">
        <v>264</v>
      </c>
      <c r="C11" s="383"/>
      <c r="D11" s="384"/>
      <c r="E11" s="383"/>
      <c r="F11" s="384"/>
    </row>
    <row r="12" spans="1:6" ht="15">
      <c r="A12" s="49">
        <v>4</v>
      </c>
      <c r="B12" s="167" t="s">
        <v>212</v>
      </c>
      <c r="C12" s="383"/>
      <c r="D12" s="384"/>
      <c r="E12" s="383"/>
      <c r="F12" s="384"/>
    </row>
    <row r="13" spans="1:6" ht="15">
      <c r="A13" s="380">
        <v>5</v>
      </c>
      <c r="B13" s="380" t="s">
        <v>179</v>
      </c>
      <c r="C13" s="407">
        <f>SUM(C9:C12)</f>
        <v>0</v>
      </c>
      <c r="D13" s="408">
        <f>SUM(D9:D12)</f>
        <v>0</v>
      </c>
      <c r="E13" s="407">
        <f>SUM(E9:E12)</f>
        <v>0</v>
      </c>
      <c r="F13" s="408">
        <f>SUM(F9:F12)</f>
        <v>0</v>
      </c>
    </row>
    <row r="15" spans="2:7" ht="15">
      <c r="B15" s="78" t="s">
        <v>663</v>
      </c>
      <c r="C15" s="79"/>
      <c r="D15" s="79"/>
      <c r="E15" s="79"/>
      <c r="F15" s="79"/>
      <c r="G15" s="79"/>
    </row>
  </sheetData>
  <sheetProtection/>
  <mergeCells count="4">
    <mergeCell ref="C7:D7"/>
    <mergeCell ref="E7:F7"/>
    <mergeCell ref="A7:A8"/>
    <mergeCell ref="B7:B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3.8515625" style="14" customWidth="1"/>
    <col min="2" max="2" width="45.140625" style="14" customWidth="1"/>
    <col min="3" max="16384" width="9.140625" style="14" customWidth="1"/>
  </cols>
  <sheetData>
    <row r="1" spans="1:2" ht="15">
      <c r="A1" s="11" t="s">
        <v>616</v>
      </c>
      <c r="B1" s="8">
        <v>17</v>
      </c>
    </row>
    <row r="2" spans="1:2" ht="15">
      <c r="A2" s="11" t="s">
        <v>622</v>
      </c>
      <c r="B2" s="12" t="s">
        <v>463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563" t="s">
        <v>163</v>
      </c>
      <c r="B7" s="564" t="s">
        <v>463</v>
      </c>
      <c r="C7" s="536" t="s">
        <v>429</v>
      </c>
      <c r="D7" s="538"/>
    </row>
    <row r="8" spans="1:4" ht="30">
      <c r="A8" s="563"/>
      <c r="B8" s="564"/>
      <c r="C8" s="428" t="s">
        <v>441</v>
      </c>
      <c r="D8" s="429" t="s">
        <v>442</v>
      </c>
    </row>
    <row r="9" spans="1:4" ht="15">
      <c r="A9" s="46">
        <v>1</v>
      </c>
      <c r="B9" s="410" t="s">
        <v>464</v>
      </c>
      <c r="C9" s="381"/>
      <c r="D9" s="382"/>
    </row>
    <row r="10" spans="1:4" ht="15">
      <c r="A10" s="49">
        <v>2</v>
      </c>
      <c r="B10" s="411" t="s">
        <v>465</v>
      </c>
      <c r="C10" s="383"/>
      <c r="D10" s="384"/>
    </row>
    <row r="11" spans="1:4" ht="15">
      <c r="A11" s="409">
        <v>3</v>
      </c>
      <c r="B11" s="409" t="s">
        <v>249</v>
      </c>
      <c r="C11" s="414">
        <f>SUM(C9:C10)</f>
        <v>0</v>
      </c>
      <c r="D11" s="415">
        <f>SUM(D9:D10)</f>
        <v>0</v>
      </c>
    </row>
    <row r="12" spans="1:4" ht="15">
      <c r="A12" s="49">
        <v>4</v>
      </c>
      <c r="B12" s="411" t="s">
        <v>466</v>
      </c>
      <c r="C12" s="383"/>
      <c r="D12" s="384"/>
    </row>
    <row r="13" spans="1:4" ht="15">
      <c r="A13" s="49">
        <v>5</v>
      </c>
      <c r="B13" s="411" t="s">
        <v>266</v>
      </c>
      <c r="C13" s="383"/>
      <c r="D13" s="384"/>
    </row>
    <row r="14" spans="1:4" ht="15">
      <c r="A14" s="49">
        <v>6</v>
      </c>
      <c r="B14" s="411" t="s">
        <v>267</v>
      </c>
      <c r="C14" s="383"/>
      <c r="D14" s="384"/>
    </row>
    <row r="15" spans="1:4" ht="15">
      <c r="A15" s="49">
        <v>7</v>
      </c>
      <c r="B15" s="411" t="s">
        <v>467</v>
      </c>
      <c r="C15" s="383"/>
      <c r="D15" s="384"/>
    </row>
    <row r="16" spans="1:4" ht="15">
      <c r="A16" s="409">
        <v>8</v>
      </c>
      <c r="B16" s="412" t="s">
        <v>179</v>
      </c>
      <c r="C16" s="414">
        <f>SUM(C12:C15)</f>
        <v>0</v>
      </c>
      <c r="D16" s="415">
        <f>SUM(D12:D15)</f>
        <v>0</v>
      </c>
    </row>
    <row r="17" spans="1:4" ht="15">
      <c r="A17" s="380">
        <v>9</v>
      </c>
      <c r="B17" s="413" t="s">
        <v>468</v>
      </c>
      <c r="C17" s="416"/>
      <c r="D17" s="417"/>
    </row>
    <row r="19" spans="2:6" ht="15">
      <c r="B19" s="78" t="s">
        <v>663</v>
      </c>
      <c r="C19" s="79"/>
      <c r="D19" s="79"/>
      <c r="E19" s="79"/>
      <c r="F19" s="79"/>
    </row>
    <row r="20" spans="2:6" ht="15">
      <c r="B20" s="79"/>
      <c r="C20" s="79"/>
      <c r="D20" s="79"/>
      <c r="E20" s="79"/>
      <c r="F20" s="79"/>
    </row>
  </sheetData>
  <sheetProtection/>
  <mergeCells count="3">
    <mergeCell ref="A7:A8"/>
    <mergeCell ref="B7:B8"/>
    <mergeCell ref="C7:D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421875" style="14" customWidth="1"/>
    <col min="2" max="2" width="62.140625" style="14" customWidth="1"/>
    <col min="3" max="3" width="16.28125" style="14" customWidth="1"/>
    <col min="4" max="16384" width="9.140625" style="14" customWidth="1"/>
  </cols>
  <sheetData>
    <row r="1" spans="1:2" ht="15">
      <c r="A1" s="11" t="s">
        <v>616</v>
      </c>
      <c r="B1" s="8">
        <v>18</v>
      </c>
    </row>
    <row r="2" spans="1:2" ht="15">
      <c r="A2" s="11" t="s">
        <v>622</v>
      </c>
      <c r="B2" s="12" t="s">
        <v>470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3" ht="15">
      <c r="A7" s="419" t="s">
        <v>163</v>
      </c>
      <c r="B7" s="420" t="s">
        <v>470</v>
      </c>
      <c r="C7" s="421" t="s">
        <v>469</v>
      </c>
    </row>
    <row r="8" spans="1:3" ht="15">
      <c r="A8" s="188">
        <v>1</v>
      </c>
      <c r="B8" s="46" t="s">
        <v>471</v>
      </c>
      <c r="C8" s="384"/>
    </row>
    <row r="9" spans="1:3" ht="15">
      <c r="A9" s="188">
        <v>2</v>
      </c>
      <c r="B9" s="49" t="s">
        <v>473</v>
      </c>
      <c r="C9" s="384"/>
    </row>
    <row r="10" spans="1:3" ht="15">
      <c r="A10" s="189">
        <v>3</v>
      </c>
      <c r="B10" s="51" t="s">
        <v>472</v>
      </c>
      <c r="C10" s="418"/>
    </row>
    <row r="12" spans="2:3" ht="15">
      <c r="B12" s="78" t="s">
        <v>663</v>
      </c>
      <c r="C12" s="79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30.28125" style="14" customWidth="1"/>
    <col min="2" max="2" width="38.7109375" style="14" customWidth="1"/>
    <col min="3" max="3" width="12.7109375" style="14" customWidth="1"/>
    <col min="4" max="4" width="12.8515625" style="14" customWidth="1"/>
    <col min="5" max="16384" width="9.140625" style="14" customWidth="1"/>
  </cols>
  <sheetData>
    <row r="1" spans="1:2" ht="15">
      <c r="A1" s="11" t="s">
        <v>616</v>
      </c>
      <c r="B1" s="8">
        <v>19</v>
      </c>
    </row>
    <row r="2" spans="1:2" ht="15">
      <c r="A2" s="11" t="s">
        <v>622</v>
      </c>
      <c r="B2" s="12" t="s">
        <v>672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5" ht="15">
      <c r="A7" s="490" t="s">
        <v>163</v>
      </c>
      <c r="B7" s="565" t="s">
        <v>675</v>
      </c>
      <c r="C7" s="567" t="s">
        <v>474</v>
      </c>
      <c r="D7" s="568"/>
      <c r="E7" s="490" t="s">
        <v>179</v>
      </c>
    </row>
    <row r="8" spans="1:5" ht="15">
      <c r="A8" s="492"/>
      <c r="B8" s="566"/>
      <c r="C8" s="244" t="s">
        <v>475</v>
      </c>
      <c r="D8" s="423" t="s">
        <v>476</v>
      </c>
      <c r="E8" s="492"/>
    </row>
    <row r="9" spans="1:5" ht="15">
      <c r="A9" s="46">
        <v>1</v>
      </c>
      <c r="B9" s="46" t="s">
        <v>477</v>
      </c>
      <c r="C9" s="422"/>
      <c r="D9" s="384"/>
      <c r="E9" s="297">
        <f aca="true" t="shared" si="0" ref="E9:E14">SUM(C9:D9)</f>
        <v>0</v>
      </c>
    </row>
    <row r="10" spans="1:5" ht="15">
      <c r="A10" s="49">
        <v>2</v>
      </c>
      <c r="B10" s="49" t="s">
        <v>480</v>
      </c>
      <c r="C10" s="422"/>
      <c r="D10" s="384"/>
      <c r="E10" s="297">
        <f t="shared" si="0"/>
        <v>0</v>
      </c>
    </row>
    <row r="11" spans="1:5" ht="15">
      <c r="A11" s="49">
        <v>3</v>
      </c>
      <c r="B11" s="167" t="s">
        <v>479</v>
      </c>
      <c r="C11" s="422"/>
      <c r="D11" s="384"/>
      <c r="E11" s="297">
        <f t="shared" si="0"/>
        <v>0</v>
      </c>
    </row>
    <row r="12" spans="1:5" ht="15">
      <c r="A12" s="49">
        <v>4</v>
      </c>
      <c r="B12" s="167" t="s">
        <v>478</v>
      </c>
      <c r="C12" s="422"/>
      <c r="D12" s="384"/>
      <c r="E12" s="297">
        <f t="shared" si="0"/>
        <v>0</v>
      </c>
    </row>
    <row r="13" spans="1:5" ht="15">
      <c r="A13" s="49">
        <v>5</v>
      </c>
      <c r="B13" s="167" t="s">
        <v>212</v>
      </c>
      <c r="C13" s="422"/>
      <c r="D13" s="384"/>
      <c r="E13" s="297">
        <f t="shared" si="0"/>
        <v>0</v>
      </c>
    </row>
    <row r="14" spans="1:5" ht="15">
      <c r="A14" s="380">
        <v>6</v>
      </c>
      <c r="B14" s="380" t="s">
        <v>179</v>
      </c>
      <c r="C14" s="427">
        <f>SUM(C9:C13)</f>
        <v>0</v>
      </c>
      <c r="D14" s="408">
        <f>SUM(D9:D13)</f>
        <v>0</v>
      </c>
      <c r="E14" s="426">
        <f t="shared" si="0"/>
        <v>0</v>
      </c>
    </row>
    <row r="16" spans="2:6" ht="15">
      <c r="B16" s="78" t="s">
        <v>359</v>
      </c>
      <c r="C16" s="79"/>
      <c r="D16" s="79"/>
      <c r="E16" s="79"/>
      <c r="F16" s="79"/>
    </row>
  </sheetData>
  <sheetProtection/>
  <mergeCells count="4">
    <mergeCell ref="A7:A8"/>
    <mergeCell ref="B7:B8"/>
    <mergeCell ref="C7:D7"/>
    <mergeCell ref="E7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91" zoomScaleNormal="91" zoomScalePageLayoutView="0" workbookViewId="0" topLeftCell="A1">
      <selection activeCell="A1" sqref="A1"/>
    </sheetView>
  </sheetViews>
  <sheetFormatPr defaultColWidth="9.140625" defaultRowHeight="12.75"/>
  <cols>
    <col min="1" max="1" width="24.28125" style="14" customWidth="1"/>
    <col min="2" max="2" width="69.00390625" style="14" customWidth="1"/>
    <col min="3" max="3" width="16.140625" style="14" customWidth="1"/>
    <col min="4" max="4" width="16.00390625" style="14" customWidth="1"/>
    <col min="5" max="5" width="15.28125" style="14" customWidth="1"/>
    <col min="6" max="6" width="18.8515625" style="14" customWidth="1"/>
    <col min="7" max="7" width="16.7109375" style="14" customWidth="1"/>
    <col min="8" max="16384" width="9.140625" style="14" customWidth="1"/>
  </cols>
  <sheetData>
    <row r="1" spans="1:2" ht="15">
      <c r="A1" s="11" t="s">
        <v>616</v>
      </c>
      <c r="B1" s="8">
        <v>2</v>
      </c>
    </row>
    <row r="2" spans="1:2" ht="15">
      <c r="A2" s="11" t="s">
        <v>622</v>
      </c>
      <c r="B2" s="435" t="s">
        <v>197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7" ht="15">
      <c r="A7" s="490" t="s">
        <v>163</v>
      </c>
      <c r="B7" s="138"/>
      <c r="C7" s="241"/>
      <c r="D7" s="140"/>
      <c r="E7" s="141"/>
      <c r="F7" s="140"/>
      <c r="G7" s="142"/>
    </row>
    <row r="8" spans="1:7" ht="15">
      <c r="A8" s="491"/>
      <c r="B8" s="259" t="s">
        <v>180</v>
      </c>
      <c r="C8" s="242" t="s">
        <v>155</v>
      </c>
      <c r="D8" s="243"/>
      <c r="E8" s="144" t="s">
        <v>182</v>
      </c>
      <c r="F8" s="145"/>
      <c r="G8" s="146" t="s">
        <v>153</v>
      </c>
    </row>
    <row r="9" spans="1:7" ht="15">
      <c r="A9" s="492"/>
      <c r="B9" s="447" t="s">
        <v>641</v>
      </c>
      <c r="C9" s="148" t="s">
        <v>181</v>
      </c>
      <c r="D9" s="149" t="s">
        <v>183</v>
      </c>
      <c r="E9" s="149" t="s">
        <v>181</v>
      </c>
      <c r="F9" s="149" t="s">
        <v>183</v>
      </c>
      <c r="G9" s="150"/>
    </row>
    <row r="10" spans="1:7" ht="15">
      <c r="A10" s="152">
        <v>1</v>
      </c>
      <c r="B10" s="153" t="s">
        <v>227</v>
      </c>
      <c r="C10" s="236">
        <f>SUM(C11:C15)</f>
        <v>0</v>
      </c>
      <c r="D10" s="236">
        <f>SUM(D11:D15)</f>
        <v>0</v>
      </c>
      <c r="E10" s="236">
        <f>SUM(E11:E15)</f>
        <v>0</v>
      </c>
      <c r="F10" s="236">
        <f>SUM(F11:F15)</f>
        <v>0</v>
      </c>
      <c r="G10" s="237">
        <f aca="true" t="shared" si="0" ref="G10:G48">SUM(C10:F10)</f>
        <v>0</v>
      </c>
    </row>
    <row r="11" spans="1:7" ht="15">
      <c r="A11" s="154">
        <v>1.1</v>
      </c>
      <c r="B11" s="155" t="s">
        <v>505</v>
      </c>
      <c r="C11" s="238"/>
      <c r="D11" s="238"/>
      <c r="E11" s="238"/>
      <c r="F11" s="238"/>
      <c r="G11" s="237">
        <f t="shared" si="0"/>
        <v>0</v>
      </c>
    </row>
    <row r="12" spans="1:7" ht="15">
      <c r="A12" s="154">
        <v>1.2</v>
      </c>
      <c r="B12" s="155" t="s">
        <v>184</v>
      </c>
      <c r="C12" s="238"/>
      <c r="D12" s="238"/>
      <c r="E12" s="238"/>
      <c r="F12" s="238"/>
      <c r="G12" s="237">
        <f t="shared" si="0"/>
        <v>0</v>
      </c>
    </row>
    <row r="13" spans="1:7" ht="30">
      <c r="A13" s="154">
        <v>1.3</v>
      </c>
      <c r="B13" s="155" t="s">
        <v>506</v>
      </c>
      <c r="C13" s="238"/>
      <c r="D13" s="238"/>
      <c r="E13" s="238"/>
      <c r="F13" s="238"/>
      <c r="G13" s="237">
        <f t="shared" si="0"/>
        <v>0</v>
      </c>
    </row>
    <row r="14" spans="1:7" ht="30">
      <c r="A14" s="154">
        <v>1.4</v>
      </c>
      <c r="B14" s="155" t="s">
        <v>507</v>
      </c>
      <c r="C14" s="238"/>
      <c r="D14" s="238"/>
      <c r="E14" s="238"/>
      <c r="F14" s="238"/>
      <c r="G14" s="237">
        <f t="shared" si="0"/>
        <v>0</v>
      </c>
    </row>
    <row r="15" spans="1:7" ht="15">
      <c r="A15" s="154">
        <v>1.5</v>
      </c>
      <c r="B15" s="155" t="s">
        <v>228</v>
      </c>
      <c r="C15" s="238"/>
      <c r="D15" s="238"/>
      <c r="E15" s="238"/>
      <c r="F15" s="238"/>
      <c r="G15" s="237">
        <f t="shared" si="0"/>
        <v>0</v>
      </c>
    </row>
    <row r="16" spans="1:7" ht="15">
      <c r="A16" s="152">
        <v>2</v>
      </c>
      <c r="B16" s="153" t="s">
        <v>376</v>
      </c>
      <c r="C16" s="236">
        <f>C17+C20+C23+C26+C29+C32</f>
        <v>0</v>
      </c>
      <c r="D16" s="236">
        <f>D17+D20+D23+D26+D29+D32</f>
        <v>0</v>
      </c>
      <c r="E16" s="236">
        <f>E17+E20+E23+E26+E29+E32</f>
        <v>0</v>
      </c>
      <c r="F16" s="236">
        <f>F17+F20+F23+F26+F29+F32</f>
        <v>0</v>
      </c>
      <c r="G16" s="237">
        <f t="shared" si="0"/>
        <v>0</v>
      </c>
    </row>
    <row r="17" spans="1:7" ht="15">
      <c r="A17" s="154">
        <v>2.1</v>
      </c>
      <c r="B17" s="155" t="s">
        <v>508</v>
      </c>
      <c r="C17" s="236">
        <f>SUM(C18:C19)</f>
        <v>0</v>
      </c>
      <c r="D17" s="236">
        <f>SUM(D18:D19)</f>
        <v>0</v>
      </c>
      <c r="E17" s="236">
        <f>SUM(E18:E19)</f>
        <v>0</v>
      </c>
      <c r="F17" s="236">
        <f>SUM(F18:F19)</f>
        <v>0</v>
      </c>
      <c r="G17" s="237">
        <f t="shared" si="0"/>
        <v>0</v>
      </c>
    </row>
    <row r="18" spans="1:7" ht="15">
      <c r="A18" s="156" t="s">
        <v>13</v>
      </c>
      <c r="B18" s="157" t="s">
        <v>509</v>
      </c>
      <c r="C18" s="238"/>
      <c r="D18" s="238"/>
      <c r="E18" s="238"/>
      <c r="F18" s="238"/>
      <c r="G18" s="237">
        <f t="shared" si="0"/>
        <v>0</v>
      </c>
    </row>
    <row r="19" spans="1:7" ht="15">
      <c r="A19" s="156" t="s">
        <v>16</v>
      </c>
      <c r="B19" s="157" t="s">
        <v>164</v>
      </c>
      <c r="C19" s="238"/>
      <c r="D19" s="238"/>
      <c r="E19" s="238"/>
      <c r="F19" s="238"/>
      <c r="G19" s="237">
        <f t="shared" si="0"/>
        <v>0</v>
      </c>
    </row>
    <row r="20" spans="1:7" ht="15">
      <c r="A20" s="154">
        <v>2.2</v>
      </c>
      <c r="B20" s="155" t="s">
        <v>510</v>
      </c>
      <c r="C20" s="236">
        <f>SUM(C21:C22)</f>
        <v>0</v>
      </c>
      <c r="D20" s="236">
        <f>SUM(D21:D22)</f>
        <v>0</v>
      </c>
      <c r="E20" s="236">
        <f>SUM(E21:E22)</f>
        <v>0</v>
      </c>
      <c r="F20" s="236">
        <f>SUM(F21:F22)</f>
        <v>0</v>
      </c>
      <c r="G20" s="237">
        <f t="shared" si="0"/>
        <v>0</v>
      </c>
    </row>
    <row r="21" spans="1:7" ht="15">
      <c r="A21" s="156" t="s">
        <v>112</v>
      </c>
      <c r="B21" s="157" t="s">
        <v>510</v>
      </c>
      <c r="C21" s="238"/>
      <c r="D21" s="238"/>
      <c r="E21" s="238"/>
      <c r="F21" s="238"/>
      <c r="G21" s="237">
        <f t="shared" si="0"/>
        <v>0</v>
      </c>
    </row>
    <row r="22" spans="1:7" ht="15">
      <c r="A22" s="156" t="s">
        <v>113</v>
      </c>
      <c r="B22" s="157" t="s">
        <v>157</v>
      </c>
      <c r="C22" s="238"/>
      <c r="D22" s="238"/>
      <c r="E22" s="238"/>
      <c r="F22" s="238"/>
      <c r="G22" s="237">
        <f t="shared" si="0"/>
        <v>0</v>
      </c>
    </row>
    <row r="23" spans="1:7" ht="15">
      <c r="A23" s="154">
        <v>2.3</v>
      </c>
      <c r="B23" s="155" t="s">
        <v>511</v>
      </c>
      <c r="C23" s="236">
        <f>SUM(C24:C25)</f>
        <v>0</v>
      </c>
      <c r="D23" s="236">
        <f>SUM(D24:D25)</f>
        <v>0</v>
      </c>
      <c r="E23" s="236">
        <f>SUM(E24:E25)</f>
        <v>0</v>
      </c>
      <c r="F23" s="236">
        <f>SUM(F24:F25)</f>
        <v>0</v>
      </c>
      <c r="G23" s="237">
        <f t="shared" si="0"/>
        <v>0</v>
      </c>
    </row>
    <row r="24" spans="1:7" ht="15">
      <c r="A24" s="156" t="s">
        <v>114</v>
      </c>
      <c r="B24" s="157" t="s">
        <v>511</v>
      </c>
      <c r="C24" s="238"/>
      <c r="D24" s="238"/>
      <c r="E24" s="238"/>
      <c r="F24" s="238"/>
      <c r="G24" s="237">
        <f t="shared" si="0"/>
        <v>0</v>
      </c>
    </row>
    <row r="25" spans="1:7" ht="15">
      <c r="A25" s="156" t="s">
        <v>115</v>
      </c>
      <c r="B25" s="157" t="s">
        <v>164</v>
      </c>
      <c r="C25" s="238"/>
      <c r="D25" s="238"/>
      <c r="E25" s="238"/>
      <c r="F25" s="238"/>
      <c r="G25" s="237">
        <f t="shared" si="0"/>
        <v>0</v>
      </c>
    </row>
    <row r="26" spans="1:7" ht="15">
      <c r="A26" s="154">
        <v>2.4</v>
      </c>
      <c r="B26" s="155" t="s">
        <v>512</v>
      </c>
      <c r="C26" s="236">
        <f>SUM(C27:C28)</f>
        <v>0</v>
      </c>
      <c r="D26" s="236">
        <f>SUM(D27:D28)</f>
        <v>0</v>
      </c>
      <c r="E26" s="236">
        <f>SUM(E27:E28)</f>
        <v>0</v>
      </c>
      <c r="F26" s="236">
        <f>SUM(F27:F28)</f>
        <v>0</v>
      </c>
      <c r="G26" s="237">
        <f t="shared" si="0"/>
        <v>0</v>
      </c>
    </row>
    <row r="27" spans="1:7" ht="15">
      <c r="A27" s="156" t="s">
        <v>116</v>
      </c>
      <c r="B27" s="157" t="s">
        <v>512</v>
      </c>
      <c r="C27" s="238"/>
      <c r="D27" s="238"/>
      <c r="E27" s="238"/>
      <c r="F27" s="238"/>
      <c r="G27" s="237">
        <f t="shared" si="0"/>
        <v>0</v>
      </c>
    </row>
    <row r="28" spans="1:7" ht="15">
      <c r="A28" s="156" t="s">
        <v>117</v>
      </c>
      <c r="B28" s="157" t="s">
        <v>164</v>
      </c>
      <c r="C28" s="238"/>
      <c r="D28" s="238"/>
      <c r="E28" s="238"/>
      <c r="F28" s="238"/>
      <c r="G28" s="237">
        <f t="shared" si="0"/>
        <v>0</v>
      </c>
    </row>
    <row r="29" spans="1:7" ht="15">
      <c r="A29" s="154">
        <v>2.5</v>
      </c>
      <c r="B29" s="155" t="s">
        <v>513</v>
      </c>
      <c r="C29" s="236">
        <f>SUM(C30:C31)</f>
        <v>0</v>
      </c>
      <c r="D29" s="236">
        <f>SUM(D30:D31)</f>
        <v>0</v>
      </c>
      <c r="E29" s="236">
        <f>SUM(E30:E31)</f>
        <v>0</v>
      </c>
      <c r="F29" s="236">
        <f>SUM(F30:F31)</f>
        <v>0</v>
      </c>
      <c r="G29" s="237">
        <f t="shared" si="0"/>
        <v>0</v>
      </c>
    </row>
    <row r="30" spans="1:7" ht="15">
      <c r="A30" s="156" t="s">
        <v>118</v>
      </c>
      <c r="B30" s="157" t="s">
        <v>513</v>
      </c>
      <c r="C30" s="238"/>
      <c r="D30" s="238"/>
      <c r="E30" s="238"/>
      <c r="F30" s="238"/>
      <c r="G30" s="237">
        <f t="shared" si="0"/>
        <v>0</v>
      </c>
    </row>
    <row r="31" spans="1:7" ht="15">
      <c r="A31" s="156" t="s">
        <v>119</v>
      </c>
      <c r="B31" s="157" t="s">
        <v>157</v>
      </c>
      <c r="C31" s="238"/>
      <c r="D31" s="238"/>
      <c r="E31" s="238"/>
      <c r="F31" s="238"/>
      <c r="G31" s="237">
        <f t="shared" si="0"/>
        <v>0</v>
      </c>
    </row>
    <row r="32" spans="1:7" ht="15">
      <c r="A32" s="154">
        <v>2.6</v>
      </c>
      <c r="B32" s="155" t="s">
        <v>514</v>
      </c>
      <c r="C32" s="236">
        <f>SUM(C33:C34)</f>
        <v>0</v>
      </c>
      <c r="D32" s="236">
        <f>SUM(D33:D34)</f>
        <v>0</v>
      </c>
      <c r="E32" s="236">
        <f>SUM(E33:E34)</f>
        <v>0</v>
      </c>
      <c r="F32" s="236">
        <f>SUM(F33:F34)</f>
        <v>0</v>
      </c>
      <c r="G32" s="237">
        <f t="shared" si="0"/>
        <v>0</v>
      </c>
    </row>
    <row r="33" spans="1:7" ht="15">
      <c r="A33" s="156" t="s">
        <v>120</v>
      </c>
      <c r="B33" s="157" t="s">
        <v>514</v>
      </c>
      <c r="C33" s="238"/>
      <c r="D33" s="238"/>
      <c r="E33" s="238"/>
      <c r="F33" s="238"/>
      <c r="G33" s="237">
        <f t="shared" si="0"/>
        <v>0</v>
      </c>
    </row>
    <row r="34" spans="1:7" ht="15">
      <c r="A34" s="156" t="s">
        <v>121</v>
      </c>
      <c r="B34" s="157" t="s">
        <v>164</v>
      </c>
      <c r="C34" s="238"/>
      <c r="D34" s="238"/>
      <c r="E34" s="238"/>
      <c r="F34" s="238"/>
      <c r="G34" s="237">
        <f t="shared" si="0"/>
        <v>0</v>
      </c>
    </row>
    <row r="35" spans="1:7" ht="15">
      <c r="A35" s="152">
        <v>3</v>
      </c>
      <c r="B35" s="164" t="s">
        <v>385</v>
      </c>
      <c r="C35" s="238"/>
      <c r="D35" s="238"/>
      <c r="E35" s="238"/>
      <c r="F35" s="238"/>
      <c r="G35" s="237">
        <f t="shared" si="0"/>
        <v>0</v>
      </c>
    </row>
    <row r="36" spans="1:7" ht="15">
      <c r="A36" s="152">
        <v>4</v>
      </c>
      <c r="B36" s="153" t="s">
        <v>218</v>
      </c>
      <c r="C36" s="236">
        <f>C37-C38</f>
        <v>0</v>
      </c>
      <c r="D36" s="236">
        <f>D37-D38</f>
        <v>0</v>
      </c>
      <c r="E36" s="236">
        <f>E37-E38</f>
        <v>0</v>
      </c>
      <c r="F36" s="236">
        <f>F37-F38</f>
        <v>0</v>
      </c>
      <c r="G36" s="237">
        <f t="shared" si="0"/>
        <v>0</v>
      </c>
    </row>
    <row r="37" spans="1:7" ht="15">
      <c r="A37" s="154">
        <v>4.1</v>
      </c>
      <c r="B37" s="155" t="s">
        <v>515</v>
      </c>
      <c r="C37" s="238"/>
      <c r="D37" s="238"/>
      <c r="E37" s="238"/>
      <c r="F37" s="238"/>
      <c r="G37" s="237">
        <f t="shared" si="0"/>
        <v>0</v>
      </c>
    </row>
    <row r="38" spans="1:7" ht="15">
      <c r="A38" s="154">
        <v>4.2</v>
      </c>
      <c r="B38" s="155" t="s">
        <v>519</v>
      </c>
      <c r="C38" s="238"/>
      <c r="D38" s="238"/>
      <c r="E38" s="238"/>
      <c r="F38" s="238"/>
      <c r="G38" s="237">
        <f t="shared" si="0"/>
        <v>0</v>
      </c>
    </row>
    <row r="39" spans="1:7" ht="15">
      <c r="A39" s="152">
        <v>5</v>
      </c>
      <c r="B39" s="153" t="s">
        <v>516</v>
      </c>
      <c r="C39" s="238"/>
      <c r="D39" s="238"/>
      <c r="E39" s="238"/>
      <c r="F39" s="238"/>
      <c r="G39" s="237">
        <f t="shared" si="0"/>
        <v>0</v>
      </c>
    </row>
    <row r="40" spans="1:7" ht="15">
      <c r="A40" s="152">
        <v>6</v>
      </c>
      <c r="B40" s="153" t="s">
        <v>380</v>
      </c>
      <c r="C40" s="236">
        <f>SUM(C41:C47)</f>
        <v>0</v>
      </c>
      <c r="D40" s="236">
        <f>SUM(D41:D47)</f>
        <v>0</v>
      </c>
      <c r="E40" s="236">
        <f>SUM(E41:E47)</f>
        <v>0</v>
      </c>
      <c r="F40" s="236">
        <f>SUM(F41:F47)</f>
        <v>0</v>
      </c>
      <c r="G40" s="237">
        <f t="shared" si="0"/>
        <v>0</v>
      </c>
    </row>
    <row r="41" spans="1:7" ht="15">
      <c r="A41" s="154">
        <v>6.1</v>
      </c>
      <c r="B41" s="155" t="s">
        <v>219</v>
      </c>
      <c r="C41" s="238"/>
      <c r="D41" s="238"/>
      <c r="E41" s="238"/>
      <c r="F41" s="238"/>
      <c r="G41" s="237">
        <f t="shared" si="0"/>
        <v>0</v>
      </c>
    </row>
    <row r="42" spans="1:7" ht="15">
      <c r="A42" s="154">
        <v>6.2</v>
      </c>
      <c r="B42" s="155" t="s">
        <v>517</v>
      </c>
      <c r="C42" s="238"/>
      <c r="D42" s="238"/>
      <c r="E42" s="238"/>
      <c r="F42" s="238"/>
      <c r="G42" s="237">
        <f t="shared" si="0"/>
        <v>0</v>
      </c>
    </row>
    <row r="43" spans="1:7" ht="15">
      <c r="A43" s="154">
        <v>6.3</v>
      </c>
      <c r="B43" s="155" t="s">
        <v>220</v>
      </c>
      <c r="C43" s="238"/>
      <c r="D43" s="238"/>
      <c r="E43" s="238"/>
      <c r="F43" s="238"/>
      <c r="G43" s="237">
        <f t="shared" si="0"/>
        <v>0</v>
      </c>
    </row>
    <row r="44" spans="1:7" ht="15">
      <c r="A44" s="154">
        <v>6.4</v>
      </c>
      <c r="B44" s="155" t="s">
        <v>221</v>
      </c>
      <c r="C44" s="238"/>
      <c r="D44" s="238"/>
      <c r="E44" s="238"/>
      <c r="F44" s="238"/>
      <c r="G44" s="237">
        <f t="shared" si="0"/>
        <v>0</v>
      </c>
    </row>
    <row r="45" spans="1:7" ht="15">
      <c r="A45" s="154">
        <v>6.5</v>
      </c>
      <c r="B45" s="155" t="s">
        <v>381</v>
      </c>
      <c r="C45" s="238"/>
      <c r="D45" s="238"/>
      <c r="E45" s="238"/>
      <c r="F45" s="238"/>
      <c r="G45" s="237">
        <f t="shared" si="0"/>
        <v>0</v>
      </c>
    </row>
    <row r="46" spans="1:7" ht="15">
      <c r="A46" s="154">
        <v>6.6</v>
      </c>
      <c r="B46" s="155" t="s">
        <v>518</v>
      </c>
      <c r="C46" s="238"/>
      <c r="D46" s="238"/>
      <c r="E46" s="238"/>
      <c r="F46" s="238"/>
      <c r="G46" s="237">
        <f t="shared" si="0"/>
        <v>0</v>
      </c>
    </row>
    <row r="47" spans="1:7" ht="15">
      <c r="A47" s="154">
        <v>6.7</v>
      </c>
      <c r="B47" s="155" t="s">
        <v>555</v>
      </c>
      <c r="C47" s="238"/>
      <c r="D47" s="238"/>
      <c r="E47" s="238"/>
      <c r="F47" s="238"/>
      <c r="G47" s="237">
        <f t="shared" si="0"/>
        <v>0</v>
      </c>
    </row>
    <row r="48" spans="1:7" ht="15">
      <c r="A48" s="162"/>
      <c r="B48" s="162" t="s">
        <v>153</v>
      </c>
      <c r="C48" s="239">
        <f>C10+C16+C35+C36+C39+C40</f>
        <v>0</v>
      </c>
      <c r="D48" s="239">
        <f>D10+D16+D35+D36+D39+D40</f>
        <v>0</v>
      </c>
      <c r="E48" s="239">
        <f>E10+E16+E35+E36+E39+E40</f>
        <v>0</v>
      </c>
      <c r="F48" s="239">
        <f>F10+F16+F35+F36+F39+F40</f>
        <v>0</v>
      </c>
      <c r="G48" s="240">
        <f t="shared" si="0"/>
        <v>0</v>
      </c>
    </row>
  </sheetData>
  <sheetProtection/>
  <mergeCells count="1">
    <mergeCell ref="A7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421875" style="14" customWidth="1"/>
    <col min="2" max="2" width="29.8515625" style="14" customWidth="1"/>
    <col min="3" max="3" width="9.140625" style="14" customWidth="1"/>
    <col min="4" max="4" width="18.8515625" style="14" customWidth="1"/>
    <col min="5" max="16384" width="9.140625" style="14" customWidth="1"/>
  </cols>
  <sheetData>
    <row r="1" spans="1:2" ht="15">
      <c r="A1" s="11" t="s">
        <v>616</v>
      </c>
      <c r="B1" s="8">
        <v>20</v>
      </c>
    </row>
    <row r="2" spans="1:2" ht="15">
      <c r="A2" s="11" t="s">
        <v>622</v>
      </c>
      <c r="B2" s="12" t="s">
        <v>481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490" t="s">
        <v>163</v>
      </c>
      <c r="B7" s="504" t="s">
        <v>481</v>
      </c>
      <c r="C7" s="569" t="s">
        <v>429</v>
      </c>
      <c r="D7" s="569"/>
    </row>
    <row r="8" spans="1:4" ht="27.75">
      <c r="A8" s="492"/>
      <c r="B8" s="506"/>
      <c r="C8" s="445" t="s">
        <v>482</v>
      </c>
      <c r="D8" s="445" t="s">
        <v>676</v>
      </c>
    </row>
    <row r="9" spans="1:4" ht="15">
      <c r="A9" s="46">
        <v>1</v>
      </c>
      <c r="B9" s="46" t="s">
        <v>483</v>
      </c>
      <c r="C9" s="422"/>
      <c r="D9" s="271"/>
    </row>
    <row r="10" spans="1:4" ht="15">
      <c r="A10" s="49">
        <v>2</v>
      </c>
      <c r="B10" s="49" t="s">
        <v>484</v>
      </c>
      <c r="C10" s="422"/>
      <c r="D10" s="271"/>
    </row>
    <row r="11" spans="1:4" ht="15">
      <c r="A11" s="209">
        <v>3</v>
      </c>
      <c r="B11" s="209" t="s">
        <v>179</v>
      </c>
      <c r="C11" s="424">
        <f>SUM(C9:C10)</f>
        <v>0</v>
      </c>
      <c r="D11" s="297">
        <f>SUM(D9:D10)</f>
        <v>0</v>
      </c>
    </row>
    <row r="12" spans="1:4" ht="15">
      <c r="A12" s="51">
        <v>4</v>
      </c>
      <c r="B12" s="51" t="s">
        <v>485</v>
      </c>
      <c r="C12" s="425"/>
      <c r="D12" s="272"/>
    </row>
    <row r="14" spans="2:7" ht="15">
      <c r="B14" s="78" t="s">
        <v>664</v>
      </c>
      <c r="C14" s="79"/>
      <c r="D14" s="79"/>
      <c r="E14" s="79"/>
      <c r="F14" s="79"/>
      <c r="G14" s="79"/>
    </row>
  </sheetData>
  <sheetProtection/>
  <mergeCells count="3">
    <mergeCell ref="A7:A8"/>
    <mergeCell ref="B7:B8"/>
    <mergeCell ref="C7:D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8515625" style="14" customWidth="1"/>
    <col min="2" max="2" width="57.00390625" style="14" customWidth="1"/>
    <col min="3" max="16384" width="9.140625" style="14" customWidth="1"/>
  </cols>
  <sheetData>
    <row r="1" spans="1:2" ht="15">
      <c r="A1" s="11" t="s">
        <v>616</v>
      </c>
      <c r="B1" s="8">
        <v>21</v>
      </c>
    </row>
    <row r="2" spans="1:2" ht="15">
      <c r="A2" s="11" t="s">
        <v>622</v>
      </c>
      <c r="B2" s="12" t="s">
        <v>487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3" ht="15">
      <c r="A7" s="490" t="s">
        <v>163</v>
      </c>
      <c r="B7" s="511" t="s">
        <v>487</v>
      </c>
      <c r="C7" s="490" t="s">
        <v>161</v>
      </c>
    </row>
    <row r="8" spans="1:3" ht="15">
      <c r="A8" s="492"/>
      <c r="B8" s="513"/>
      <c r="C8" s="492"/>
    </row>
    <row r="9" spans="1:3" ht="15">
      <c r="A9" s="46">
        <v>1</v>
      </c>
      <c r="B9" s="46" t="s">
        <v>2</v>
      </c>
      <c r="C9" s="315"/>
    </row>
    <row r="10" spans="1:3" ht="15">
      <c r="A10" s="49">
        <v>2</v>
      </c>
      <c r="B10" s="49" t="s">
        <v>162</v>
      </c>
      <c r="C10" s="317"/>
    </row>
    <row r="11" spans="1:3" ht="15">
      <c r="A11" s="51">
        <v>3</v>
      </c>
      <c r="B11" s="51" t="s">
        <v>486</v>
      </c>
      <c r="C11" s="319">
        <f>+C9+C10</f>
        <v>0</v>
      </c>
    </row>
  </sheetData>
  <sheetProtection/>
  <mergeCells count="3"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140625" style="458" customWidth="1"/>
    <col min="2" max="2" width="56.8515625" style="458" bestFit="1" customWidth="1"/>
    <col min="3" max="3" width="11.00390625" style="458" bestFit="1" customWidth="1"/>
    <col min="4" max="4" width="77.421875" style="458" customWidth="1"/>
    <col min="5" max="7" width="9.140625" style="459" customWidth="1"/>
    <col min="8" max="16384" width="9.140625" style="458" customWidth="1"/>
  </cols>
  <sheetData>
    <row r="1" spans="1:4" s="459" customFormat="1" ht="15">
      <c r="A1" s="456" t="s">
        <v>684</v>
      </c>
      <c r="B1" s="457">
        <v>22</v>
      </c>
      <c r="C1" s="458"/>
      <c r="D1" s="458"/>
    </row>
    <row r="2" spans="1:4" s="459" customFormat="1" ht="15">
      <c r="A2" s="456" t="s">
        <v>685</v>
      </c>
      <c r="B2" s="456" t="s">
        <v>686</v>
      </c>
      <c r="C2" s="458"/>
      <c r="D2" s="458"/>
    </row>
    <row r="3" spans="1:4" s="459" customFormat="1" ht="15">
      <c r="A3" s="456" t="s">
        <v>687</v>
      </c>
      <c r="B3" s="456" t="s">
        <v>469</v>
      </c>
      <c r="C3" s="458"/>
      <c r="D3" s="458"/>
    </row>
    <row r="4" spans="1:4" s="459" customFormat="1" ht="15">
      <c r="A4" s="456" t="s">
        <v>688</v>
      </c>
      <c r="B4" s="456" t="s">
        <v>155</v>
      </c>
      <c r="C4" s="458"/>
      <c r="D4" s="458"/>
    </row>
    <row r="5" spans="1:4" s="459" customFormat="1" ht="15">
      <c r="A5" s="456" t="s">
        <v>689</v>
      </c>
      <c r="B5" s="456" t="s">
        <v>690</v>
      </c>
      <c r="C5" s="458"/>
      <c r="D5" s="458"/>
    </row>
    <row r="6" spans="1:4" s="459" customFormat="1" ht="15.75" thickBot="1">
      <c r="A6" s="458"/>
      <c r="B6" s="458"/>
      <c r="C6" s="458"/>
      <c r="D6" s="458"/>
    </row>
    <row r="7" spans="1:4" s="459" customFormat="1" ht="15.75">
      <c r="A7" s="460" t="s">
        <v>691</v>
      </c>
      <c r="B7" s="461" t="s">
        <v>692</v>
      </c>
      <c r="C7" s="462" t="s">
        <v>693</v>
      </c>
      <c r="D7" s="463" t="s">
        <v>694</v>
      </c>
    </row>
    <row r="8" spans="1:4" s="459" customFormat="1" ht="15">
      <c r="A8" s="464">
        <v>1</v>
      </c>
      <c r="B8" s="465" t="s">
        <v>695</v>
      </c>
      <c r="C8" s="466"/>
      <c r="D8" s="467"/>
    </row>
    <row r="9" spans="1:4" s="459" customFormat="1" ht="15">
      <c r="A9" s="464">
        <v>2</v>
      </c>
      <c r="B9" s="465" t="s">
        <v>696</v>
      </c>
      <c r="C9" s="466"/>
      <c r="D9" s="467"/>
    </row>
    <row r="10" spans="1:4" s="459" customFormat="1" ht="15">
      <c r="A10" s="464">
        <v>3</v>
      </c>
      <c r="B10" s="465" t="s">
        <v>697</v>
      </c>
      <c r="C10" s="466"/>
      <c r="D10" s="467"/>
    </row>
    <row r="11" spans="1:4" s="459" customFormat="1" ht="15">
      <c r="A11" s="464">
        <v>4</v>
      </c>
      <c r="B11" s="465" t="s">
        <v>698</v>
      </c>
      <c r="C11" s="466"/>
      <c r="D11" s="467"/>
    </row>
    <row r="12" spans="1:4" s="459" customFormat="1" ht="15">
      <c r="A12" s="464">
        <v>5</v>
      </c>
      <c r="B12" s="465" t="s">
        <v>699</v>
      </c>
      <c r="C12" s="466"/>
      <c r="D12" s="467"/>
    </row>
    <row r="13" spans="1:4" s="459" customFormat="1" ht="15">
      <c r="A13" s="464">
        <v>6</v>
      </c>
      <c r="B13" s="465" t="s">
        <v>700</v>
      </c>
      <c r="C13" s="466"/>
      <c r="D13" s="467"/>
    </row>
    <row r="14" spans="1:4" s="459" customFormat="1" ht="15">
      <c r="A14" s="464">
        <v>7</v>
      </c>
      <c r="B14" s="465" t="s">
        <v>701</v>
      </c>
      <c r="C14" s="466"/>
      <c r="D14" s="467"/>
    </row>
    <row r="15" spans="1:4" s="459" customFormat="1" ht="15">
      <c r="A15" s="464">
        <v>8</v>
      </c>
      <c r="B15" s="465" t="s">
        <v>702</v>
      </c>
      <c r="C15" s="466"/>
      <c r="D15" s="467"/>
    </row>
    <row r="16" spans="1:4" s="459" customFormat="1" ht="15">
      <c r="A16" s="464">
        <v>9</v>
      </c>
      <c r="B16" s="465" t="s">
        <v>703</v>
      </c>
      <c r="C16" s="466"/>
      <c r="D16" s="467"/>
    </row>
    <row r="17" spans="1:4" s="459" customFormat="1" ht="15">
      <c r="A17" s="464">
        <v>10</v>
      </c>
      <c r="B17" s="465" t="s">
        <v>704</v>
      </c>
      <c r="C17" s="466"/>
      <c r="D17" s="467"/>
    </row>
    <row r="18" spans="1:4" s="459" customFormat="1" ht="15.75" thickBot="1">
      <c r="A18" s="468">
        <v>11</v>
      </c>
      <c r="B18" s="469" t="s">
        <v>705</v>
      </c>
      <c r="C18" s="466"/>
      <c r="D18" s="470"/>
    </row>
    <row r="19" s="459" customFormat="1" ht="15"/>
    <row r="20" s="459" customFormat="1" ht="15"/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14" customWidth="1"/>
    <col min="2" max="2" width="61.421875" style="14" customWidth="1"/>
    <col min="3" max="3" width="14.28125" style="14" customWidth="1"/>
    <col min="4" max="4" width="21.7109375" style="14" bestFit="1" customWidth="1"/>
    <col min="5" max="16384" width="9.140625" style="14" customWidth="1"/>
  </cols>
  <sheetData>
    <row r="1" spans="1:2" ht="15">
      <c r="A1" s="11" t="s">
        <v>616</v>
      </c>
      <c r="B1" s="8">
        <v>3</v>
      </c>
    </row>
    <row r="2" spans="1:2" ht="15">
      <c r="A2" s="11" t="s">
        <v>622</v>
      </c>
      <c r="B2" s="3" t="s">
        <v>668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5" ht="15">
      <c r="A7" s="490" t="s">
        <v>163</v>
      </c>
      <c r="B7" s="140"/>
      <c r="C7" s="245"/>
      <c r="D7" s="245"/>
      <c r="E7" s="245"/>
    </row>
    <row r="8" spans="1:5" ht="15">
      <c r="A8" s="491"/>
      <c r="B8" s="131" t="s">
        <v>669</v>
      </c>
      <c r="C8" s="246" t="s">
        <v>155</v>
      </c>
      <c r="D8" s="246" t="s">
        <v>182</v>
      </c>
      <c r="E8" s="246" t="s">
        <v>153</v>
      </c>
    </row>
    <row r="9" spans="1:5" ht="15">
      <c r="A9" s="492"/>
      <c r="B9" s="447" t="s">
        <v>641</v>
      </c>
      <c r="C9" s="247"/>
      <c r="D9" s="247"/>
      <c r="E9" s="247"/>
    </row>
    <row r="10" spans="1:5" ht="15">
      <c r="A10" s="166">
        <v>1</v>
      </c>
      <c r="B10" s="166" t="s">
        <v>211</v>
      </c>
      <c r="C10" s="255">
        <f>SUM(C11:C14)</f>
        <v>0</v>
      </c>
      <c r="D10" s="255">
        <f>SUM(D11:D14)</f>
        <v>0</v>
      </c>
      <c r="E10" s="255">
        <f>SUM(C10:D10)</f>
        <v>0</v>
      </c>
    </row>
    <row r="11" spans="1:5" ht="15">
      <c r="A11" s="167">
        <v>1.1</v>
      </c>
      <c r="B11" s="161" t="s">
        <v>520</v>
      </c>
      <c r="C11" s="256"/>
      <c r="D11" s="256"/>
      <c r="E11" s="255">
        <f>+C11+D11</f>
        <v>0</v>
      </c>
    </row>
    <row r="12" spans="1:5" ht="15">
      <c r="A12" s="167">
        <v>1.2</v>
      </c>
      <c r="B12" s="161" t="s">
        <v>521</v>
      </c>
      <c r="C12" s="256"/>
      <c r="D12" s="256"/>
      <c r="E12" s="255">
        <f aca="true" t="shared" si="0" ref="E12:E66">SUM(C12:D12)</f>
        <v>0</v>
      </c>
    </row>
    <row r="13" spans="1:5" ht="15">
      <c r="A13" s="167">
        <v>1.3</v>
      </c>
      <c r="B13" s="161" t="s">
        <v>522</v>
      </c>
      <c r="C13" s="256"/>
      <c r="D13" s="256"/>
      <c r="E13" s="255">
        <f t="shared" si="0"/>
        <v>0</v>
      </c>
    </row>
    <row r="14" spans="1:5" ht="15">
      <c r="A14" s="167">
        <v>1.4</v>
      </c>
      <c r="B14" s="161" t="s">
        <v>212</v>
      </c>
      <c r="C14" s="256"/>
      <c r="D14" s="256"/>
      <c r="E14" s="255">
        <f t="shared" si="0"/>
        <v>0</v>
      </c>
    </row>
    <row r="15" spans="1:5" ht="15">
      <c r="A15" s="166">
        <v>2</v>
      </c>
      <c r="B15" s="166" t="s">
        <v>213</v>
      </c>
      <c r="C15" s="255">
        <f>SUM(C16:C20)</f>
        <v>0</v>
      </c>
      <c r="D15" s="255">
        <f>SUM(D16:D20)</f>
        <v>0</v>
      </c>
      <c r="E15" s="255">
        <f t="shared" si="0"/>
        <v>0</v>
      </c>
    </row>
    <row r="16" spans="1:5" ht="15">
      <c r="A16" s="167">
        <v>2.1</v>
      </c>
      <c r="B16" s="161" t="s">
        <v>520</v>
      </c>
      <c r="C16" s="256"/>
      <c r="D16" s="256"/>
      <c r="E16" s="255">
        <f t="shared" si="0"/>
        <v>0</v>
      </c>
    </row>
    <row r="17" spans="1:5" ht="15">
      <c r="A17" s="167">
        <v>2.2</v>
      </c>
      <c r="B17" s="161" t="s">
        <v>521</v>
      </c>
      <c r="C17" s="256"/>
      <c r="D17" s="256"/>
      <c r="E17" s="255">
        <f t="shared" si="0"/>
        <v>0</v>
      </c>
    </row>
    <row r="18" spans="1:5" ht="15">
      <c r="A18" s="167">
        <v>2.3</v>
      </c>
      <c r="B18" s="161" t="s">
        <v>522</v>
      </c>
      <c r="C18" s="256"/>
      <c r="D18" s="256"/>
      <c r="E18" s="255">
        <f t="shared" si="0"/>
        <v>0</v>
      </c>
    </row>
    <row r="19" spans="1:5" ht="15">
      <c r="A19" s="167">
        <v>2.4</v>
      </c>
      <c r="B19" s="161" t="s">
        <v>523</v>
      </c>
      <c r="C19" s="256"/>
      <c r="D19" s="256"/>
      <c r="E19" s="255">
        <f t="shared" si="0"/>
        <v>0</v>
      </c>
    </row>
    <row r="20" spans="1:5" ht="15">
      <c r="A20" s="167">
        <v>2.5</v>
      </c>
      <c r="B20" s="161" t="s">
        <v>212</v>
      </c>
      <c r="C20" s="256"/>
      <c r="D20" s="256"/>
      <c r="E20" s="255">
        <f t="shared" si="0"/>
        <v>0</v>
      </c>
    </row>
    <row r="21" spans="1:5" ht="15">
      <c r="A21" s="166">
        <v>3</v>
      </c>
      <c r="B21" s="153" t="s">
        <v>524</v>
      </c>
      <c r="C21" s="256"/>
      <c r="D21" s="256"/>
      <c r="E21" s="255">
        <f t="shared" si="0"/>
        <v>0</v>
      </c>
    </row>
    <row r="22" spans="1:5" ht="15">
      <c r="A22" s="166">
        <v>4</v>
      </c>
      <c r="B22" s="153" t="s">
        <v>525</v>
      </c>
      <c r="C22" s="256"/>
      <c r="D22" s="256"/>
      <c r="E22" s="255">
        <f t="shared" si="0"/>
        <v>0</v>
      </c>
    </row>
    <row r="23" spans="1:5" ht="15">
      <c r="A23" s="166">
        <v>5</v>
      </c>
      <c r="B23" s="166" t="s">
        <v>536</v>
      </c>
      <c r="C23" s="256"/>
      <c r="D23" s="256"/>
      <c r="E23" s="255">
        <f t="shared" si="0"/>
        <v>0</v>
      </c>
    </row>
    <row r="24" spans="1:5" ht="15">
      <c r="A24" s="166">
        <v>6</v>
      </c>
      <c r="B24" s="166" t="s">
        <v>229</v>
      </c>
      <c r="C24" s="256"/>
      <c r="D24" s="256"/>
      <c r="E24" s="255">
        <f t="shared" si="0"/>
        <v>0</v>
      </c>
    </row>
    <row r="25" spans="1:5" ht="15">
      <c r="A25" s="166">
        <v>7</v>
      </c>
      <c r="B25" s="166" t="s">
        <v>526</v>
      </c>
      <c r="C25" s="255">
        <f>C26+C32+C33</f>
        <v>0</v>
      </c>
      <c r="D25" s="255">
        <f>D26+D32+D33</f>
        <v>0</v>
      </c>
      <c r="E25" s="255">
        <f t="shared" si="0"/>
        <v>0</v>
      </c>
    </row>
    <row r="26" spans="1:5" ht="15">
      <c r="A26" s="167">
        <v>7.1</v>
      </c>
      <c r="B26" s="167" t="s">
        <v>527</v>
      </c>
      <c r="C26" s="255">
        <f>SUM(C27:C31)</f>
        <v>0</v>
      </c>
      <c r="D26" s="255">
        <f>SUM(D27:D31)</f>
        <v>0</v>
      </c>
      <c r="E26" s="255">
        <f t="shared" si="0"/>
        <v>0</v>
      </c>
    </row>
    <row r="27" spans="1:5" ht="15">
      <c r="A27" s="168" t="s">
        <v>122</v>
      </c>
      <c r="B27" s="161" t="s">
        <v>528</v>
      </c>
      <c r="C27" s="256"/>
      <c r="D27" s="256"/>
      <c r="E27" s="255">
        <f t="shared" si="0"/>
        <v>0</v>
      </c>
    </row>
    <row r="28" spans="1:5" ht="15">
      <c r="A28" s="168" t="s">
        <v>123</v>
      </c>
      <c r="B28" s="161" t="s">
        <v>529</v>
      </c>
      <c r="C28" s="256"/>
      <c r="D28" s="256"/>
      <c r="E28" s="255">
        <f t="shared" si="0"/>
        <v>0</v>
      </c>
    </row>
    <row r="29" spans="1:5" ht="15">
      <c r="A29" s="168" t="s">
        <v>124</v>
      </c>
      <c r="B29" s="161" t="s">
        <v>530</v>
      </c>
      <c r="C29" s="256"/>
      <c r="D29" s="256"/>
      <c r="E29" s="255">
        <f t="shared" si="0"/>
        <v>0</v>
      </c>
    </row>
    <row r="30" spans="1:5" ht="15">
      <c r="A30" s="168" t="s">
        <v>125</v>
      </c>
      <c r="B30" s="161" t="s">
        <v>531</v>
      </c>
      <c r="C30" s="256"/>
      <c r="D30" s="256"/>
      <c r="E30" s="255">
        <f t="shared" si="0"/>
        <v>0</v>
      </c>
    </row>
    <row r="31" spans="1:5" ht="15">
      <c r="A31" s="168" t="s">
        <v>126</v>
      </c>
      <c r="B31" s="161" t="s">
        <v>532</v>
      </c>
      <c r="C31" s="256"/>
      <c r="D31" s="256"/>
      <c r="E31" s="255">
        <f t="shared" si="0"/>
        <v>0</v>
      </c>
    </row>
    <row r="32" spans="1:5" ht="15">
      <c r="A32" s="167">
        <v>7.2</v>
      </c>
      <c r="B32" s="161" t="s">
        <v>533</v>
      </c>
      <c r="C32" s="256"/>
      <c r="D32" s="256"/>
      <c r="E32" s="255">
        <f t="shared" si="0"/>
        <v>0</v>
      </c>
    </row>
    <row r="33" spans="1:5" ht="15">
      <c r="A33" s="167">
        <v>7.3</v>
      </c>
      <c r="B33" s="161" t="s">
        <v>534</v>
      </c>
      <c r="C33" s="256"/>
      <c r="D33" s="256"/>
      <c r="E33" s="255">
        <f t="shared" si="0"/>
        <v>0</v>
      </c>
    </row>
    <row r="34" spans="1:5" ht="15">
      <c r="A34" s="166">
        <v>8</v>
      </c>
      <c r="B34" s="153" t="s">
        <v>535</v>
      </c>
      <c r="C34" s="256"/>
      <c r="D34" s="256"/>
      <c r="E34" s="255">
        <f t="shared" si="0"/>
        <v>0</v>
      </c>
    </row>
    <row r="35" spans="1:5" ht="15">
      <c r="A35" s="166">
        <v>9</v>
      </c>
      <c r="B35" s="153" t="s">
        <v>537</v>
      </c>
      <c r="C35" s="256"/>
      <c r="D35" s="256"/>
      <c r="E35" s="255">
        <f t="shared" si="0"/>
        <v>0</v>
      </c>
    </row>
    <row r="36" spans="1:5" ht="15">
      <c r="A36" s="169"/>
      <c r="B36" s="258" t="s">
        <v>642</v>
      </c>
      <c r="C36" s="257">
        <f>C10+C15+C21+C22+C23+C24+C25+C34+C35</f>
        <v>0</v>
      </c>
      <c r="D36" s="257">
        <f>D10+D15+D21+D22+D23+D24+D25+D34+D35</f>
        <v>0</v>
      </c>
      <c r="E36" s="257">
        <f t="shared" si="0"/>
        <v>0</v>
      </c>
    </row>
    <row r="37" spans="1:5" ht="15">
      <c r="A37" s="166">
        <v>1</v>
      </c>
      <c r="B37" s="166" t="s">
        <v>214</v>
      </c>
      <c r="C37" s="255">
        <f>SUM(C38:C40)</f>
        <v>0</v>
      </c>
      <c r="D37" s="255">
        <f>SUM(D38:D40)</f>
        <v>0</v>
      </c>
      <c r="E37" s="255">
        <f t="shared" si="0"/>
        <v>0</v>
      </c>
    </row>
    <row r="38" spans="1:5" ht="15">
      <c r="A38" s="167">
        <v>1.1</v>
      </c>
      <c r="B38" s="161" t="s">
        <v>538</v>
      </c>
      <c r="C38" s="256"/>
      <c r="D38" s="256"/>
      <c r="E38" s="255">
        <f t="shared" si="0"/>
        <v>0</v>
      </c>
    </row>
    <row r="39" spans="1:5" ht="15">
      <c r="A39" s="167">
        <v>1.2</v>
      </c>
      <c r="B39" s="161" t="s">
        <v>539</v>
      </c>
      <c r="C39" s="256"/>
      <c r="D39" s="256"/>
      <c r="E39" s="255">
        <f t="shared" si="0"/>
        <v>0</v>
      </c>
    </row>
    <row r="40" spans="1:5" ht="15">
      <c r="A40" s="167">
        <v>1.3</v>
      </c>
      <c r="B40" s="161" t="s">
        <v>212</v>
      </c>
      <c r="C40" s="256"/>
      <c r="D40" s="256"/>
      <c r="E40" s="255">
        <f t="shared" si="0"/>
        <v>0</v>
      </c>
    </row>
    <row r="41" spans="1:5" ht="15">
      <c r="A41" s="166">
        <v>2</v>
      </c>
      <c r="B41" s="166" t="s">
        <v>215</v>
      </c>
      <c r="C41" s="255">
        <f>SUM(C42:C44)</f>
        <v>0</v>
      </c>
      <c r="D41" s="255">
        <f>SUM(D42:D44)</f>
        <v>0</v>
      </c>
      <c r="E41" s="255">
        <f t="shared" si="0"/>
        <v>0</v>
      </c>
    </row>
    <row r="42" spans="1:5" ht="15">
      <c r="A42" s="167">
        <v>2.1</v>
      </c>
      <c r="B42" s="161" t="s">
        <v>538</v>
      </c>
      <c r="C42" s="256"/>
      <c r="D42" s="256"/>
      <c r="E42" s="255">
        <f t="shared" si="0"/>
        <v>0</v>
      </c>
    </row>
    <row r="43" spans="1:5" ht="15">
      <c r="A43" s="167">
        <v>2.2</v>
      </c>
      <c r="B43" s="161" t="s">
        <v>539</v>
      </c>
      <c r="C43" s="256"/>
      <c r="D43" s="256"/>
      <c r="E43" s="255">
        <f t="shared" si="0"/>
        <v>0</v>
      </c>
    </row>
    <row r="44" spans="1:5" ht="15">
      <c r="A44" s="167">
        <v>2.3</v>
      </c>
      <c r="B44" s="161" t="s">
        <v>212</v>
      </c>
      <c r="C44" s="256"/>
      <c r="D44" s="256"/>
      <c r="E44" s="255">
        <f t="shared" si="0"/>
        <v>0</v>
      </c>
    </row>
    <row r="45" spans="1:5" ht="30">
      <c r="A45" s="166">
        <v>3</v>
      </c>
      <c r="B45" s="153" t="s">
        <v>230</v>
      </c>
      <c r="C45" s="256"/>
      <c r="D45" s="256"/>
      <c r="E45" s="255">
        <f t="shared" si="0"/>
        <v>0</v>
      </c>
    </row>
    <row r="46" spans="1:5" ht="15">
      <c r="A46" s="166">
        <v>4</v>
      </c>
      <c r="B46" s="153" t="s">
        <v>540</v>
      </c>
      <c r="C46" s="256"/>
      <c r="D46" s="256"/>
      <c r="E46" s="255">
        <f t="shared" si="0"/>
        <v>0</v>
      </c>
    </row>
    <row r="47" spans="1:5" ht="15">
      <c r="A47" s="166">
        <v>5</v>
      </c>
      <c r="B47" s="166" t="s">
        <v>541</v>
      </c>
      <c r="C47" s="256"/>
      <c r="D47" s="256"/>
      <c r="E47" s="255">
        <f t="shared" si="0"/>
        <v>0</v>
      </c>
    </row>
    <row r="48" spans="1:5" ht="15">
      <c r="A48" s="166">
        <v>6</v>
      </c>
      <c r="B48" s="153" t="s">
        <v>542</v>
      </c>
      <c r="C48" s="255">
        <f>SUM(C49:C51)</f>
        <v>0</v>
      </c>
      <c r="D48" s="255">
        <f>SUM(D49:D51)</f>
        <v>0</v>
      </c>
      <c r="E48" s="255">
        <f t="shared" si="0"/>
        <v>0</v>
      </c>
    </row>
    <row r="49" spans="1:5" ht="15">
      <c r="A49" s="167">
        <v>6.1</v>
      </c>
      <c r="B49" s="49" t="s">
        <v>216</v>
      </c>
      <c r="C49" s="256"/>
      <c r="D49" s="256"/>
      <c r="E49" s="255">
        <f t="shared" si="0"/>
        <v>0</v>
      </c>
    </row>
    <row r="50" spans="1:5" ht="15">
      <c r="A50" s="167">
        <v>6.2</v>
      </c>
      <c r="B50" s="49" t="s">
        <v>543</v>
      </c>
      <c r="C50" s="256"/>
      <c r="D50" s="256"/>
      <c r="E50" s="255">
        <f t="shared" si="0"/>
        <v>0</v>
      </c>
    </row>
    <row r="51" spans="1:5" ht="15">
      <c r="A51" s="167">
        <v>6.3</v>
      </c>
      <c r="B51" s="49" t="s">
        <v>217</v>
      </c>
      <c r="C51" s="256"/>
      <c r="D51" s="256"/>
      <c r="E51" s="255">
        <f t="shared" si="0"/>
        <v>0</v>
      </c>
    </row>
    <row r="52" spans="1:5" ht="15">
      <c r="A52" s="166">
        <v>7</v>
      </c>
      <c r="B52" s="166" t="s">
        <v>231</v>
      </c>
      <c r="C52" s="256"/>
      <c r="D52" s="256"/>
      <c r="E52" s="255">
        <f t="shared" si="0"/>
        <v>0</v>
      </c>
    </row>
    <row r="53" spans="1:5" ht="15">
      <c r="A53" s="166">
        <v>8</v>
      </c>
      <c r="B53" s="166" t="s">
        <v>544</v>
      </c>
      <c r="C53" s="255">
        <f>C54+C60+C61+C62</f>
        <v>0</v>
      </c>
      <c r="D53" s="255">
        <f>D54+D60+D61+D62</f>
        <v>0</v>
      </c>
      <c r="E53" s="255">
        <f t="shared" si="0"/>
        <v>0</v>
      </c>
    </row>
    <row r="54" spans="1:5" ht="15">
      <c r="A54" s="167">
        <v>8.1</v>
      </c>
      <c r="B54" s="167" t="s">
        <v>545</v>
      </c>
      <c r="C54" s="255">
        <f>SUM(C55:C59)</f>
        <v>0</v>
      </c>
      <c r="D54" s="255">
        <f>SUM(D55:D59)</f>
        <v>0</v>
      </c>
      <c r="E54" s="255">
        <f t="shared" si="0"/>
        <v>0</v>
      </c>
    </row>
    <row r="55" spans="1:5" ht="15">
      <c r="A55" s="168" t="s">
        <v>127</v>
      </c>
      <c r="B55" s="161" t="s">
        <v>546</v>
      </c>
      <c r="C55" s="256"/>
      <c r="D55" s="256"/>
      <c r="E55" s="255">
        <f t="shared" si="0"/>
        <v>0</v>
      </c>
    </row>
    <row r="56" spans="1:5" ht="15">
      <c r="A56" s="168" t="s">
        <v>128</v>
      </c>
      <c r="B56" s="161" t="s">
        <v>547</v>
      </c>
      <c r="C56" s="256"/>
      <c r="D56" s="256"/>
      <c r="E56" s="255">
        <f t="shared" si="0"/>
        <v>0</v>
      </c>
    </row>
    <row r="57" spans="1:5" ht="15">
      <c r="A57" s="168" t="s">
        <v>129</v>
      </c>
      <c r="B57" s="161" t="s">
        <v>548</v>
      </c>
      <c r="C57" s="256"/>
      <c r="D57" s="256"/>
      <c r="E57" s="255">
        <f t="shared" si="0"/>
        <v>0</v>
      </c>
    </row>
    <row r="58" spans="1:5" ht="15">
      <c r="A58" s="168" t="s">
        <v>130</v>
      </c>
      <c r="B58" s="161" t="s">
        <v>549</v>
      </c>
      <c r="C58" s="256"/>
      <c r="D58" s="256"/>
      <c r="E58" s="255">
        <f t="shared" si="0"/>
        <v>0</v>
      </c>
    </row>
    <row r="59" spans="1:5" ht="15">
      <c r="A59" s="168" t="s">
        <v>131</v>
      </c>
      <c r="B59" s="161" t="s">
        <v>550</v>
      </c>
      <c r="C59" s="256"/>
      <c r="D59" s="256"/>
      <c r="E59" s="255">
        <f t="shared" si="0"/>
        <v>0</v>
      </c>
    </row>
    <row r="60" spans="1:5" ht="15">
      <c r="A60" s="168">
        <v>8.2</v>
      </c>
      <c r="B60" s="161" t="s">
        <v>553</v>
      </c>
      <c r="C60" s="256"/>
      <c r="D60" s="256"/>
      <c r="E60" s="255">
        <f t="shared" si="0"/>
        <v>0</v>
      </c>
    </row>
    <row r="61" spans="1:5" ht="15">
      <c r="A61" s="168">
        <v>8.3</v>
      </c>
      <c r="B61" s="14" t="s">
        <v>551</v>
      </c>
      <c r="C61" s="256"/>
      <c r="D61" s="256"/>
      <c r="E61" s="255">
        <f t="shared" si="0"/>
        <v>0</v>
      </c>
    </row>
    <row r="62" spans="1:5" ht="15">
      <c r="A62" s="168">
        <v>8.4</v>
      </c>
      <c r="B62" s="161" t="s">
        <v>552</v>
      </c>
      <c r="C62" s="256"/>
      <c r="D62" s="256"/>
      <c r="E62" s="255">
        <f t="shared" si="0"/>
        <v>0</v>
      </c>
    </row>
    <row r="63" spans="1:5" ht="15">
      <c r="A63" s="166">
        <v>9</v>
      </c>
      <c r="B63" s="153" t="s">
        <v>185</v>
      </c>
      <c r="C63" s="256"/>
      <c r="D63" s="256"/>
      <c r="E63" s="255">
        <f t="shared" si="0"/>
        <v>0</v>
      </c>
    </row>
    <row r="64" spans="1:5" ht="15">
      <c r="A64" s="166">
        <v>10</v>
      </c>
      <c r="B64" s="153" t="s">
        <v>248</v>
      </c>
      <c r="C64" s="256"/>
      <c r="D64" s="256"/>
      <c r="E64" s="255">
        <f t="shared" si="0"/>
        <v>0</v>
      </c>
    </row>
    <row r="65" spans="1:5" ht="15">
      <c r="A65" s="166">
        <v>11</v>
      </c>
      <c r="B65" s="153" t="s">
        <v>554</v>
      </c>
      <c r="C65" s="256"/>
      <c r="D65" s="256"/>
      <c r="E65" s="255">
        <f t="shared" si="0"/>
        <v>0</v>
      </c>
    </row>
    <row r="66" spans="1:5" ht="15">
      <c r="A66" s="169"/>
      <c r="B66" s="258" t="s">
        <v>643</v>
      </c>
      <c r="C66" s="257">
        <f>C37+C41+C45+C46+C47+C48+C52+C53+C63+C64+C65</f>
        <v>0</v>
      </c>
      <c r="D66" s="257">
        <f>D37+D41+D45+D46+D47+D48+D52+D53+D63+D64+D65</f>
        <v>0</v>
      </c>
      <c r="E66" s="257">
        <f t="shared" si="0"/>
        <v>0</v>
      </c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27.28125" style="14" customWidth="1"/>
    <col min="2" max="2" width="57.57421875" style="14" customWidth="1"/>
    <col min="3" max="3" width="17.00390625" style="14" customWidth="1"/>
    <col min="4" max="4" width="13.421875" style="14" customWidth="1"/>
    <col min="5" max="5" width="15.140625" style="14" customWidth="1"/>
    <col min="6" max="6" width="16.8515625" style="14" customWidth="1"/>
    <col min="7" max="16384" width="9.140625" style="14" customWidth="1"/>
  </cols>
  <sheetData>
    <row r="1" spans="1:2" ht="15">
      <c r="A1" s="11" t="s">
        <v>616</v>
      </c>
      <c r="B1" s="8">
        <v>4</v>
      </c>
    </row>
    <row r="2" spans="1:2" ht="15">
      <c r="A2" s="11" t="s">
        <v>622</v>
      </c>
      <c r="B2" s="12" t="s">
        <v>670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7" ht="15">
      <c r="A7" s="142"/>
      <c r="B7" s="260" t="s">
        <v>281</v>
      </c>
      <c r="C7" s="261"/>
      <c r="D7" s="262"/>
      <c r="E7" s="262"/>
      <c r="F7" s="262"/>
      <c r="G7" s="149"/>
    </row>
    <row r="8" spans="1:7" ht="15">
      <c r="A8" s="221" t="s">
        <v>163</v>
      </c>
      <c r="B8" s="263"/>
      <c r="C8" s="493" t="s">
        <v>155</v>
      </c>
      <c r="D8" s="494"/>
      <c r="E8" s="493" t="s">
        <v>182</v>
      </c>
      <c r="F8" s="494"/>
      <c r="G8" s="264" t="s">
        <v>153</v>
      </c>
    </row>
    <row r="9" spans="1:7" ht="15">
      <c r="A9" s="265"/>
      <c r="B9" s="447" t="s">
        <v>641</v>
      </c>
      <c r="C9" s="266" t="s">
        <v>181</v>
      </c>
      <c r="D9" s="267" t="s">
        <v>282</v>
      </c>
      <c r="E9" s="266" t="s">
        <v>181</v>
      </c>
      <c r="F9" s="267" t="s">
        <v>282</v>
      </c>
      <c r="G9" s="268"/>
    </row>
    <row r="10" spans="1:7" ht="15">
      <c r="A10" s="171">
        <v>1</v>
      </c>
      <c r="B10" s="172" t="s">
        <v>286</v>
      </c>
      <c r="C10" s="248">
        <f>C11+C14</f>
        <v>0</v>
      </c>
      <c r="D10" s="120">
        <f>D11+D14</f>
        <v>0</v>
      </c>
      <c r="E10" s="248">
        <f>E11+E14</f>
        <v>0</v>
      </c>
      <c r="F10" s="120">
        <f>F11+F14</f>
        <v>0</v>
      </c>
      <c r="G10" s="249">
        <f>SUM(C10:F10)</f>
        <v>0</v>
      </c>
    </row>
    <row r="11" spans="1:7" ht="15">
      <c r="A11" s="11">
        <v>11</v>
      </c>
      <c r="B11" s="49" t="s">
        <v>283</v>
      </c>
      <c r="C11" s="248">
        <f>C12+C13</f>
        <v>0</v>
      </c>
      <c r="D11" s="81">
        <f>D12+D13</f>
        <v>0</v>
      </c>
      <c r="E11" s="248">
        <f>E12+E13</f>
        <v>0</v>
      </c>
      <c r="F11" s="120">
        <f>F12+F13</f>
        <v>0</v>
      </c>
      <c r="G11" s="119">
        <f aca="true" t="shared" si="0" ref="G11:G43">SUM(C11:F11)</f>
        <v>0</v>
      </c>
    </row>
    <row r="12" spans="1:7" ht="15">
      <c r="A12" s="11">
        <v>111</v>
      </c>
      <c r="B12" s="173" t="s">
        <v>290</v>
      </c>
      <c r="C12" s="250"/>
      <c r="D12" s="251"/>
      <c r="E12" s="250"/>
      <c r="F12" s="252"/>
      <c r="G12" s="119">
        <f t="shared" si="0"/>
        <v>0</v>
      </c>
    </row>
    <row r="13" spans="1:7" ht="15">
      <c r="A13" s="11">
        <v>112</v>
      </c>
      <c r="B13" s="173" t="s">
        <v>291</v>
      </c>
      <c r="C13" s="250"/>
      <c r="D13" s="251"/>
      <c r="E13" s="250"/>
      <c r="F13" s="252"/>
      <c r="G13" s="119">
        <f t="shared" si="0"/>
        <v>0</v>
      </c>
    </row>
    <row r="14" spans="1:7" ht="15">
      <c r="A14" s="11">
        <v>12</v>
      </c>
      <c r="B14" s="49" t="s">
        <v>287</v>
      </c>
      <c r="C14" s="248">
        <f>C15+C16</f>
        <v>0</v>
      </c>
      <c r="D14" s="81">
        <f>D15+D16</f>
        <v>0</v>
      </c>
      <c r="E14" s="248">
        <f>E15+E16</f>
        <v>0</v>
      </c>
      <c r="F14" s="120">
        <f>F15+F16</f>
        <v>0</v>
      </c>
      <c r="G14" s="119">
        <f t="shared" si="0"/>
        <v>0</v>
      </c>
    </row>
    <row r="15" spans="1:7" ht="15">
      <c r="A15" s="11">
        <v>121</v>
      </c>
      <c r="B15" s="49" t="s">
        <v>294</v>
      </c>
      <c r="C15" s="250"/>
      <c r="D15" s="251"/>
      <c r="E15" s="250"/>
      <c r="F15" s="252"/>
      <c r="G15" s="119">
        <f t="shared" si="0"/>
        <v>0</v>
      </c>
    </row>
    <row r="16" spans="1:7" ht="15">
      <c r="A16" s="11">
        <v>122</v>
      </c>
      <c r="B16" s="49" t="s">
        <v>292</v>
      </c>
      <c r="C16" s="250"/>
      <c r="D16" s="251"/>
      <c r="E16" s="250"/>
      <c r="F16" s="252"/>
      <c r="G16" s="119">
        <f t="shared" si="0"/>
        <v>0</v>
      </c>
    </row>
    <row r="17" spans="1:7" ht="15">
      <c r="A17" s="171">
        <v>2</v>
      </c>
      <c r="B17" s="166" t="s">
        <v>288</v>
      </c>
      <c r="C17" s="248">
        <f>C18+C21</f>
        <v>0</v>
      </c>
      <c r="D17" s="120">
        <f>D18+D21</f>
        <v>0</v>
      </c>
      <c r="E17" s="248">
        <f>E18+E21</f>
        <v>0</v>
      </c>
      <c r="F17" s="120">
        <f>F18+F21</f>
        <v>0</v>
      </c>
      <c r="G17" s="119">
        <f t="shared" si="0"/>
        <v>0</v>
      </c>
    </row>
    <row r="18" spans="1:7" ht="15">
      <c r="A18" s="11">
        <v>21</v>
      </c>
      <c r="B18" s="49" t="s">
        <v>289</v>
      </c>
      <c r="C18" s="248">
        <f>C19+C20</f>
        <v>0</v>
      </c>
      <c r="D18" s="81">
        <f>D19+D20</f>
        <v>0</v>
      </c>
      <c r="E18" s="248">
        <f>E19+E20</f>
        <v>0</v>
      </c>
      <c r="F18" s="120">
        <f>F19+F20</f>
        <v>0</v>
      </c>
      <c r="G18" s="119">
        <f t="shared" si="0"/>
        <v>0</v>
      </c>
    </row>
    <row r="19" spans="1:7" ht="15">
      <c r="A19" s="11">
        <v>211</v>
      </c>
      <c r="B19" s="173" t="s">
        <v>290</v>
      </c>
      <c r="C19" s="250"/>
      <c r="D19" s="251"/>
      <c r="E19" s="250"/>
      <c r="F19" s="252"/>
      <c r="G19" s="119">
        <f t="shared" si="0"/>
        <v>0</v>
      </c>
    </row>
    <row r="20" spans="1:7" ht="15">
      <c r="A20" s="11">
        <v>212</v>
      </c>
      <c r="B20" s="173" t="s">
        <v>291</v>
      </c>
      <c r="C20" s="250"/>
      <c r="D20" s="251"/>
      <c r="E20" s="250"/>
      <c r="F20" s="252"/>
      <c r="G20" s="119">
        <f t="shared" si="0"/>
        <v>0</v>
      </c>
    </row>
    <row r="21" spans="1:7" ht="15">
      <c r="A21" s="11">
        <v>22</v>
      </c>
      <c r="B21" s="49" t="s">
        <v>293</v>
      </c>
      <c r="C21" s="248">
        <f>C22+C23</f>
        <v>0</v>
      </c>
      <c r="D21" s="81">
        <f>D22+D23</f>
        <v>0</v>
      </c>
      <c r="E21" s="248">
        <f>E22+E23</f>
        <v>0</v>
      </c>
      <c r="F21" s="120">
        <f>F22+F23</f>
        <v>0</v>
      </c>
      <c r="G21" s="119">
        <f t="shared" si="0"/>
        <v>0</v>
      </c>
    </row>
    <row r="22" spans="1:7" ht="15">
      <c r="A22" s="11">
        <v>221</v>
      </c>
      <c r="B22" s="49" t="s">
        <v>294</v>
      </c>
      <c r="C22" s="250"/>
      <c r="D22" s="251"/>
      <c r="E22" s="250"/>
      <c r="F22" s="252"/>
      <c r="G22" s="119">
        <f t="shared" si="0"/>
        <v>0</v>
      </c>
    </row>
    <row r="23" spans="1:7" ht="15">
      <c r="A23" s="11">
        <v>222</v>
      </c>
      <c r="B23" s="49" t="s">
        <v>292</v>
      </c>
      <c r="C23" s="250"/>
      <c r="D23" s="251"/>
      <c r="E23" s="250"/>
      <c r="F23" s="252"/>
      <c r="G23" s="119">
        <f t="shared" si="0"/>
        <v>0</v>
      </c>
    </row>
    <row r="24" spans="1:7" ht="15">
      <c r="A24" s="171">
        <v>3</v>
      </c>
      <c r="B24" s="166" t="s">
        <v>295</v>
      </c>
      <c r="C24" s="248">
        <f>SUM(C25:C30)</f>
        <v>0</v>
      </c>
      <c r="D24" s="81">
        <f>SUM(D25:D30)</f>
        <v>0</v>
      </c>
      <c r="E24" s="248">
        <f>SUM(E25:E30)</f>
        <v>0</v>
      </c>
      <c r="F24" s="120">
        <f>SUM(F25:F30)</f>
        <v>0</v>
      </c>
      <c r="G24" s="119">
        <f t="shared" si="0"/>
        <v>0</v>
      </c>
    </row>
    <row r="25" spans="1:7" ht="15">
      <c r="A25" s="11">
        <v>31</v>
      </c>
      <c r="B25" s="49" t="s">
        <v>296</v>
      </c>
      <c r="C25" s="250"/>
      <c r="D25" s="251"/>
      <c r="E25" s="250"/>
      <c r="F25" s="252"/>
      <c r="G25" s="119">
        <f t="shared" si="0"/>
        <v>0</v>
      </c>
    </row>
    <row r="26" spans="1:7" ht="15">
      <c r="A26" s="11">
        <v>32</v>
      </c>
      <c r="B26" s="49" t="s">
        <v>297</v>
      </c>
      <c r="C26" s="250"/>
      <c r="D26" s="251"/>
      <c r="E26" s="250"/>
      <c r="F26" s="252"/>
      <c r="G26" s="119">
        <f t="shared" si="0"/>
        <v>0</v>
      </c>
    </row>
    <row r="27" spans="1:7" ht="15">
      <c r="A27" s="11">
        <v>33</v>
      </c>
      <c r="B27" s="49" t="s">
        <v>298</v>
      </c>
      <c r="C27" s="250"/>
      <c r="D27" s="251"/>
      <c r="E27" s="250"/>
      <c r="F27" s="252"/>
      <c r="G27" s="119">
        <f t="shared" si="0"/>
        <v>0</v>
      </c>
    </row>
    <row r="28" spans="1:7" ht="15">
      <c r="A28" s="11">
        <v>34</v>
      </c>
      <c r="B28" s="49" t="s">
        <v>299</v>
      </c>
      <c r="C28" s="250"/>
      <c r="D28" s="251"/>
      <c r="E28" s="250"/>
      <c r="F28" s="252"/>
      <c r="G28" s="119">
        <f t="shared" si="0"/>
        <v>0</v>
      </c>
    </row>
    <row r="29" spans="1:7" ht="15">
      <c r="A29" s="11">
        <v>35</v>
      </c>
      <c r="B29" s="49" t="s">
        <v>300</v>
      </c>
      <c r="C29" s="250"/>
      <c r="D29" s="251"/>
      <c r="E29" s="250"/>
      <c r="F29" s="252"/>
      <c r="G29" s="119">
        <f t="shared" si="0"/>
        <v>0</v>
      </c>
    </row>
    <row r="30" spans="1:7" ht="15">
      <c r="A30" s="11">
        <v>36</v>
      </c>
      <c r="B30" s="49" t="s">
        <v>301</v>
      </c>
      <c r="C30" s="250"/>
      <c r="D30" s="251"/>
      <c r="E30" s="250"/>
      <c r="F30" s="252"/>
      <c r="G30" s="119">
        <f t="shared" si="0"/>
        <v>0</v>
      </c>
    </row>
    <row r="31" spans="1:7" ht="15">
      <c r="A31" s="171">
        <v>4</v>
      </c>
      <c r="B31" s="166" t="s">
        <v>302</v>
      </c>
      <c r="C31" s="248">
        <f>SUM(C32:C36)</f>
        <v>0</v>
      </c>
      <c r="D31" s="81">
        <f>SUM(D32:D36)</f>
        <v>0</v>
      </c>
      <c r="E31" s="248">
        <f>SUM(E32:E36)</f>
        <v>0</v>
      </c>
      <c r="F31" s="120">
        <f>SUM(F32:F36)</f>
        <v>0</v>
      </c>
      <c r="G31" s="119">
        <f t="shared" si="0"/>
        <v>0</v>
      </c>
    </row>
    <row r="32" spans="1:7" ht="15">
      <c r="A32" s="11">
        <v>41</v>
      </c>
      <c r="B32" s="49" t="s">
        <v>303</v>
      </c>
      <c r="C32" s="250"/>
      <c r="D32" s="251"/>
      <c r="E32" s="250"/>
      <c r="F32" s="252"/>
      <c r="G32" s="119">
        <f t="shared" si="0"/>
        <v>0</v>
      </c>
    </row>
    <row r="33" spans="1:7" ht="15">
      <c r="A33" s="11">
        <v>42</v>
      </c>
      <c r="B33" s="49" t="s">
        <v>304</v>
      </c>
      <c r="C33" s="250"/>
      <c r="D33" s="251"/>
      <c r="E33" s="250"/>
      <c r="F33" s="252"/>
      <c r="G33" s="119">
        <f t="shared" si="0"/>
        <v>0</v>
      </c>
    </row>
    <row r="34" spans="1:7" ht="15">
      <c r="A34" s="11">
        <v>43</v>
      </c>
      <c r="B34" s="49" t="s">
        <v>305</v>
      </c>
      <c r="C34" s="250"/>
      <c r="D34" s="251"/>
      <c r="E34" s="250"/>
      <c r="F34" s="252"/>
      <c r="G34" s="119">
        <f t="shared" si="0"/>
        <v>0</v>
      </c>
    </row>
    <row r="35" spans="1:7" ht="15">
      <c r="A35" s="11">
        <v>44</v>
      </c>
      <c r="B35" s="49" t="s">
        <v>306</v>
      </c>
      <c r="C35" s="250"/>
      <c r="D35" s="251"/>
      <c r="E35" s="250"/>
      <c r="F35" s="252"/>
      <c r="G35" s="119">
        <f t="shared" si="0"/>
        <v>0</v>
      </c>
    </row>
    <row r="36" spans="1:7" ht="15">
      <c r="A36" s="11">
        <v>45</v>
      </c>
      <c r="B36" s="49" t="s">
        <v>307</v>
      </c>
      <c r="C36" s="250"/>
      <c r="D36" s="251"/>
      <c r="E36" s="250"/>
      <c r="F36" s="252"/>
      <c r="G36" s="119">
        <f t="shared" si="0"/>
        <v>0</v>
      </c>
    </row>
    <row r="37" spans="1:7" ht="15">
      <c r="A37" s="171">
        <v>5</v>
      </c>
      <c r="B37" s="166" t="s">
        <v>284</v>
      </c>
      <c r="C37" s="248">
        <f>SUM(C38:C39)</f>
        <v>0</v>
      </c>
      <c r="D37" s="81">
        <f>SUM(D38:D39)</f>
        <v>0</v>
      </c>
      <c r="E37" s="248">
        <f>SUM(E38:E39)</f>
        <v>0</v>
      </c>
      <c r="F37" s="120">
        <f>SUM(F38:F39)</f>
        <v>0</v>
      </c>
      <c r="G37" s="119">
        <f t="shared" si="0"/>
        <v>0</v>
      </c>
    </row>
    <row r="38" spans="1:7" ht="15">
      <c r="A38" s="11">
        <v>51</v>
      </c>
      <c r="B38" s="49" t="s">
        <v>285</v>
      </c>
      <c r="C38" s="250"/>
      <c r="D38" s="251"/>
      <c r="E38" s="250"/>
      <c r="F38" s="252"/>
      <c r="G38" s="119">
        <f t="shared" si="0"/>
        <v>0</v>
      </c>
    </row>
    <row r="39" spans="1:7" ht="15">
      <c r="A39" s="11">
        <v>52</v>
      </c>
      <c r="B39" s="49" t="s">
        <v>186</v>
      </c>
      <c r="C39" s="250"/>
      <c r="D39" s="251"/>
      <c r="E39" s="250"/>
      <c r="F39" s="252"/>
      <c r="G39" s="119">
        <f t="shared" si="0"/>
        <v>0</v>
      </c>
    </row>
    <row r="40" spans="1:7" ht="15">
      <c r="A40" s="171">
        <v>6</v>
      </c>
      <c r="B40" s="166" t="s">
        <v>308</v>
      </c>
      <c r="C40" s="248">
        <f>SUM(C41:C42)</f>
        <v>0</v>
      </c>
      <c r="D40" s="81">
        <f>SUM(D41:D42)</f>
        <v>0</v>
      </c>
      <c r="E40" s="248">
        <f>SUM(E41:E42)</f>
        <v>0</v>
      </c>
      <c r="F40" s="120">
        <f>SUM(F41:F42)</f>
        <v>0</v>
      </c>
      <c r="G40" s="119">
        <f t="shared" si="0"/>
        <v>0</v>
      </c>
    </row>
    <row r="41" spans="1:7" ht="15">
      <c r="A41" s="11">
        <v>61</v>
      </c>
      <c r="B41" s="49" t="s">
        <v>309</v>
      </c>
      <c r="C41" s="250"/>
      <c r="D41" s="251"/>
      <c r="E41" s="250"/>
      <c r="F41" s="252"/>
      <c r="G41" s="119">
        <f t="shared" si="0"/>
        <v>0</v>
      </c>
    </row>
    <row r="42" spans="1:7" ht="15">
      <c r="A42" s="11">
        <v>62</v>
      </c>
      <c r="B42" s="49" t="s">
        <v>310</v>
      </c>
      <c r="C42" s="250"/>
      <c r="D42" s="251"/>
      <c r="E42" s="250"/>
      <c r="F42" s="252"/>
      <c r="G42" s="451">
        <f t="shared" si="0"/>
        <v>0</v>
      </c>
    </row>
    <row r="43" spans="1:7" ht="15">
      <c r="A43" s="269"/>
      <c r="B43" s="270" t="s">
        <v>153</v>
      </c>
      <c r="C43" s="253">
        <f>C10+C17+C24+C31+C37+C40</f>
        <v>0</v>
      </c>
      <c r="D43" s="253">
        <f>D10+D17+D24+D31+D37+D40</f>
        <v>0</v>
      </c>
      <c r="E43" s="253">
        <f>E10+E17+E24+E31+E37+E40</f>
        <v>0</v>
      </c>
      <c r="F43" s="253">
        <f>F10+F17+F24+F31+F37+F40</f>
        <v>0</v>
      </c>
      <c r="G43" s="254">
        <f t="shared" si="0"/>
        <v>0</v>
      </c>
    </row>
  </sheetData>
  <sheetProtection/>
  <mergeCells count="2">
    <mergeCell ref="C8:D8"/>
    <mergeCell ref="E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F27" sqref="F27"/>
    </sheetView>
  </sheetViews>
  <sheetFormatPr defaultColWidth="9.140625" defaultRowHeight="12.75"/>
  <cols>
    <col min="1" max="1" width="30.57421875" style="14" customWidth="1"/>
    <col min="2" max="2" width="44.57421875" style="14" customWidth="1"/>
    <col min="3" max="16384" width="9.140625" style="14" customWidth="1"/>
  </cols>
  <sheetData>
    <row r="1" spans="1:2" ht="15">
      <c r="A1" s="11" t="s">
        <v>616</v>
      </c>
      <c r="B1" s="8">
        <v>5</v>
      </c>
    </row>
    <row r="2" spans="1:2" ht="15">
      <c r="A2" s="11" t="s">
        <v>622</v>
      </c>
      <c r="B2" s="435" t="s">
        <v>666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3" ht="15">
      <c r="A7" s="490" t="s">
        <v>163</v>
      </c>
      <c r="B7" s="140"/>
      <c r="C7" s="142"/>
    </row>
    <row r="8" spans="1:3" ht="15">
      <c r="A8" s="491"/>
      <c r="B8" s="131" t="s">
        <v>210</v>
      </c>
      <c r="C8" s="221" t="s">
        <v>209</v>
      </c>
    </row>
    <row r="9" spans="1:3" ht="15">
      <c r="A9" s="492"/>
      <c r="B9" s="447" t="s">
        <v>641</v>
      </c>
      <c r="C9" s="265"/>
    </row>
    <row r="10" spans="1:3" ht="15">
      <c r="A10" s="174">
        <v>1</v>
      </c>
      <c r="B10" s="167" t="s">
        <v>311</v>
      </c>
      <c r="C10" s="271"/>
    </row>
    <row r="11" spans="1:3" ht="15">
      <c r="A11" s="174">
        <v>2</v>
      </c>
      <c r="B11" s="167" t="s">
        <v>312</v>
      </c>
      <c r="C11" s="271"/>
    </row>
    <row r="12" spans="1:3" ht="15">
      <c r="A12" s="174">
        <v>3</v>
      </c>
      <c r="B12" s="167" t="s">
        <v>313</v>
      </c>
      <c r="C12" s="271"/>
    </row>
    <row r="13" spans="1:3" ht="15">
      <c r="A13" s="174">
        <v>4</v>
      </c>
      <c r="B13" s="167" t="s">
        <v>314</v>
      </c>
      <c r="C13" s="271"/>
    </row>
    <row r="14" spans="1:3" ht="15">
      <c r="A14" s="174">
        <v>5</v>
      </c>
      <c r="B14" s="167" t="s">
        <v>316</v>
      </c>
      <c r="C14" s="271"/>
    </row>
    <row r="15" spans="1:3" ht="15">
      <c r="A15" s="175">
        <v>6</v>
      </c>
      <c r="B15" s="176" t="s">
        <v>317</v>
      </c>
      <c r="C15" s="272"/>
    </row>
    <row r="16" spans="1:3" ht="15">
      <c r="A16" s="26"/>
      <c r="B16" s="26"/>
      <c r="C16" s="26"/>
    </row>
    <row r="17" spans="1:7" ht="15">
      <c r="A17" s="26"/>
      <c r="B17" s="78" t="s">
        <v>648</v>
      </c>
      <c r="C17" s="275"/>
      <c r="D17" s="79"/>
      <c r="E17" s="79"/>
      <c r="F17" s="79"/>
      <c r="G17" s="79"/>
    </row>
    <row r="18" spans="1:7" ht="15">
      <c r="A18" s="26"/>
      <c r="B18" s="78" t="s">
        <v>315</v>
      </c>
      <c r="C18" s="275"/>
      <c r="D18" s="79"/>
      <c r="E18" s="79"/>
      <c r="F18" s="79"/>
      <c r="G18" s="79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14" customWidth="1"/>
    <col min="2" max="2" width="48.140625" style="14" customWidth="1"/>
    <col min="3" max="16384" width="9.140625" style="14" customWidth="1"/>
  </cols>
  <sheetData>
    <row r="1" spans="1:2" ht="15">
      <c r="A1" s="11" t="s">
        <v>616</v>
      </c>
      <c r="B1" s="7" t="s">
        <v>604</v>
      </c>
    </row>
    <row r="2" spans="1:2" ht="15">
      <c r="A2" s="11" t="s">
        <v>622</v>
      </c>
      <c r="B2" s="435" t="s">
        <v>666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3" ht="15">
      <c r="A7" s="495" t="s">
        <v>163</v>
      </c>
      <c r="B7" s="177"/>
      <c r="C7" s="178"/>
    </row>
    <row r="8" spans="1:3" ht="15">
      <c r="A8" s="496"/>
      <c r="B8" s="43" t="s">
        <v>210</v>
      </c>
      <c r="C8" s="44" t="s">
        <v>209</v>
      </c>
    </row>
    <row r="9" spans="1:3" ht="15">
      <c r="A9" s="497"/>
      <c r="B9" s="446" t="s">
        <v>641</v>
      </c>
      <c r="C9" s="45"/>
    </row>
    <row r="10" spans="1:3" ht="15">
      <c r="A10" s="179">
        <v>1</v>
      </c>
      <c r="B10" s="167" t="s">
        <v>318</v>
      </c>
      <c r="C10" s="276"/>
    </row>
    <row r="11" spans="1:3" ht="15">
      <c r="A11" s="179">
        <v>2</v>
      </c>
      <c r="B11" s="167" t="s">
        <v>319</v>
      </c>
      <c r="C11" s="276"/>
    </row>
    <row r="12" spans="1:3" ht="15">
      <c r="A12" s="180">
        <v>3</v>
      </c>
      <c r="B12" s="176" t="s">
        <v>320</v>
      </c>
      <c r="C12" s="277"/>
    </row>
    <row r="13" spans="1:3" ht="15">
      <c r="A13" s="26"/>
      <c r="B13" s="26"/>
      <c r="C13" s="181"/>
    </row>
    <row r="14" spans="1:4" ht="15">
      <c r="A14" s="182"/>
      <c r="B14" s="78" t="s">
        <v>649</v>
      </c>
      <c r="C14" s="79"/>
      <c r="D14" s="79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14" sqref="E14:E15"/>
    </sheetView>
  </sheetViews>
  <sheetFormatPr defaultColWidth="9.140625" defaultRowHeight="12.75"/>
  <cols>
    <col min="1" max="1" width="23.57421875" style="14" customWidth="1"/>
    <col min="2" max="2" width="49.421875" style="14" customWidth="1"/>
    <col min="3" max="3" width="24.00390625" style="14" customWidth="1"/>
    <col min="4" max="4" width="20.7109375" style="14" customWidth="1"/>
    <col min="5" max="16384" width="9.140625" style="14" customWidth="1"/>
  </cols>
  <sheetData>
    <row r="1" spans="1:2" ht="15">
      <c r="A1" s="11" t="s">
        <v>616</v>
      </c>
      <c r="B1" s="8">
        <v>6</v>
      </c>
    </row>
    <row r="2" spans="1:2" ht="15">
      <c r="A2" s="11" t="s">
        <v>622</v>
      </c>
      <c r="B2" s="435" t="s">
        <v>671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4" ht="15">
      <c r="A7" s="490" t="s">
        <v>163</v>
      </c>
      <c r="B7" s="140"/>
      <c r="C7" s="142"/>
      <c r="D7" s="142"/>
    </row>
    <row r="8" spans="1:4" ht="15">
      <c r="A8" s="491"/>
      <c r="B8" s="131" t="s">
        <v>206</v>
      </c>
      <c r="C8" s="221" t="s">
        <v>321</v>
      </c>
      <c r="D8" s="221" t="s">
        <v>208</v>
      </c>
    </row>
    <row r="9" spans="1:4" ht="15">
      <c r="A9" s="492"/>
      <c r="B9" s="448" t="s">
        <v>650</v>
      </c>
      <c r="C9" s="151"/>
      <c r="D9" s="151"/>
    </row>
    <row r="10" spans="1:4" ht="15">
      <c r="A10" s="167">
        <v>1</v>
      </c>
      <c r="B10" s="49" t="s">
        <v>207</v>
      </c>
      <c r="C10" s="278"/>
      <c r="D10" s="280">
        <f>+SUM(D11:D13)</f>
        <v>0</v>
      </c>
    </row>
    <row r="11" spans="1:4" ht="15">
      <c r="A11" s="167"/>
      <c r="B11" s="49" t="s">
        <v>232</v>
      </c>
      <c r="C11" s="278" t="s">
        <v>327</v>
      </c>
      <c r="D11" s="271"/>
    </row>
    <row r="12" spans="1:4" ht="15">
      <c r="A12" s="167"/>
      <c r="B12" s="49" t="s">
        <v>202</v>
      </c>
      <c r="C12" s="278" t="s">
        <v>328</v>
      </c>
      <c r="D12" s="271"/>
    </row>
    <row r="13" spans="1:4" ht="15">
      <c r="A13" s="167"/>
      <c r="B13" s="49" t="s">
        <v>322</v>
      </c>
      <c r="C13" s="278" t="s">
        <v>329</v>
      </c>
      <c r="D13" s="271"/>
    </row>
    <row r="14" spans="1:5" ht="15">
      <c r="A14" s="167">
        <v>2</v>
      </c>
      <c r="B14" s="183" t="s">
        <v>323</v>
      </c>
      <c r="C14" s="278" t="s">
        <v>330</v>
      </c>
      <c r="D14" s="292"/>
      <c r="E14"/>
    </row>
    <row r="15" spans="1:5" ht="15">
      <c r="A15" s="176">
        <v>3</v>
      </c>
      <c r="B15" s="51" t="s">
        <v>324</v>
      </c>
      <c r="C15" s="279" t="s">
        <v>330</v>
      </c>
      <c r="D15" s="452"/>
      <c r="E15"/>
    </row>
    <row r="16" ht="15">
      <c r="C16" s="74"/>
    </row>
    <row r="17" spans="2:5" ht="15">
      <c r="B17" s="78" t="s">
        <v>325</v>
      </c>
      <c r="C17" s="78"/>
      <c r="D17" s="79"/>
      <c r="E17" s="79"/>
    </row>
    <row r="18" spans="2:5" ht="15">
      <c r="B18" s="78"/>
      <c r="C18" s="78"/>
      <c r="D18" s="79"/>
      <c r="E18" s="79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3.421875" style="14" customWidth="1"/>
    <col min="2" max="2" width="54.28125" style="14" customWidth="1"/>
    <col min="3" max="3" width="26.28125" style="14" customWidth="1"/>
    <col min="4" max="4" width="20.140625" style="14" customWidth="1"/>
    <col min="5" max="16384" width="9.140625" style="14" customWidth="1"/>
  </cols>
  <sheetData>
    <row r="1" spans="1:2" ht="15">
      <c r="A1" s="11" t="s">
        <v>616</v>
      </c>
      <c r="B1" s="436" t="s">
        <v>605</v>
      </c>
    </row>
    <row r="2" spans="1:2" ht="15">
      <c r="A2" s="11" t="s">
        <v>622</v>
      </c>
      <c r="B2" s="435" t="s">
        <v>671</v>
      </c>
    </row>
    <row r="3" spans="1:2" ht="15">
      <c r="A3" s="11" t="s">
        <v>624</v>
      </c>
      <c r="B3" s="13" t="s">
        <v>469</v>
      </c>
    </row>
    <row r="4" spans="1:2" ht="15">
      <c r="A4" s="11" t="s">
        <v>625</v>
      </c>
      <c r="B4" s="9" t="s">
        <v>626</v>
      </c>
    </row>
    <row r="5" spans="1:2" ht="15">
      <c r="A5" s="11" t="s">
        <v>627</v>
      </c>
      <c r="B5" s="10" t="s">
        <v>617</v>
      </c>
    </row>
    <row r="7" spans="1:5" ht="15">
      <c r="A7" s="490" t="s">
        <v>163</v>
      </c>
      <c r="B7" s="140"/>
      <c r="C7" s="241"/>
      <c r="D7" s="220"/>
      <c r="E7" s="26"/>
    </row>
    <row r="8" spans="1:5" ht="15">
      <c r="A8" s="491"/>
      <c r="B8" s="131" t="s">
        <v>206</v>
      </c>
      <c r="C8" s="221" t="s">
        <v>321</v>
      </c>
      <c r="D8" s="221" t="s">
        <v>208</v>
      </c>
      <c r="E8" s="26"/>
    </row>
    <row r="9" spans="1:5" ht="15">
      <c r="A9" s="492"/>
      <c r="B9" s="448" t="s">
        <v>650</v>
      </c>
      <c r="C9" s="282"/>
      <c r="D9" s="151"/>
      <c r="E9" s="26"/>
    </row>
    <row r="10" spans="1:6" ht="15">
      <c r="A10" s="167">
        <v>1</v>
      </c>
      <c r="B10" s="49" t="s">
        <v>326</v>
      </c>
      <c r="C10" s="278" t="s">
        <v>331</v>
      </c>
      <c r="D10" s="453"/>
      <c r="E10"/>
      <c r="F10"/>
    </row>
    <row r="11" spans="1:5" ht="15">
      <c r="A11" s="176">
        <v>2</v>
      </c>
      <c r="B11" s="184" t="s">
        <v>556</v>
      </c>
      <c r="C11" s="279" t="s">
        <v>329</v>
      </c>
      <c r="D11" s="281"/>
      <c r="E11" s="26"/>
    </row>
    <row r="12" spans="1:5" ht="15">
      <c r="A12" s="26"/>
      <c r="B12" s="185"/>
      <c r="C12" s="186"/>
      <c r="D12" s="187"/>
      <c r="E12" s="26"/>
    </row>
    <row r="13" spans="1:5" ht="15">
      <c r="A13" s="275"/>
      <c r="B13" s="78" t="s">
        <v>649</v>
      </c>
      <c r="C13" s="78"/>
      <c r="D13" s="74"/>
      <c r="E13" s="26"/>
    </row>
    <row r="14" spans="1:5" ht="15">
      <c r="A14" s="275"/>
      <c r="B14" s="78"/>
      <c r="C14" s="78"/>
      <c r="D14" s="74"/>
      <c r="E14" s="26"/>
    </row>
  </sheetData>
  <sheetProtection/>
  <mergeCells count="1">
    <mergeCell ref="A7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Albania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vberberi</dc:creator>
  <cp:keywords/>
  <dc:description/>
  <cp:lastModifiedBy>Rahela Reçi</cp:lastModifiedBy>
  <cp:lastPrinted>2017-10-10T13:32:16Z</cp:lastPrinted>
  <dcterms:created xsi:type="dcterms:W3CDTF">2003-01-23T09:38:30Z</dcterms:created>
  <dcterms:modified xsi:type="dcterms:W3CDTF">2023-10-09T09:40:32Z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