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bookViews>
    <workbookView xWindow="0" yWindow="0" windowWidth="28800" windowHeight="9735" tabRatio="911"/>
  </bookViews>
  <sheets>
    <sheet name="Përmbajtja" sheetId="50" r:id="rId1"/>
    <sheet name="F1" sheetId="11" r:id="rId2"/>
    <sheet name="F2" sheetId="12" r:id="rId3"/>
    <sheet name="F3" sheetId="13" r:id="rId4"/>
    <sheet name="F4" sheetId="14" r:id="rId5"/>
    <sheet name="F5" sheetId="15" r:id="rId6"/>
    <sheet name="F6,6.1" sheetId="16" r:id="rId7"/>
    <sheet name="F7" sheetId="17" r:id="rId8"/>
    <sheet name="F8,8.1" sheetId="18" r:id="rId9"/>
    <sheet name="F9,9.1,10" sheetId="19" r:id="rId10"/>
    <sheet name="F11" sheetId="20" r:id="rId11"/>
    <sheet name="F12,12.1,12.2" sheetId="21" r:id="rId12"/>
    <sheet name="F13" sheetId="22" r:id="rId13"/>
    <sheet name="F13.1" sheetId="51" r:id="rId14"/>
    <sheet name="F14" sheetId="58" r:id="rId15"/>
    <sheet name="F14.1" sheetId="57" r:id="rId16"/>
    <sheet name="F14.2" sheetId="56" r:id="rId17"/>
    <sheet name="F14.4" sheetId="23" r:id="rId18"/>
    <sheet name="F15" sheetId="24" r:id="rId19"/>
    <sheet name="F16" sheetId="25" r:id="rId20"/>
    <sheet name="F17" sheetId="26" r:id="rId21"/>
    <sheet name="F18" sheetId="27" r:id="rId22"/>
    <sheet name="F19" sheetId="28" r:id="rId23"/>
    <sheet name="F20" sheetId="29" r:id="rId24"/>
    <sheet name="F21" sheetId="30" r:id="rId25"/>
    <sheet name="F22" sheetId="31" r:id="rId26"/>
    <sheet name="F23" sheetId="32" r:id="rId27"/>
    <sheet name="F24" sheetId="33" r:id="rId28"/>
    <sheet name="F25" sheetId="34" r:id="rId29"/>
    <sheet name="F26" sheetId="35" r:id="rId30"/>
    <sheet name="F27" sheetId="36" r:id="rId31"/>
    <sheet name="F28" sheetId="59" r:id="rId32"/>
    <sheet name="F30" sheetId="61" r:id="rId33"/>
    <sheet name="F31" sheetId="64" r:id="rId34"/>
    <sheet name="F.31" sheetId="65"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ftnref1_50">'[1]Table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27">'[3]Table 39_'!#REF!</definedName>
    <definedName name="_ftnref1_50_28">'[3]Table 39_'!#REF!</definedName>
    <definedName name="_ftnref1_50_4">'[2]Table 39_'!#REF!</definedName>
    <definedName name="_ftnref1_50_5">'[2]Table 39_'!#REF!</definedName>
    <definedName name="_ftnref1_50_9">'[3]Table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A">#REF!</definedName>
    <definedName name="AccDigits">#REF!</definedName>
    <definedName name="AccDigitsForAssets">#REF!</definedName>
    <definedName name="AccDigitsForLiabilities">#REF!</definedName>
    <definedName name="AccDigitsForOffBalance">#REF!</definedName>
    <definedName name="AccDigitsForPL">#REF!</definedName>
    <definedName name="afatet">'[4]Data Types'!$C$158:$C$159</definedName>
    <definedName name="Amortising_Schedule">#REF!</definedName>
    <definedName name="App">[5]Lists!$A$27:$A$29</definedName>
    <definedName name="average_vol">'[6]Monte Carlo Simulation'!$K$22</definedName>
    <definedName name="average_week_1">'[6]Monte Carlo Simulation'!$K$15</definedName>
    <definedName name="average_week_2">'[6]Monte Carlo Simulation'!$K$16</definedName>
    <definedName name="average_week_3">'[6]Monte Carlo Simulation'!$K$17</definedName>
    <definedName name="average_week_4">'[6]Monte Carlo Simulation'!$K$18</definedName>
    <definedName name="average_week_52">'[6]Monte Carlo Simulation'!$K$19</definedName>
    <definedName name="avverage_week_1">'[6]Monte Carlo Simulation'!$K$15</definedName>
    <definedName name="BankName">#REF!</definedName>
    <definedName name="benny">#REF!</definedName>
    <definedName name="BranchName">#REF!</definedName>
    <definedName name="BusDayRule">#REF!</definedName>
    <definedName name="Carlos">#REF!</definedName>
    <definedName name="class_of_instrument">[7]Sheet1!$B$9:$B$11</definedName>
    <definedName name="Counter">#REF!</definedName>
    <definedName name="Country_codes">[7]Sheet1!$E$2:$E$244</definedName>
    <definedName name="Currency_codes">[7]Sheet1!$H$2:$H$13</definedName>
    <definedName name="currency_list">#REF!</definedName>
    <definedName name="DatabasePath">[8]General!$F$13</definedName>
    <definedName name="DatabasePathe">[8]General!$F$13</definedName>
    <definedName name="DBPATH">#REF!</definedName>
    <definedName name="Destinacioni">'[4]Data Types'!$C$75:$C$78</definedName>
    <definedName name="dsa">#REF!</definedName>
    <definedName name="elapsed">#REF!</definedName>
    <definedName name="ExternalData">#REF!</definedName>
    <definedName name="F100Level">[8]General!#REF!</definedName>
    <definedName name="FACTOR">#REF!</definedName>
    <definedName name="Faya">'[4]Data Types'!$C$136:$C$155</definedName>
    <definedName name="fdsg">'[1]Table 39_'!#REF!</definedName>
    <definedName name="fgf">'[3]Table 39_'!#REF!</definedName>
    <definedName name="Forma">[7]Udhëzues!$A$79:$A$89</definedName>
    <definedName name="Forma_Rist">'[4]Data Types'!$C$96:$C$106</definedName>
    <definedName name="Forma_ristruktu">#REF!</definedName>
    <definedName name="Frequency">[5]Lists!$A$21:$A$25</definedName>
    <definedName name="hhhhh">#REF!</definedName>
    <definedName name="ho">#REF!</definedName>
    <definedName name="initial_price">#REF!</definedName>
    <definedName name="Instrument_type">[7]Sheet1!$B$2:$B$6</definedName>
    <definedName name="InstVol">[9]CapColFlr!#REF!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junk">#REF!</definedName>
    <definedName name="kk">'[10]List details'!$C$5:$C$8</definedName>
    <definedName name="Klas_pas">'[4]Data Types'!$C$116:$C$122</definedName>
    <definedName name="klasifikimi">[7]Udhëzues!$A$93:$A$97</definedName>
    <definedName name="klasifikimi_para">#REF!</definedName>
    <definedName name="Kodi_Monedha">'[4]Data Types'!$B$361:$B$380</definedName>
    <definedName name="kredimarresi">[7]Udhëzues!$A$27:$A$31</definedName>
    <definedName name="ll">'[10]List details'!$C$5:$C$8</definedName>
    <definedName name="Lloji_Produktit2">#REF!</definedName>
    <definedName name="MaxOblastTabulky">#REF!</definedName>
    <definedName name="MaxOblastTabulky_11">#REF!</definedName>
    <definedName name="MaxOblastTabulky_2">#REF!</definedName>
    <definedName name="MaxOblastTabulky_28">#REF!</definedName>
    <definedName name="mean">#REF!</definedName>
    <definedName name="monedha">[7]Udhëzues!$A$53:$A$56</definedName>
    <definedName name="Monedha1">'[4]Data Types'!#REF!</definedName>
    <definedName name="Nisja_Rist">'[4]Data Types'!$C$81:$C$82</definedName>
    <definedName name="no_of_simulations">'[6]Monte Carlo Simulation'!$C$4</definedName>
    <definedName name="Nr_Kesteve">'[4]Data Types'!$C$84:$C$94</definedName>
    <definedName name="Nr_prod">'[4]Data Types'!$C$176:$C$182</definedName>
    <definedName name="Nr_produktit">#REF!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utput">#REF!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rocesi">[7]Udhëzues!$A$72:$A$73</definedName>
    <definedName name="Prod_desc_2">'[11]Data Types'!$C$20:$C$28</definedName>
    <definedName name="Prod_description_1">'[11]Data Types'!$C$9:$C$19</definedName>
    <definedName name="produkti_para">[7]Udhëzues!$A$59:$A$62</definedName>
    <definedName name="ReportDate">[8]General!$F$9</definedName>
    <definedName name="ReportedBy">[8]General!$F$11</definedName>
    <definedName name="residence">[7]Sheet1!$B$27:$B$28</definedName>
    <definedName name="ReturnRequired">#REF!</definedName>
    <definedName name="rfgf">'[1]Table 39_'!#REF!</definedName>
    <definedName name="ROUND">#REF!</definedName>
    <definedName name="runs">#REF!</definedName>
    <definedName name="sbenny">#REF!</definedName>
    <definedName name="sector_of_the_issuer">[7]Sheet1!$B$14:$B$24</definedName>
    <definedName name="Sektori">'[4]Data Types'!$C$50:$C$66</definedName>
    <definedName name="Sektori2">#REF!</definedName>
    <definedName name="Sherbimi">'[4]Data Types'!$C$131:$C$133</definedName>
    <definedName name="sigma">#REF!</definedName>
    <definedName name="starttime">#REF!</definedName>
    <definedName name="Statusi">[7]Udhëzues!$A$23:$A$24</definedName>
    <definedName name="Statusi_exekutimit">#REF!</definedName>
    <definedName name="Statusi2">'[4]Data Types'!$C$125:$C$128</definedName>
    <definedName name="stoptime">#REF!</definedName>
    <definedName name="Subjekti">'[4]Data Types'!$C$44:$C$48</definedName>
    <definedName name="Subjekti2">#REF!</definedName>
    <definedName name="TBData">#REF!</definedName>
    <definedName name="Types_of_int_rate">[7]Sheet1!$H$16:$H$17</definedName>
    <definedName name="UE">'[4]Data Types'!$C$169:$C$173</definedName>
    <definedName name="Unit">[12]BalanceSheet!$K$5</definedName>
    <definedName name="Urdhri">#REF!</definedName>
    <definedName name="Valid1">#REF!</definedName>
    <definedName name="Valid2">#REF!</definedName>
    <definedName name="Valid3">#REF!</definedName>
    <definedName name="Valid4">#REF!</definedName>
    <definedName name="Valid5">#REF!</definedName>
    <definedName name="version">[9]Graph!$J$2:$J$3</definedName>
    <definedName name="vol">'[6]Monte Carlo Simulation'!$H$21</definedName>
    <definedName name="week_1">'[6]Monte Carlo Simulation'!$H$15</definedName>
    <definedName name="week_2">'[6]Monte Carlo Simulation'!$H$16</definedName>
    <definedName name="week_3">'[6]Monte Carlo Simulation'!$H$17</definedName>
    <definedName name="week_4">'[6]Monte Carlo Simulation'!$H$18</definedName>
    <definedName name="week_52">'[6]Monte Carlo Simulation'!$H$19</definedName>
    <definedName name="wewew">#REF!</definedName>
    <definedName name="XBRL">[5]Lists!$A$17:$A$19</definedName>
    <definedName name="zxasdafsds">#REF!</definedName>
  </definedNames>
  <calcPr calcId="152511"/>
</workbook>
</file>

<file path=xl/calcChain.xml><?xml version="1.0" encoding="utf-8"?>
<calcChain xmlns="http://schemas.openxmlformats.org/spreadsheetml/2006/main">
  <c r="C14" i="59" l="1"/>
  <c r="C13" i="59"/>
  <c r="C12" i="35"/>
  <c r="C12" i="34"/>
  <c r="D11" i="32"/>
  <c r="C11" i="32"/>
  <c r="D13" i="31"/>
  <c r="C13" i="31"/>
  <c r="E13" i="31" s="1"/>
  <c r="E12" i="31"/>
  <c r="E11" i="31"/>
  <c r="E10" i="31"/>
  <c r="E9" i="31"/>
  <c r="G18" i="29"/>
  <c r="F18" i="29"/>
  <c r="F16" i="29" s="1"/>
  <c r="E18" i="29"/>
  <c r="E16" i="29" s="1"/>
  <c r="D18" i="29"/>
  <c r="D16" i="29" s="1"/>
  <c r="C18" i="29"/>
  <c r="C16" i="29" s="1"/>
  <c r="G16" i="29"/>
  <c r="G12" i="29"/>
  <c r="F12" i="29"/>
  <c r="E12" i="29"/>
  <c r="D12" i="29"/>
  <c r="D10" i="29" s="1"/>
  <c r="C12" i="29"/>
  <c r="C10" i="29" s="1"/>
  <c r="G10" i="29"/>
  <c r="F10" i="29"/>
  <c r="E10" i="29"/>
  <c r="D10" i="28"/>
  <c r="C10" i="28"/>
  <c r="R41" i="27"/>
  <c r="Q41" i="27"/>
  <c r="P41" i="27"/>
  <c r="O41" i="27"/>
  <c r="N41" i="27"/>
  <c r="M41" i="27"/>
  <c r="L41" i="27"/>
  <c r="K41" i="27"/>
  <c r="J41" i="27"/>
  <c r="I41" i="27"/>
  <c r="H41" i="27"/>
  <c r="G41" i="27"/>
  <c r="F41" i="27"/>
  <c r="E41" i="27"/>
  <c r="D41" i="27"/>
  <c r="C41" i="27"/>
  <c r="F34" i="27"/>
  <c r="E34" i="27"/>
  <c r="R26" i="27"/>
  <c r="Q26" i="27"/>
  <c r="P26" i="27"/>
  <c r="O26" i="27"/>
  <c r="N26" i="27"/>
  <c r="M26" i="27"/>
  <c r="L26" i="27"/>
  <c r="L25" i="27" s="1"/>
  <c r="L33" i="27" s="1"/>
  <c r="K26" i="27"/>
  <c r="J26" i="27"/>
  <c r="I26" i="27"/>
  <c r="I34" i="27" s="1"/>
  <c r="H26" i="27"/>
  <c r="G26" i="27"/>
  <c r="F26" i="27"/>
  <c r="E26" i="27"/>
  <c r="D26" i="27"/>
  <c r="C26" i="27"/>
  <c r="R25" i="27"/>
  <c r="R33" i="27" s="1"/>
  <c r="Q25" i="27"/>
  <c r="P25" i="27"/>
  <c r="P33" i="27" s="1"/>
  <c r="K25" i="27"/>
  <c r="J25" i="27"/>
  <c r="F25" i="27"/>
  <c r="E25" i="27"/>
  <c r="D25" i="27"/>
  <c r="D33" i="27" s="1"/>
  <c r="R18" i="27"/>
  <c r="Q18" i="27"/>
  <c r="Q17" i="27" s="1"/>
  <c r="P18" i="27"/>
  <c r="P17" i="27" s="1"/>
  <c r="O18" i="27"/>
  <c r="O17" i="27" s="1"/>
  <c r="N18" i="27"/>
  <c r="M18" i="27"/>
  <c r="L18" i="27"/>
  <c r="K18" i="27"/>
  <c r="K17" i="27" s="1"/>
  <c r="J18" i="27"/>
  <c r="I18" i="27"/>
  <c r="I17" i="27" s="1"/>
  <c r="H18" i="27"/>
  <c r="G18" i="27"/>
  <c r="F18" i="27"/>
  <c r="E18" i="27"/>
  <c r="E17" i="27" s="1"/>
  <c r="D18" i="27"/>
  <c r="D17" i="27" s="1"/>
  <c r="C18" i="27"/>
  <c r="C17" i="27" s="1"/>
  <c r="R17" i="27"/>
  <c r="N17" i="27"/>
  <c r="M17" i="27"/>
  <c r="L17" i="27"/>
  <c r="H17" i="27"/>
  <c r="G17" i="27"/>
  <c r="F17" i="27"/>
  <c r="R10" i="27"/>
  <c r="R9" i="27" s="1"/>
  <c r="Q10" i="27"/>
  <c r="Q9" i="27" s="1"/>
  <c r="P10" i="27"/>
  <c r="O10" i="27"/>
  <c r="N10" i="27"/>
  <c r="M10" i="27"/>
  <c r="M9" i="27" s="1"/>
  <c r="L10" i="27"/>
  <c r="L9" i="27" s="1"/>
  <c r="K10" i="27"/>
  <c r="K9" i="27" s="1"/>
  <c r="J10" i="27"/>
  <c r="I10" i="27"/>
  <c r="H10" i="27"/>
  <c r="G10" i="27"/>
  <c r="G9" i="27" s="1"/>
  <c r="F10" i="27"/>
  <c r="F9" i="27" s="1"/>
  <c r="E10" i="27"/>
  <c r="E9" i="27" s="1"/>
  <c r="D10" i="27"/>
  <c r="D9" i="27" s="1"/>
  <c r="C10" i="27"/>
  <c r="P9" i="27"/>
  <c r="O9" i="27"/>
  <c r="N9" i="27"/>
  <c r="J9" i="27"/>
  <c r="I9" i="27"/>
  <c r="H9" i="27"/>
  <c r="C9" i="27"/>
  <c r="E53" i="26"/>
  <c r="C53" i="26"/>
  <c r="D52" i="26"/>
  <c r="D51" i="26"/>
  <c r="D50" i="26"/>
  <c r="D49" i="26"/>
  <c r="D48" i="26"/>
  <c r="D47" i="26"/>
  <c r="D46" i="26"/>
  <c r="D45" i="26"/>
  <c r="D44" i="26"/>
  <c r="D43" i="26"/>
  <c r="D42" i="26"/>
  <c r="D41" i="26"/>
  <c r="D40" i="26"/>
  <c r="D39" i="26"/>
  <c r="D38" i="26"/>
  <c r="D37" i="26"/>
  <c r="D36" i="26"/>
  <c r="D35" i="26"/>
  <c r="D34" i="26"/>
  <c r="D33" i="26"/>
  <c r="D32" i="26"/>
  <c r="I31" i="26"/>
  <c r="I53" i="26" s="1"/>
  <c r="H31" i="26"/>
  <c r="H53" i="26" s="1"/>
  <c r="G31" i="26"/>
  <c r="G53" i="26" s="1"/>
  <c r="F31" i="26"/>
  <c r="E31" i="26"/>
  <c r="C31" i="26"/>
  <c r="D30" i="26"/>
  <c r="D29" i="26"/>
  <c r="D28" i="26"/>
  <c r="D27" i="26"/>
  <c r="D26" i="26"/>
  <c r="D25" i="26"/>
  <c r="D24" i="26"/>
  <c r="D23" i="26"/>
  <c r="D22" i="26"/>
  <c r="D21" i="26"/>
  <c r="D20" i="26"/>
  <c r="D19" i="26"/>
  <c r="D18" i="26"/>
  <c r="D17" i="26"/>
  <c r="D16" i="26"/>
  <c r="D15" i="26"/>
  <c r="D14" i="26"/>
  <c r="D13" i="26"/>
  <c r="D12" i="26"/>
  <c r="D11" i="26"/>
  <c r="D10" i="26"/>
  <c r="I9" i="26"/>
  <c r="H9" i="26"/>
  <c r="G9" i="26"/>
  <c r="F9" i="26"/>
  <c r="F53" i="26" s="1"/>
  <c r="E9" i="26"/>
  <c r="C9" i="26"/>
  <c r="D33" i="25"/>
  <c r="D27" i="25"/>
  <c r="D26" i="25"/>
  <c r="D21" i="25"/>
  <c r="D20" i="25"/>
  <c r="D19" i="25"/>
  <c r="D14" i="25"/>
  <c r="B9" i="25"/>
  <c r="D32" i="25" s="1"/>
  <c r="I24" i="56"/>
  <c r="C24" i="56"/>
  <c r="J23" i="56"/>
  <c r="J22" i="56"/>
  <c r="J21" i="56"/>
  <c r="J20" i="56"/>
  <c r="J19" i="56"/>
  <c r="J18" i="56"/>
  <c r="J17" i="56"/>
  <c r="I16" i="56"/>
  <c r="H16" i="56"/>
  <c r="G16" i="56"/>
  <c r="F16" i="56"/>
  <c r="E16" i="56"/>
  <c r="D16" i="56"/>
  <c r="C16" i="56"/>
  <c r="J16" i="56" s="1"/>
  <c r="J15" i="56"/>
  <c r="J14" i="56"/>
  <c r="J13" i="56"/>
  <c r="J12" i="56"/>
  <c r="I11" i="56"/>
  <c r="H11" i="56"/>
  <c r="G11" i="56"/>
  <c r="F11" i="56"/>
  <c r="F10" i="56" s="1"/>
  <c r="E11" i="56"/>
  <c r="E10" i="56" s="1"/>
  <c r="D11" i="56"/>
  <c r="D10" i="56" s="1"/>
  <c r="D24" i="56" s="1"/>
  <c r="C11" i="56"/>
  <c r="I10" i="56"/>
  <c r="H10" i="56"/>
  <c r="H24" i="56" s="1"/>
  <c r="G10" i="56"/>
  <c r="G24" i="56" s="1"/>
  <c r="C10" i="56"/>
  <c r="I28" i="57"/>
  <c r="J27" i="57"/>
  <c r="J26" i="57"/>
  <c r="J25" i="57"/>
  <c r="J24" i="57"/>
  <c r="J23" i="57"/>
  <c r="J22" i="57"/>
  <c r="J21" i="57"/>
  <c r="I20" i="57"/>
  <c r="H20" i="57"/>
  <c r="G20" i="57"/>
  <c r="F20" i="57"/>
  <c r="E20" i="57"/>
  <c r="D20" i="57"/>
  <c r="C20" i="57"/>
  <c r="J19" i="57"/>
  <c r="J18" i="57"/>
  <c r="J17" i="57"/>
  <c r="J16" i="57"/>
  <c r="G16" i="57"/>
  <c r="F16" i="57"/>
  <c r="E16" i="57"/>
  <c r="D16" i="57"/>
  <c r="C16" i="57"/>
  <c r="J15" i="57"/>
  <c r="J14" i="57"/>
  <c r="I13" i="57"/>
  <c r="H13" i="57"/>
  <c r="H10" i="57" s="1"/>
  <c r="H28" i="57" s="1"/>
  <c r="G13" i="57"/>
  <c r="G10" i="57" s="1"/>
  <c r="G28" i="57" s="1"/>
  <c r="F13" i="57"/>
  <c r="F10" i="57" s="1"/>
  <c r="F28" i="57" s="1"/>
  <c r="E13" i="57"/>
  <c r="D13" i="57"/>
  <c r="C13" i="57"/>
  <c r="C10" i="57" s="1"/>
  <c r="C28" i="57" s="1"/>
  <c r="J12" i="57"/>
  <c r="J11" i="57"/>
  <c r="I10" i="57"/>
  <c r="E10" i="57"/>
  <c r="E28" i="57" s="1"/>
  <c r="D10" i="57"/>
  <c r="D28" i="57" s="1"/>
  <c r="D15" i="58"/>
  <c r="D14" i="58"/>
  <c r="D12" i="58"/>
  <c r="C11" i="51"/>
  <c r="C10" i="51" s="1"/>
  <c r="C10" i="22"/>
  <c r="B48" i="21"/>
  <c r="D47" i="21"/>
  <c r="D46" i="21"/>
  <c r="D45" i="21"/>
  <c r="D44" i="21"/>
  <c r="D43" i="21"/>
  <c r="D42" i="21"/>
  <c r="D41" i="21" s="1"/>
  <c r="D48" i="21" s="1"/>
  <c r="C60" i="21" s="1"/>
  <c r="B41" i="21"/>
  <c r="D29" i="21"/>
  <c r="D28" i="21"/>
  <c r="D27" i="21"/>
  <c r="D26" i="21" s="1"/>
  <c r="B26" i="21"/>
  <c r="D25" i="21"/>
  <c r="D24" i="21"/>
  <c r="D23" i="21"/>
  <c r="D22" i="21" s="1"/>
  <c r="B22" i="21"/>
  <c r="D21" i="21"/>
  <c r="D19" i="21" s="1"/>
  <c r="D20" i="21"/>
  <c r="B19" i="21"/>
  <c r="D18" i="21"/>
  <c r="D17" i="21"/>
  <c r="D16" i="21"/>
  <c r="D15" i="21"/>
  <c r="D14" i="21"/>
  <c r="D13" i="21"/>
  <c r="D12" i="21"/>
  <c r="B12" i="21"/>
  <c r="D11" i="21"/>
  <c r="D10" i="21"/>
  <c r="B9" i="21"/>
  <c r="B30" i="21" s="1"/>
  <c r="D67" i="19"/>
  <c r="D66" i="19"/>
  <c r="D61" i="19"/>
  <c r="O44" i="19"/>
  <c r="M44" i="19"/>
  <c r="I44" i="19"/>
  <c r="H44" i="19"/>
  <c r="O43" i="19"/>
  <c r="D69" i="19" s="1"/>
  <c r="L43" i="19"/>
  <c r="L44" i="19" s="1"/>
  <c r="K43" i="19"/>
  <c r="J43" i="19"/>
  <c r="E43" i="19"/>
  <c r="D43" i="19"/>
  <c r="C43" i="19"/>
  <c r="D57" i="19" s="1"/>
  <c r="P42" i="19"/>
  <c r="O41" i="19"/>
  <c r="N41" i="19"/>
  <c r="N43" i="19" s="1"/>
  <c r="D68" i="19" s="1"/>
  <c r="E68" i="19" s="1"/>
  <c r="H68" i="19" s="1"/>
  <c r="M41" i="19"/>
  <c r="M43" i="19" s="1"/>
  <c r="L41" i="19"/>
  <c r="K41" i="19"/>
  <c r="J41" i="19"/>
  <c r="I41" i="19"/>
  <c r="I43" i="19" s="1"/>
  <c r="D63" i="19" s="1"/>
  <c r="H41" i="19"/>
  <c r="H43" i="19" s="1"/>
  <c r="D62" i="19" s="1"/>
  <c r="G41" i="19"/>
  <c r="G43" i="19" s="1"/>
  <c r="G44" i="19" s="1"/>
  <c r="F41" i="19"/>
  <c r="F43" i="19" s="1"/>
  <c r="F44" i="19" s="1"/>
  <c r="E41" i="19"/>
  <c r="D41" i="19"/>
  <c r="C41" i="19"/>
  <c r="P40" i="19"/>
  <c r="P39" i="19"/>
  <c r="P38" i="19"/>
  <c r="P37" i="19"/>
  <c r="P36" i="19"/>
  <c r="P35" i="19"/>
  <c r="N22" i="19"/>
  <c r="J22" i="19"/>
  <c r="D22" i="19"/>
  <c r="D21" i="19"/>
  <c r="C58" i="19" s="1"/>
  <c r="P20" i="19"/>
  <c r="O19" i="19"/>
  <c r="O21" i="19" s="1"/>
  <c r="C69" i="19" s="1"/>
  <c r="E69" i="19" s="1"/>
  <c r="H69" i="19" s="1"/>
  <c r="N19" i="19"/>
  <c r="N21" i="19" s="1"/>
  <c r="C68" i="19" s="1"/>
  <c r="I19" i="19"/>
  <c r="I21" i="19" s="1"/>
  <c r="C63" i="19" s="1"/>
  <c r="E63" i="19" s="1"/>
  <c r="H63" i="19" s="1"/>
  <c r="H19" i="19"/>
  <c r="H21" i="19" s="1"/>
  <c r="G19" i="19"/>
  <c r="G21" i="19" s="1"/>
  <c r="G22" i="19" s="1"/>
  <c r="D19" i="19"/>
  <c r="C19" i="19"/>
  <c r="P18" i="19"/>
  <c r="P17" i="19"/>
  <c r="P16" i="19"/>
  <c r="P15" i="19"/>
  <c r="P14" i="19"/>
  <c r="P13" i="19"/>
  <c r="P12" i="19"/>
  <c r="P11" i="19"/>
  <c r="O10" i="19"/>
  <c r="N10" i="19"/>
  <c r="M10" i="19"/>
  <c r="M19" i="19" s="1"/>
  <c r="M21" i="19" s="1"/>
  <c r="L10" i="19"/>
  <c r="L19" i="19" s="1"/>
  <c r="L21" i="19" s="1"/>
  <c r="K10" i="19"/>
  <c r="K19" i="19" s="1"/>
  <c r="K21" i="19" s="1"/>
  <c r="J10" i="19"/>
  <c r="J19" i="19" s="1"/>
  <c r="J21" i="19" s="1"/>
  <c r="C64" i="19" s="1"/>
  <c r="I10" i="19"/>
  <c r="H10" i="19"/>
  <c r="G10" i="19"/>
  <c r="F10" i="19"/>
  <c r="F19" i="19" s="1"/>
  <c r="F21" i="19" s="1"/>
  <c r="E10" i="19"/>
  <c r="E19" i="19" s="1"/>
  <c r="E21" i="19" s="1"/>
  <c r="D10" i="19"/>
  <c r="C10" i="19"/>
  <c r="P10" i="19" s="1"/>
  <c r="P9" i="19"/>
  <c r="V47" i="18"/>
  <c r="V48" i="18" s="1"/>
  <c r="Q47" i="18"/>
  <c r="Q48" i="18" s="1"/>
  <c r="E47" i="18"/>
  <c r="E48" i="18" s="1"/>
  <c r="V46" i="18"/>
  <c r="U46" i="18"/>
  <c r="U47" i="18" s="1"/>
  <c r="U48" i="18" s="1"/>
  <c r="T46" i="18"/>
  <c r="S46" i="18"/>
  <c r="S47" i="18" s="1"/>
  <c r="S48" i="18" s="1"/>
  <c r="R46" i="18"/>
  <c r="R47" i="18" s="1"/>
  <c r="R48" i="18" s="1"/>
  <c r="Q46" i="18"/>
  <c r="P46" i="18"/>
  <c r="O46" i="18"/>
  <c r="N46" i="18"/>
  <c r="M46" i="18"/>
  <c r="L46" i="18"/>
  <c r="K46" i="18"/>
  <c r="J46" i="18"/>
  <c r="I46" i="18"/>
  <c r="I47" i="18" s="1"/>
  <c r="I48" i="18" s="1"/>
  <c r="H46" i="18"/>
  <c r="G46" i="18"/>
  <c r="G47" i="18" s="1"/>
  <c r="G48" i="18" s="1"/>
  <c r="F46" i="18"/>
  <c r="F47" i="18" s="1"/>
  <c r="F48" i="18" s="1"/>
  <c r="E46" i="18"/>
  <c r="D46" i="18"/>
  <c r="C46" i="18"/>
  <c r="V42" i="18"/>
  <c r="U42" i="18"/>
  <c r="T42" i="18"/>
  <c r="S42" i="18"/>
  <c r="R42" i="18"/>
  <c r="Q42" i="18"/>
  <c r="P42" i="18"/>
  <c r="O42" i="18"/>
  <c r="N42" i="18"/>
  <c r="M42" i="18"/>
  <c r="L42" i="18"/>
  <c r="K42" i="18"/>
  <c r="K47" i="18" s="1"/>
  <c r="K48" i="18" s="1"/>
  <c r="J42" i="18"/>
  <c r="J47" i="18" s="1"/>
  <c r="J48" i="18" s="1"/>
  <c r="I42" i="18"/>
  <c r="H42" i="18"/>
  <c r="G42" i="18"/>
  <c r="F42" i="18"/>
  <c r="E42" i="18"/>
  <c r="D42" i="18"/>
  <c r="C42" i="18"/>
  <c r="V38" i="18"/>
  <c r="U38" i="18"/>
  <c r="T38" i="18"/>
  <c r="S38" i="18"/>
  <c r="R38" i="18"/>
  <c r="Q38" i="18"/>
  <c r="P38" i="18"/>
  <c r="O38" i="18"/>
  <c r="N38" i="18"/>
  <c r="M38" i="18"/>
  <c r="L38" i="18"/>
  <c r="L47" i="18" s="1"/>
  <c r="L48" i="18" s="1"/>
  <c r="K38" i="18"/>
  <c r="J38" i="18"/>
  <c r="I38" i="18"/>
  <c r="H38" i="18"/>
  <c r="G38" i="18"/>
  <c r="F38" i="18"/>
  <c r="E38" i="18"/>
  <c r="D38" i="18"/>
  <c r="C38" i="18"/>
  <c r="V34" i="18"/>
  <c r="U34" i="18"/>
  <c r="T34" i="18"/>
  <c r="S34" i="18"/>
  <c r="R34" i="18"/>
  <c r="Q34" i="18"/>
  <c r="P34" i="18"/>
  <c r="O34" i="18"/>
  <c r="N34" i="18"/>
  <c r="M34" i="18"/>
  <c r="L34" i="18"/>
  <c r="K34" i="18"/>
  <c r="J34" i="18"/>
  <c r="I34" i="18"/>
  <c r="H34" i="18"/>
  <c r="G34" i="18"/>
  <c r="F34" i="18"/>
  <c r="E34" i="18"/>
  <c r="D34" i="18"/>
  <c r="C34" i="18"/>
  <c r="V30" i="18"/>
  <c r="U30" i="18"/>
  <c r="T30" i="18"/>
  <c r="S30" i="18"/>
  <c r="R30" i="18"/>
  <c r="Q30" i="18"/>
  <c r="P30" i="18"/>
  <c r="O30" i="18"/>
  <c r="N30" i="18"/>
  <c r="M30" i="18"/>
  <c r="L30" i="18"/>
  <c r="K30" i="18"/>
  <c r="J30" i="18"/>
  <c r="I30" i="18"/>
  <c r="H30" i="18"/>
  <c r="G30" i="18"/>
  <c r="F30" i="18"/>
  <c r="E30" i="18"/>
  <c r="D30" i="18"/>
  <c r="C30" i="18"/>
  <c r="V26" i="18"/>
  <c r="U26" i="18"/>
  <c r="T26" i="18"/>
  <c r="S26" i="18"/>
  <c r="R26" i="18"/>
  <c r="Q26" i="18"/>
  <c r="P26" i="18"/>
  <c r="O26" i="18"/>
  <c r="N26" i="18"/>
  <c r="M26" i="18"/>
  <c r="L26" i="18"/>
  <c r="K26" i="18"/>
  <c r="J26" i="18"/>
  <c r="I26" i="18"/>
  <c r="H26" i="18"/>
  <c r="G26" i="18"/>
  <c r="F26" i="18"/>
  <c r="E26" i="18"/>
  <c r="D26" i="18"/>
  <c r="C26" i="18"/>
  <c r="AD11" i="18"/>
  <c r="AC11" i="18"/>
  <c r="AB11" i="18"/>
  <c r="AA11" i="18"/>
  <c r="AD10" i="18"/>
  <c r="AC10" i="18"/>
  <c r="AB10" i="18"/>
  <c r="AA10" i="18"/>
  <c r="AD9" i="18"/>
  <c r="AC9" i="18"/>
  <c r="AB9" i="18"/>
  <c r="AA9" i="18"/>
  <c r="I36" i="16"/>
  <c r="G36" i="16"/>
  <c r="E36" i="16"/>
  <c r="D36" i="16"/>
  <c r="I35" i="16"/>
  <c r="G35" i="16"/>
  <c r="E35" i="16"/>
  <c r="D35" i="16"/>
  <c r="H34" i="16"/>
  <c r="H33" i="16"/>
  <c r="H32" i="16"/>
  <c r="H36" i="16" s="1"/>
  <c r="I17" i="16"/>
  <c r="G17" i="16"/>
  <c r="E17" i="16"/>
  <c r="D17" i="16"/>
  <c r="D10" i="17" s="1"/>
  <c r="I16" i="16"/>
  <c r="G16" i="16"/>
  <c r="E16" i="16"/>
  <c r="D16" i="16"/>
  <c r="D11" i="23" s="1"/>
  <c r="E12" i="23" s="1"/>
  <c r="H15" i="16"/>
  <c r="H14" i="16"/>
  <c r="H13" i="16"/>
  <c r="G14" i="15"/>
  <c r="F14" i="15"/>
  <c r="E14" i="15"/>
  <c r="D14" i="15"/>
  <c r="C14" i="15"/>
  <c r="H13" i="15"/>
  <c r="H12" i="15"/>
  <c r="H11" i="15"/>
  <c r="H10" i="15"/>
  <c r="H9" i="15"/>
  <c r="G32" i="14"/>
  <c r="G31" i="14"/>
  <c r="G30" i="14"/>
  <c r="G29" i="14"/>
  <c r="G28" i="14"/>
  <c r="F27" i="14"/>
  <c r="E27" i="14"/>
  <c r="G27" i="14" s="1"/>
  <c r="D27" i="14"/>
  <c r="C27" i="14"/>
  <c r="G26" i="14"/>
  <c r="G25" i="14"/>
  <c r="G24" i="14"/>
  <c r="F24" i="14"/>
  <c r="E24" i="14"/>
  <c r="D24" i="14"/>
  <c r="C24" i="14"/>
  <c r="G23" i="14"/>
  <c r="G22" i="14"/>
  <c r="F21" i="14"/>
  <c r="E21" i="14"/>
  <c r="D21" i="14"/>
  <c r="C21" i="14"/>
  <c r="G21" i="14" s="1"/>
  <c r="G20" i="14"/>
  <c r="G19" i="14"/>
  <c r="F18" i="14"/>
  <c r="E18" i="14"/>
  <c r="E17" i="14" s="1"/>
  <c r="D18" i="14"/>
  <c r="D17" i="14" s="1"/>
  <c r="C18" i="14"/>
  <c r="F17" i="14"/>
  <c r="G16" i="14"/>
  <c r="G15" i="14"/>
  <c r="F14" i="14"/>
  <c r="E14" i="14"/>
  <c r="D14" i="14"/>
  <c r="C14" i="14"/>
  <c r="G14" i="14" s="1"/>
  <c r="G13" i="14"/>
  <c r="G12" i="14"/>
  <c r="F11" i="14"/>
  <c r="F10" i="14" s="1"/>
  <c r="F33" i="14" s="1"/>
  <c r="E11" i="14"/>
  <c r="E10" i="14" s="1"/>
  <c r="D11" i="14"/>
  <c r="C11" i="14"/>
  <c r="D10" i="14"/>
  <c r="C10" i="14"/>
  <c r="G10" i="14" s="1"/>
  <c r="E69" i="13"/>
  <c r="E68" i="13"/>
  <c r="E67" i="13"/>
  <c r="E66" i="13"/>
  <c r="E65" i="13"/>
  <c r="E64" i="13"/>
  <c r="E63" i="13"/>
  <c r="E62" i="13"/>
  <c r="E61" i="13"/>
  <c r="E60" i="13"/>
  <c r="D59" i="13"/>
  <c r="C59" i="13"/>
  <c r="D58" i="13"/>
  <c r="E57" i="13"/>
  <c r="D56" i="13"/>
  <c r="C56" i="13"/>
  <c r="E56" i="13" s="1"/>
  <c r="E55" i="13"/>
  <c r="E54" i="13"/>
  <c r="E53" i="13"/>
  <c r="D52" i="13"/>
  <c r="D38" i="13" s="1"/>
  <c r="D70" i="13" s="1"/>
  <c r="C52" i="13"/>
  <c r="C38" i="13" s="1"/>
  <c r="E51" i="13"/>
  <c r="E50" i="13"/>
  <c r="E49" i="13"/>
  <c r="E48" i="13"/>
  <c r="E47" i="13"/>
  <c r="E46" i="13"/>
  <c r="E45" i="13"/>
  <c r="E44" i="13"/>
  <c r="D44" i="13"/>
  <c r="C44" i="13"/>
  <c r="E43" i="13"/>
  <c r="E42" i="13"/>
  <c r="E41" i="13"/>
  <c r="E40" i="13"/>
  <c r="E39" i="13"/>
  <c r="D39" i="13"/>
  <c r="C39" i="13"/>
  <c r="E36" i="13"/>
  <c r="E35" i="13"/>
  <c r="E34" i="13"/>
  <c r="E33" i="13"/>
  <c r="E32" i="13"/>
  <c r="D31" i="13"/>
  <c r="C31" i="13"/>
  <c r="E30" i="13"/>
  <c r="E29" i="13"/>
  <c r="E28" i="13"/>
  <c r="E27" i="13"/>
  <c r="E26" i="13"/>
  <c r="E25" i="13"/>
  <c r="E24" i="13"/>
  <c r="E23" i="13"/>
  <c r="D23" i="13"/>
  <c r="C23" i="13"/>
  <c r="E22" i="13"/>
  <c r="D22" i="13"/>
  <c r="C22" i="13"/>
  <c r="E21" i="13"/>
  <c r="E20" i="13"/>
  <c r="E19" i="13"/>
  <c r="E18" i="13"/>
  <c r="E17" i="13"/>
  <c r="E16" i="13"/>
  <c r="E15" i="13"/>
  <c r="D14" i="13"/>
  <c r="C14" i="13"/>
  <c r="E14" i="13" s="1"/>
  <c r="E13" i="13"/>
  <c r="E12" i="13"/>
  <c r="E11" i="13"/>
  <c r="E10" i="13"/>
  <c r="D9" i="13"/>
  <c r="D8" i="13" s="1"/>
  <c r="C9" i="13"/>
  <c r="K79" i="12"/>
  <c r="C16" i="59" s="1"/>
  <c r="K78" i="12"/>
  <c r="C15" i="59" s="1"/>
  <c r="K77" i="12"/>
  <c r="K76" i="12"/>
  <c r="K75" i="12"/>
  <c r="C12" i="59" s="1"/>
  <c r="K74" i="12"/>
  <c r="C11" i="59" s="1"/>
  <c r="K73" i="12"/>
  <c r="C10" i="59" s="1"/>
  <c r="K72" i="12"/>
  <c r="C9" i="59" s="1"/>
  <c r="J71" i="12"/>
  <c r="I71" i="12"/>
  <c r="H71" i="12"/>
  <c r="G71" i="12"/>
  <c r="F71" i="12"/>
  <c r="E71" i="12"/>
  <c r="D71" i="12"/>
  <c r="C71" i="12"/>
  <c r="K70" i="12"/>
  <c r="K69" i="12"/>
  <c r="K68" i="12"/>
  <c r="K67" i="12"/>
  <c r="K66" i="12"/>
  <c r="J66" i="12"/>
  <c r="I66" i="12"/>
  <c r="I60" i="12" s="1"/>
  <c r="I55" i="12" s="1"/>
  <c r="H66" i="12"/>
  <c r="G66" i="12"/>
  <c r="F66" i="12"/>
  <c r="E66" i="12"/>
  <c r="D66" i="12"/>
  <c r="C66" i="12"/>
  <c r="K65" i="12"/>
  <c r="K64" i="12"/>
  <c r="K63" i="12"/>
  <c r="K62" i="12"/>
  <c r="K61" i="12"/>
  <c r="J61" i="12"/>
  <c r="J60" i="12" s="1"/>
  <c r="I61" i="12"/>
  <c r="H61" i="12"/>
  <c r="G61" i="12"/>
  <c r="F61" i="12"/>
  <c r="F60" i="12" s="1"/>
  <c r="E61" i="12"/>
  <c r="E60" i="12" s="1"/>
  <c r="D61" i="12"/>
  <c r="D60" i="12" s="1"/>
  <c r="D55" i="12" s="1"/>
  <c r="C61" i="12"/>
  <c r="H60" i="12"/>
  <c r="G60" i="12"/>
  <c r="K59" i="12"/>
  <c r="K58" i="12"/>
  <c r="K57" i="12"/>
  <c r="J57" i="12"/>
  <c r="I57" i="12"/>
  <c r="H57" i="12"/>
  <c r="G57" i="12"/>
  <c r="F57" i="12"/>
  <c r="F55" i="12" s="1"/>
  <c r="E57" i="12"/>
  <c r="D57" i="12"/>
  <c r="C57" i="12"/>
  <c r="K56" i="12"/>
  <c r="J55" i="12"/>
  <c r="E55" i="12"/>
  <c r="K54" i="12"/>
  <c r="K53" i="12"/>
  <c r="K52" i="12"/>
  <c r="K51" i="12"/>
  <c r="K50" i="12"/>
  <c r="J49" i="12"/>
  <c r="I49" i="12"/>
  <c r="H49" i="12"/>
  <c r="H48" i="12" s="1"/>
  <c r="H47" i="12" s="1"/>
  <c r="G49" i="12"/>
  <c r="G48" i="12" s="1"/>
  <c r="F49" i="12"/>
  <c r="F48" i="12" s="1"/>
  <c r="F47" i="12" s="1"/>
  <c r="E49" i="12"/>
  <c r="D49" i="12"/>
  <c r="C49" i="12"/>
  <c r="J48" i="12"/>
  <c r="J47" i="12" s="1"/>
  <c r="I48" i="12"/>
  <c r="I47" i="12" s="1"/>
  <c r="E48" i="12"/>
  <c r="D48" i="12"/>
  <c r="D47" i="12" s="1"/>
  <c r="C48" i="12"/>
  <c r="G47" i="12"/>
  <c r="E47" i="12"/>
  <c r="K46" i="12"/>
  <c r="K45" i="12"/>
  <c r="J44" i="12"/>
  <c r="I44" i="12"/>
  <c r="I37" i="12" s="1"/>
  <c r="H44" i="12"/>
  <c r="G44" i="12"/>
  <c r="G37" i="12" s="1"/>
  <c r="F44" i="12"/>
  <c r="F37" i="12" s="1"/>
  <c r="E44" i="12"/>
  <c r="D44" i="12"/>
  <c r="K44" i="12" s="1"/>
  <c r="C44" i="12"/>
  <c r="K43" i="12"/>
  <c r="K42" i="12"/>
  <c r="J41" i="12"/>
  <c r="I41" i="12"/>
  <c r="H41" i="12"/>
  <c r="H37" i="12" s="1"/>
  <c r="G41" i="12"/>
  <c r="F41" i="12"/>
  <c r="E41" i="12"/>
  <c r="E37" i="12" s="1"/>
  <c r="D41" i="12"/>
  <c r="D37" i="12" s="1"/>
  <c r="C41" i="12"/>
  <c r="C37" i="12" s="1"/>
  <c r="K40" i="12"/>
  <c r="K39" i="12"/>
  <c r="K38" i="12"/>
  <c r="J37" i="12"/>
  <c r="K36" i="12"/>
  <c r="K35" i="12"/>
  <c r="K34" i="12"/>
  <c r="J34" i="12"/>
  <c r="I34" i="12"/>
  <c r="H34" i="12"/>
  <c r="G34" i="12"/>
  <c r="F34" i="12"/>
  <c r="E34" i="12"/>
  <c r="D34" i="12"/>
  <c r="C34" i="12"/>
  <c r="K33" i="12"/>
  <c r="K32" i="12"/>
  <c r="J31" i="12"/>
  <c r="J30" i="12" s="1"/>
  <c r="I31" i="12"/>
  <c r="I30" i="12" s="1"/>
  <c r="H31" i="12"/>
  <c r="H30" i="12" s="1"/>
  <c r="G31" i="12"/>
  <c r="F31" i="12"/>
  <c r="E31" i="12"/>
  <c r="D31" i="12"/>
  <c r="D30" i="12" s="1"/>
  <c r="C31" i="12"/>
  <c r="G30" i="12"/>
  <c r="F30" i="12"/>
  <c r="E30" i="12"/>
  <c r="C30" i="12"/>
  <c r="K30" i="12" s="1"/>
  <c r="K29" i="12"/>
  <c r="K28" i="12"/>
  <c r="J27" i="12"/>
  <c r="I27" i="12"/>
  <c r="H27" i="12"/>
  <c r="G27" i="12"/>
  <c r="F27" i="12"/>
  <c r="E27" i="12"/>
  <c r="D27" i="12"/>
  <c r="K27" i="12" s="1"/>
  <c r="C27" i="12"/>
  <c r="K26" i="12"/>
  <c r="K25" i="12"/>
  <c r="J24" i="12"/>
  <c r="I24" i="12"/>
  <c r="H24" i="12"/>
  <c r="G24" i="12"/>
  <c r="F24" i="12"/>
  <c r="E24" i="12"/>
  <c r="D24" i="12"/>
  <c r="C24" i="12"/>
  <c r="K24" i="12" s="1"/>
  <c r="K23" i="12"/>
  <c r="K22" i="12"/>
  <c r="J21" i="12"/>
  <c r="J20" i="12" s="1"/>
  <c r="I21" i="12"/>
  <c r="H21" i="12"/>
  <c r="H20" i="12" s="1"/>
  <c r="G21" i="12"/>
  <c r="G20" i="12" s="1"/>
  <c r="F21" i="12"/>
  <c r="E21" i="12"/>
  <c r="D21" i="12"/>
  <c r="C21" i="12"/>
  <c r="I20" i="12"/>
  <c r="I12" i="12" s="1"/>
  <c r="I11" i="12" s="1"/>
  <c r="F20" i="12"/>
  <c r="E20" i="12"/>
  <c r="D20" i="12"/>
  <c r="K19" i="12"/>
  <c r="K18" i="12"/>
  <c r="J17" i="12"/>
  <c r="I17" i="12"/>
  <c r="H17" i="12"/>
  <c r="G17" i="12"/>
  <c r="F17" i="12"/>
  <c r="E17" i="12"/>
  <c r="D17" i="12"/>
  <c r="C17" i="12"/>
  <c r="K17" i="12" s="1"/>
  <c r="K16" i="12"/>
  <c r="K15" i="12"/>
  <c r="J14" i="12"/>
  <c r="J13" i="12" s="1"/>
  <c r="J12" i="12" s="1"/>
  <c r="J11" i="12" s="1"/>
  <c r="J80" i="12" s="1"/>
  <c r="I14" i="12"/>
  <c r="I13" i="12" s="1"/>
  <c r="H14" i="12"/>
  <c r="G14" i="12"/>
  <c r="F14" i="12"/>
  <c r="E14" i="12"/>
  <c r="D14" i="12"/>
  <c r="D13" i="12" s="1"/>
  <c r="D12" i="12" s="1"/>
  <c r="D11" i="12" s="1"/>
  <c r="D80" i="12" s="1"/>
  <c r="C14" i="12"/>
  <c r="H13" i="12"/>
  <c r="H12" i="12" s="1"/>
  <c r="H11" i="12" s="1"/>
  <c r="G13" i="12"/>
  <c r="F13" i="12"/>
  <c r="K10" i="12"/>
  <c r="L145" i="11"/>
  <c r="L144" i="11"/>
  <c r="L143" i="11"/>
  <c r="L142" i="11"/>
  <c r="K142" i="11"/>
  <c r="J142" i="11"/>
  <c r="I142" i="11"/>
  <c r="H142" i="11"/>
  <c r="G142" i="11"/>
  <c r="F142" i="11"/>
  <c r="E142" i="11"/>
  <c r="D142" i="11"/>
  <c r="C142" i="11"/>
  <c r="L141" i="11"/>
  <c r="L140" i="11"/>
  <c r="L139" i="11"/>
  <c r="K139" i="11"/>
  <c r="J139" i="11"/>
  <c r="J137" i="11" s="1"/>
  <c r="I139" i="11"/>
  <c r="H139" i="11"/>
  <c r="H137" i="11" s="1"/>
  <c r="G139" i="11"/>
  <c r="G137" i="11" s="1"/>
  <c r="F139" i="11"/>
  <c r="E139" i="11"/>
  <c r="D139" i="11"/>
  <c r="C139" i="11"/>
  <c r="C137" i="11" s="1"/>
  <c r="L138" i="11"/>
  <c r="L137" i="11"/>
  <c r="K137" i="11"/>
  <c r="I137" i="11"/>
  <c r="F137" i="11"/>
  <c r="E137" i="11"/>
  <c r="D137" i="11"/>
  <c r="L136" i="11"/>
  <c r="L135" i="11"/>
  <c r="L134" i="11"/>
  <c r="L133" i="11"/>
  <c r="L132" i="11"/>
  <c r="L131" i="11"/>
  <c r="K130" i="11"/>
  <c r="J130" i="11"/>
  <c r="I130" i="11"/>
  <c r="H130" i="11"/>
  <c r="G130" i="11"/>
  <c r="F130" i="11"/>
  <c r="E130" i="11"/>
  <c r="D130" i="11"/>
  <c r="L129" i="11"/>
  <c r="L128" i="11"/>
  <c r="K127" i="11"/>
  <c r="J127" i="11"/>
  <c r="I127" i="11"/>
  <c r="I126" i="11" s="1"/>
  <c r="I125" i="11" s="1"/>
  <c r="H127" i="11"/>
  <c r="G127" i="11"/>
  <c r="G126" i="11" s="1"/>
  <c r="G125" i="11" s="1"/>
  <c r="F127" i="11"/>
  <c r="E127" i="11"/>
  <c r="D127" i="11"/>
  <c r="K126" i="11"/>
  <c r="K125" i="11" s="1"/>
  <c r="F126" i="11"/>
  <c r="F125" i="11" s="1"/>
  <c r="E126" i="11"/>
  <c r="E125" i="11" s="1"/>
  <c r="D126" i="11"/>
  <c r="D125" i="11" s="1"/>
  <c r="C126" i="11"/>
  <c r="C125" i="11"/>
  <c r="L124" i="11"/>
  <c r="L123" i="11"/>
  <c r="K122" i="11"/>
  <c r="J122" i="11"/>
  <c r="I122" i="11"/>
  <c r="H122" i="11"/>
  <c r="G122" i="11"/>
  <c r="F122" i="11"/>
  <c r="E122" i="11"/>
  <c r="D122" i="11"/>
  <c r="C122" i="11"/>
  <c r="L121" i="11"/>
  <c r="L120" i="11"/>
  <c r="K119" i="11"/>
  <c r="J119" i="11"/>
  <c r="I119" i="11"/>
  <c r="H119" i="11"/>
  <c r="G119" i="11"/>
  <c r="F119" i="11"/>
  <c r="E119" i="11"/>
  <c r="D119" i="11"/>
  <c r="C119" i="11"/>
  <c r="L118" i="11"/>
  <c r="L117" i="11"/>
  <c r="K116" i="11"/>
  <c r="J116" i="11"/>
  <c r="I116" i="11"/>
  <c r="H116" i="11"/>
  <c r="G116" i="11"/>
  <c r="F116" i="11"/>
  <c r="E116" i="11"/>
  <c r="D116" i="11"/>
  <c r="C116" i="11"/>
  <c r="L115" i="11"/>
  <c r="L114" i="11"/>
  <c r="K113" i="11"/>
  <c r="J113" i="11"/>
  <c r="I113" i="11"/>
  <c r="I109" i="11" s="1"/>
  <c r="H113" i="11"/>
  <c r="G113" i="11"/>
  <c r="F113" i="11"/>
  <c r="E113" i="11"/>
  <c r="D113" i="11"/>
  <c r="C113" i="11"/>
  <c r="L113" i="11" s="1"/>
  <c r="L112" i="11"/>
  <c r="L111" i="11"/>
  <c r="K110" i="11"/>
  <c r="J110" i="11"/>
  <c r="I110" i="11"/>
  <c r="H110" i="11"/>
  <c r="G110" i="11"/>
  <c r="G109" i="11" s="1"/>
  <c r="F110" i="11"/>
  <c r="E110" i="11"/>
  <c r="D110" i="11"/>
  <c r="D109" i="11" s="1"/>
  <c r="C110" i="11"/>
  <c r="H109" i="11"/>
  <c r="F109" i="11"/>
  <c r="E109" i="11"/>
  <c r="L108" i="11"/>
  <c r="L107" i="11"/>
  <c r="L106" i="11"/>
  <c r="K106" i="11"/>
  <c r="J106" i="11"/>
  <c r="I106" i="11"/>
  <c r="H106" i="11"/>
  <c r="G106" i="11"/>
  <c r="F106" i="11"/>
  <c r="E106" i="11"/>
  <c r="D106" i="11"/>
  <c r="C106" i="11"/>
  <c r="L105" i="11"/>
  <c r="L104" i="11"/>
  <c r="L103" i="11"/>
  <c r="K103" i="11"/>
  <c r="J103" i="11"/>
  <c r="I103" i="11"/>
  <c r="H103" i="11"/>
  <c r="G103" i="11"/>
  <c r="F103" i="11"/>
  <c r="E103" i="11"/>
  <c r="D103" i="11"/>
  <c r="C103" i="11"/>
  <c r="L102" i="11"/>
  <c r="L101" i="11"/>
  <c r="L100" i="11"/>
  <c r="K100" i="11"/>
  <c r="J100" i="11"/>
  <c r="I100" i="11"/>
  <c r="H100" i="11"/>
  <c r="G100" i="11"/>
  <c r="F100" i="11"/>
  <c r="E100" i="11"/>
  <c r="D100" i="11"/>
  <c r="C100" i="11"/>
  <c r="L99" i="11"/>
  <c r="L98" i="11"/>
  <c r="L97" i="11"/>
  <c r="K97" i="11"/>
  <c r="J97" i="11"/>
  <c r="I97" i="11"/>
  <c r="H97" i="11"/>
  <c r="G97" i="11"/>
  <c r="F97" i="11"/>
  <c r="E97" i="11"/>
  <c r="D97" i="11"/>
  <c r="C97" i="11"/>
  <c r="L96" i="11"/>
  <c r="L95" i="11"/>
  <c r="L94" i="11"/>
  <c r="K94" i="11"/>
  <c r="J94" i="11"/>
  <c r="I94" i="11"/>
  <c r="I93" i="11" s="1"/>
  <c r="H94" i="11"/>
  <c r="H93" i="11" s="1"/>
  <c r="G94" i="11"/>
  <c r="F94" i="11"/>
  <c r="E94" i="11"/>
  <c r="E93" i="11" s="1"/>
  <c r="L93" i="11" s="1"/>
  <c r="D94" i="11"/>
  <c r="C94" i="11"/>
  <c r="K93" i="11"/>
  <c r="J93" i="11"/>
  <c r="G93" i="11"/>
  <c r="F93" i="11"/>
  <c r="D93" i="11"/>
  <c r="C93" i="11"/>
  <c r="L92" i="11"/>
  <c r="L91" i="11"/>
  <c r="K90" i="11"/>
  <c r="J90" i="11"/>
  <c r="I90" i="11"/>
  <c r="H90" i="11"/>
  <c r="G90" i="11"/>
  <c r="F90" i="11"/>
  <c r="E90" i="11"/>
  <c r="D90" i="11"/>
  <c r="C90" i="11"/>
  <c r="L90" i="11" s="1"/>
  <c r="L89" i="11"/>
  <c r="L88" i="11"/>
  <c r="K87" i="11"/>
  <c r="J87" i="11"/>
  <c r="I87" i="11"/>
  <c r="H87" i="11"/>
  <c r="G87" i="11"/>
  <c r="F87" i="11"/>
  <c r="E87" i="11"/>
  <c r="D87" i="11"/>
  <c r="C87" i="11"/>
  <c r="L87" i="11" s="1"/>
  <c r="L86" i="11"/>
  <c r="L85" i="11"/>
  <c r="K84" i="11"/>
  <c r="J84" i="11"/>
  <c r="I84" i="11"/>
  <c r="H84" i="11"/>
  <c r="G84" i="11"/>
  <c r="F84" i="11"/>
  <c r="E84" i="11"/>
  <c r="D84" i="11"/>
  <c r="C84" i="11"/>
  <c r="L84" i="11" s="1"/>
  <c r="L83" i="11"/>
  <c r="L82" i="11"/>
  <c r="K81" i="11"/>
  <c r="J81" i="11"/>
  <c r="I81" i="11"/>
  <c r="H81" i="11"/>
  <c r="G81" i="11"/>
  <c r="F81" i="11"/>
  <c r="E81" i="11"/>
  <c r="D81" i="11"/>
  <c r="C81" i="11"/>
  <c r="L81" i="11" s="1"/>
  <c r="L80" i="11"/>
  <c r="L79" i="11"/>
  <c r="K78" i="11"/>
  <c r="K77" i="11" s="1"/>
  <c r="J78" i="11"/>
  <c r="I78" i="11"/>
  <c r="H78" i="11"/>
  <c r="G78" i="11"/>
  <c r="G77" i="11" s="1"/>
  <c r="F78" i="11"/>
  <c r="F77" i="11" s="1"/>
  <c r="E78" i="11"/>
  <c r="D78" i="11"/>
  <c r="C78" i="11"/>
  <c r="L78" i="11" s="1"/>
  <c r="J77" i="11"/>
  <c r="I77" i="11"/>
  <c r="H77" i="11"/>
  <c r="E77" i="11"/>
  <c r="D77" i="11"/>
  <c r="C77" i="11"/>
  <c r="L76" i="11"/>
  <c r="L75" i="11"/>
  <c r="K74" i="11"/>
  <c r="J74" i="11"/>
  <c r="I74" i="11"/>
  <c r="H74" i="11"/>
  <c r="G74" i="11"/>
  <c r="F74" i="11"/>
  <c r="E74" i="11"/>
  <c r="D74" i="11"/>
  <c r="L74" i="11" s="1"/>
  <c r="L73" i="11"/>
  <c r="L72" i="11"/>
  <c r="L71" i="11"/>
  <c r="K71" i="11"/>
  <c r="J71" i="11"/>
  <c r="I71" i="11"/>
  <c r="H71" i="11"/>
  <c r="G71" i="11"/>
  <c r="F71" i="11"/>
  <c r="E71" i="11"/>
  <c r="D71" i="11"/>
  <c r="L70" i="11"/>
  <c r="L69" i="11"/>
  <c r="K68" i="11"/>
  <c r="J68" i="11"/>
  <c r="I68" i="11"/>
  <c r="H68" i="11"/>
  <c r="G68" i="11"/>
  <c r="F68" i="11"/>
  <c r="E68" i="11"/>
  <c r="D68" i="11"/>
  <c r="L67" i="11"/>
  <c r="L66" i="11"/>
  <c r="K65" i="11"/>
  <c r="J65" i="11"/>
  <c r="J61" i="11" s="1"/>
  <c r="I65" i="11"/>
  <c r="H65" i="11"/>
  <c r="H61" i="11" s="1"/>
  <c r="G65" i="11"/>
  <c r="F65" i="11"/>
  <c r="F61" i="11" s="1"/>
  <c r="E65" i="11"/>
  <c r="D65" i="11"/>
  <c r="L64" i="11"/>
  <c r="L63" i="11"/>
  <c r="K62" i="11"/>
  <c r="J62" i="11"/>
  <c r="I62" i="11"/>
  <c r="I61" i="11" s="1"/>
  <c r="H62" i="11"/>
  <c r="G62" i="11"/>
  <c r="G61" i="11" s="1"/>
  <c r="F62" i="11"/>
  <c r="E62" i="11"/>
  <c r="E61" i="11" s="1"/>
  <c r="D62" i="11"/>
  <c r="L62" i="11" s="1"/>
  <c r="D61" i="11"/>
  <c r="L60" i="11"/>
  <c r="L59" i="11"/>
  <c r="L58" i="11"/>
  <c r="K58" i="11"/>
  <c r="J58" i="11"/>
  <c r="I58" i="11"/>
  <c r="H58" i="11"/>
  <c r="G58" i="11"/>
  <c r="F58" i="11"/>
  <c r="E58" i="11"/>
  <c r="D58" i="11"/>
  <c r="L57" i="11"/>
  <c r="L56" i="11"/>
  <c r="L55" i="11"/>
  <c r="K55" i="11"/>
  <c r="J55" i="11"/>
  <c r="I55" i="11"/>
  <c r="H55" i="11"/>
  <c r="G55" i="11"/>
  <c r="F55" i="11"/>
  <c r="E55" i="11"/>
  <c r="D55" i="11"/>
  <c r="L54" i="11"/>
  <c r="L53" i="11"/>
  <c r="L52" i="11"/>
  <c r="K52" i="11"/>
  <c r="J52" i="11"/>
  <c r="I52" i="11"/>
  <c r="H52" i="11"/>
  <c r="G52" i="11"/>
  <c r="G45" i="11" s="1"/>
  <c r="G44" i="11" s="1"/>
  <c r="F52" i="11"/>
  <c r="E52" i="11"/>
  <c r="D52" i="11"/>
  <c r="L51" i="11"/>
  <c r="L50" i="11"/>
  <c r="K49" i="11"/>
  <c r="J49" i="11"/>
  <c r="I49" i="11"/>
  <c r="H49" i="11"/>
  <c r="G49" i="11"/>
  <c r="F49" i="11"/>
  <c r="L49" i="11" s="1"/>
  <c r="E49" i="11"/>
  <c r="D49" i="11"/>
  <c r="L48" i="11"/>
  <c r="L47" i="11"/>
  <c r="K46" i="11"/>
  <c r="J46" i="11"/>
  <c r="J45" i="11" s="1"/>
  <c r="I46" i="11"/>
  <c r="H46" i="11"/>
  <c r="H45" i="11" s="1"/>
  <c r="H44" i="11" s="1"/>
  <c r="G46" i="11"/>
  <c r="F46" i="11"/>
  <c r="E46" i="11"/>
  <c r="D46" i="11"/>
  <c r="E45" i="11"/>
  <c r="E44" i="11" s="1"/>
  <c r="L43" i="11"/>
  <c r="L42" i="11"/>
  <c r="K41" i="11"/>
  <c r="J41" i="11"/>
  <c r="I41" i="11"/>
  <c r="H41" i="11"/>
  <c r="G41" i="11"/>
  <c r="G28" i="11" s="1"/>
  <c r="F41" i="11"/>
  <c r="E41" i="11"/>
  <c r="D41" i="11"/>
  <c r="C41" i="11"/>
  <c r="L40" i="11"/>
  <c r="L39" i="11"/>
  <c r="K38" i="11"/>
  <c r="J38" i="11"/>
  <c r="I38" i="11"/>
  <c r="H38" i="11"/>
  <c r="G38" i="11"/>
  <c r="F38" i="11"/>
  <c r="E38" i="11"/>
  <c r="D38" i="11"/>
  <c r="C38" i="11"/>
  <c r="L37" i="11"/>
  <c r="L36" i="11"/>
  <c r="K35" i="11"/>
  <c r="J35" i="11"/>
  <c r="I35" i="11"/>
  <c r="H35" i="11"/>
  <c r="G35" i="11"/>
  <c r="F35" i="11"/>
  <c r="E35" i="11"/>
  <c r="D35" i="11"/>
  <c r="C35" i="11"/>
  <c r="L35" i="11" s="1"/>
  <c r="L34" i="11"/>
  <c r="L33" i="11"/>
  <c r="K32" i="11"/>
  <c r="J32" i="11"/>
  <c r="I32" i="11"/>
  <c r="H32" i="11"/>
  <c r="G32" i="11"/>
  <c r="F32" i="11"/>
  <c r="E32" i="11"/>
  <c r="D32" i="11"/>
  <c r="C32" i="11"/>
  <c r="L32" i="11" s="1"/>
  <c r="L31" i="11"/>
  <c r="L30" i="11"/>
  <c r="K29" i="11"/>
  <c r="K28" i="11" s="1"/>
  <c r="J29" i="11"/>
  <c r="I29" i="11"/>
  <c r="H29" i="11"/>
  <c r="G29" i="11"/>
  <c r="F29" i="11"/>
  <c r="E29" i="11"/>
  <c r="E28" i="11" s="1"/>
  <c r="D29" i="11"/>
  <c r="C29" i="11"/>
  <c r="L29" i="11" s="1"/>
  <c r="I28" i="11"/>
  <c r="H28" i="11"/>
  <c r="F28" i="11"/>
  <c r="L27" i="11"/>
  <c r="L26" i="11"/>
  <c r="K25" i="11"/>
  <c r="J25" i="11"/>
  <c r="I25" i="11"/>
  <c r="L25" i="11" s="1"/>
  <c r="H25" i="11"/>
  <c r="G25" i="11"/>
  <c r="F25" i="11"/>
  <c r="E25" i="11"/>
  <c r="D25" i="11"/>
  <c r="C25" i="11"/>
  <c r="L24" i="11"/>
  <c r="L23" i="11"/>
  <c r="K22" i="11"/>
  <c r="J22" i="11"/>
  <c r="I22" i="11"/>
  <c r="I21" i="11" s="1"/>
  <c r="H22" i="11"/>
  <c r="H21" i="11" s="1"/>
  <c r="G22" i="11"/>
  <c r="F22" i="11"/>
  <c r="E22" i="11"/>
  <c r="D22" i="11"/>
  <c r="C22" i="11"/>
  <c r="L22" i="11" s="1"/>
  <c r="K21" i="11"/>
  <c r="J21" i="11"/>
  <c r="G21" i="11"/>
  <c r="F21" i="11"/>
  <c r="E21" i="11"/>
  <c r="D21" i="11"/>
  <c r="L20" i="11"/>
  <c r="L19" i="11"/>
  <c r="L18" i="11"/>
  <c r="K17" i="11"/>
  <c r="J17" i="11"/>
  <c r="I17" i="11"/>
  <c r="H17" i="11"/>
  <c r="G17" i="11"/>
  <c r="F17" i="11"/>
  <c r="F12" i="11" s="1"/>
  <c r="F10" i="11" s="1"/>
  <c r="E17" i="11"/>
  <c r="D17" i="11"/>
  <c r="D12" i="11" s="1"/>
  <c r="C17" i="11"/>
  <c r="L16" i="11"/>
  <c r="L15" i="11"/>
  <c r="L14" i="11"/>
  <c r="K13" i="11"/>
  <c r="J13" i="11"/>
  <c r="I13" i="11"/>
  <c r="I12" i="11" s="1"/>
  <c r="I10" i="11" s="1"/>
  <c r="H13" i="11"/>
  <c r="H12" i="11" s="1"/>
  <c r="G13" i="11"/>
  <c r="G12" i="11" s="1"/>
  <c r="F13" i="11"/>
  <c r="E13" i="11"/>
  <c r="D13" i="11"/>
  <c r="C13" i="11"/>
  <c r="L13" i="11" s="1"/>
  <c r="K12" i="11"/>
  <c r="K10" i="11" s="1"/>
  <c r="J12" i="11"/>
  <c r="E12" i="11"/>
  <c r="E10" i="11" s="1"/>
  <c r="E146" i="11" s="1"/>
  <c r="C12" i="11"/>
  <c r="L11" i="11"/>
  <c r="J28" i="57" l="1"/>
  <c r="F22" i="19"/>
  <c r="C60" i="19"/>
  <c r="E60" i="19" s="1"/>
  <c r="H60" i="19" s="1"/>
  <c r="D10" i="11"/>
  <c r="D33" i="14"/>
  <c r="L22" i="19"/>
  <c r="C66" i="19"/>
  <c r="E66" i="19" s="1"/>
  <c r="H66" i="19" s="1"/>
  <c r="E12" i="17"/>
  <c r="G10" i="11"/>
  <c r="G146" i="11" s="1"/>
  <c r="E38" i="13"/>
  <c r="K22" i="19"/>
  <c r="C65" i="19"/>
  <c r="E65" i="19" s="1"/>
  <c r="H65" i="19" s="1"/>
  <c r="I146" i="11"/>
  <c r="I80" i="12"/>
  <c r="K37" i="12"/>
  <c r="E22" i="19"/>
  <c r="C59" i="19"/>
  <c r="K61" i="11"/>
  <c r="C17" i="14"/>
  <c r="G17" i="14" s="1"/>
  <c r="L34" i="27"/>
  <c r="F45" i="11"/>
  <c r="F44" i="11" s="1"/>
  <c r="F146" i="11" s="1"/>
  <c r="J109" i="11"/>
  <c r="J44" i="11" s="1"/>
  <c r="L125" i="11"/>
  <c r="L126" i="11"/>
  <c r="L130" i="11"/>
  <c r="K31" i="12"/>
  <c r="C60" i="12"/>
  <c r="C8" i="13"/>
  <c r="E33" i="14"/>
  <c r="M47" i="18"/>
  <c r="M48" i="18" s="1"/>
  <c r="J44" i="19"/>
  <c r="D64" i="19"/>
  <c r="E64" i="19" s="1"/>
  <c r="H64" i="19" s="1"/>
  <c r="F24" i="56"/>
  <c r="F33" i="27"/>
  <c r="H34" i="27"/>
  <c r="H25" i="27"/>
  <c r="H33" i="27" s="1"/>
  <c r="Q34" i="27"/>
  <c r="L77" i="11"/>
  <c r="I45" i="11"/>
  <c r="I44" i="11" s="1"/>
  <c r="L17" i="11"/>
  <c r="C28" i="11"/>
  <c r="L28" i="11" s="1"/>
  <c r="L68" i="11"/>
  <c r="K109" i="11"/>
  <c r="L122" i="11"/>
  <c r="D37" i="13"/>
  <c r="N47" i="18"/>
  <c r="N48" i="18" s="1"/>
  <c r="K44" i="19"/>
  <c r="D65" i="19"/>
  <c r="J17" i="27"/>
  <c r="J33" i="27" s="1"/>
  <c r="J34" i="27"/>
  <c r="R34" i="27"/>
  <c r="L12" i="11"/>
  <c r="L119" i="11"/>
  <c r="K41" i="12"/>
  <c r="G55" i="12"/>
  <c r="K71" i="12"/>
  <c r="E9" i="13"/>
  <c r="G18" i="14"/>
  <c r="H35" i="16"/>
  <c r="C47" i="18"/>
  <c r="C48" i="18" s="1"/>
  <c r="O47" i="18"/>
  <c r="O48" i="18" s="1"/>
  <c r="K33" i="27"/>
  <c r="J28" i="11"/>
  <c r="J10" i="11" s="1"/>
  <c r="L116" i="11"/>
  <c r="D16" i="58"/>
  <c r="H55" i="12"/>
  <c r="H80" i="12" s="1"/>
  <c r="D47" i="18"/>
  <c r="D48" i="18" s="1"/>
  <c r="P47" i="18"/>
  <c r="P48" i="18" s="1"/>
  <c r="D30" i="25"/>
  <c r="D18" i="25"/>
  <c r="D28" i="25"/>
  <c r="D29" i="25"/>
  <c r="D17" i="25"/>
  <c r="D16" i="25"/>
  <c r="D25" i="25"/>
  <c r="D13" i="25"/>
  <c r="D24" i="25"/>
  <c r="D12" i="25"/>
  <c r="D23" i="25"/>
  <c r="D11" i="25"/>
  <c r="D22" i="25"/>
  <c r="D34" i="25"/>
  <c r="D10" i="25"/>
  <c r="D31" i="26"/>
  <c r="D53" i="26" s="1"/>
  <c r="L41" i="11"/>
  <c r="C13" i="12"/>
  <c r="D45" i="11"/>
  <c r="L46" i="11"/>
  <c r="F12" i="12"/>
  <c r="F11" i="12" s="1"/>
  <c r="F80" i="12" s="1"/>
  <c r="K14" i="12"/>
  <c r="C21" i="19"/>
  <c r="P19" i="19"/>
  <c r="P43" i="19"/>
  <c r="J10" i="57"/>
  <c r="C21" i="11"/>
  <c r="L21" i="11" s="1"/>
  <c r="L38" i="11"/>
  <c r="L110" i="11"/>
  <c r="C109" i="11"/>
  <c r="L109" i="11" s="1"/>
  <c r="H126" i="11"/>
  <c r="H125" i="11" s="1"/>
  <c r="G12" i="12"/>
  <c r="G11" i="12" s="1"/>
  <c r="G80" i="12" s="1"/>
  <c r="E31" i="13"/>
  <c r="H14" i="15"/>
  <c r="M22" i="19"/>
  <c r="C67" i="19"/>
  <c r="E67" i="19" s="1"/>
  <c r="H67" i="19" s="1"/>
  <c r="C44" i="19"/>
  <c r="D60" i="19"/>
  <c r="J10" i="56"/>
  <c r="D15" i="25"/>
  <c r="Q33" i="27"/>
  <c r="M34" i="27"/>
  <c r="M25" i="27"/>
  <c r="M33" i="27" s="1"/>
  <c r="C61" i="19"/>
  <c r="E61" i="19" s="1"/>
  <c r="H61" i="19" s="1"/>
  <c r="D9" i="21"/>
  <c r="D30" i="21" s="1"/>
  <c r="C59" i="21" s="1"/>
  <c r="C61" i="21" s="1"/>
  <c r="N34" i="27"/>
  <c r="N25" i="27"/>
  <c r="N33" i="27" s="1"/>
  <c r="D34" i="27"/>
  <c r="J126" i="11"/>
  <c r="J125" i="11" s="1"/>
  <c r="C47" i="12"/>
  <c r="K47" i="12" s="1"/>
  <c r="K48" i="12"/>
  <c r="E59" i="13"/>
  <c r="C58" i="13"/>
  <c r="E58" i="13" s="1"/>
  <c r="H47" i="18"/>
  <c r="H48" i="18" s="1"/>
  <c r="T47" i="18"/>
  <c r="T48" i="18" s="1"/>
  <c r="H22" i="19"/>
  <c r="C62" i="19"/>
  <c r="E62" i="19" s="1"/>
  <c r="H62" i="19" s="1"/>
  <c r="P41" i="19"/>
  <c r="C34" i="27"/>
  <c r="O34" i="27"/>
  <c r="H10" i="11"/>
  <c r="I22" i="19"/>
  <c r="D28" i="11"/>
  <c r="L127" i="11"/>
  <c r="K49" i="12"/>
  <c r="E52" i="13"/>
  <c r="H17" i="16"/>
  <c r="H16" i="16"/>
  <c r="N44" i="19"/>
  <c r="J11" i="56"/>
  <c r="D9" i="26"/>
  <c r="K34" i="27"/>
  <c r="L61" i="11"/>
  <c r="L65" i="11"/>
  <c r="E13" i="12"/>
  <c r="E12" i="12" s="1"/>
  <c r="E11" i="12" s="1"/>
  <c r="E80" i="12" s="1"/>
  <c r="C17" i="59"/>
  <c r="C20" i="59" s="1"/>
  <c r="D58" i="19"/>
  <c r="E58" i="19" s="1"/>
  <c r="H58" i="19" s="1"/>
  <c r="D44" i="19"/>
  <c r="J24" i="56"/>
  <c r="K45" i="11"/>
  <c r="C20" i="12"/>
  <c r="K20" i="12" s="1"/>
  <c r="K21" i="12"/>
  <c r="G11" i="14"/>
  <c r="O22" i="19"/>
  <c r="E44" i="19"/>
  <c r="D59" i="19"/>
  <c r="J20" i="57"/>
  <c r="E24" i="56"/>
  <c r="D31" i="25"/>
  <c r="E33" i="27"/>
  <c r="G34" i="27"/>
  <c r="G25" i="27"/>
  <c r="G33" i="27" s="1"/>
  <c r="P34" i="27"/>
  <c r="D11" i="17"/>
  <c r="J13" i="57"/>
  <c r="I25" i="27"/>
  <c r="I33" i="27" s="1"/>
  <c r="C25" i="27"/>
  <c r="C33" i="27" s="1"/>
  <c r="O25" i="27"/>
  <c r="O33" i="27" s="1"/>
  <c r="I64" i="19" l="1"/>
  <c r="I60" i="19"/>
  <c r="J146" i="11"/>
  <c r="C70" i="13"/>
  <c r="E70" i="13" s="1"/>
  <c r="E8" i="13"/>
  <c r="C37" i="13"/>
  <c r="E37" i="13" s="1"/>
  <c r="E59" i="19"/>
  <c r="H59" i="19" s="1"/>
  <c r="I59" i="19" s="1"/>
  <c r="C10" i="11"/>
  <c r="K60" i="12"/>
  <c r="C18" i="59" s="1"/>
  <c r="C55" i="12"/>
  <c r="K55" i="12" s="1"/>
  <c r="D26" i="58"/>
  <c r="D44" i="11"/>
  <c r="L45" i="11"/>
  <c r="C44" i="11"/>
  <c r="L44" i="11" s="1"/>
  <c r="C33" i="14"/>
  <c r="G33" i="14" s="1"/>
  <c r="H146" i="11"/>
  <c r="P44" i="19"/>
  <c r="I67" i="19"/>
  <c r="C57" i="19"/>
  <c r="E57" i="19" s="1"/>
  <c r="H57" i="19" s="1"/>
  <c r="C22" i="19"/>
  <c r="P22" i="19" s="1"/>
  <c r="P21" i="19"/>
  <c r="K44" i="11"/>
  <c r="K146" i="11" s="1"/>
  <c r="I62" i="19"/>
  <c r="D146" i="11"/>
  <c r="I65" i="19"/>
  <c r="I61" i="19"/>
  <c r="C12" i="12"/>
  <c r="K13" i="12"/>
  <c r="C66" i="21"/>
  <c r="D22" i="58"/>
  <c r="D24" i="58" s="1"/>
  <c r="I73" i="19"/>
  <c r="I66" i="19" s="1"/>
  <c r="C62" i="21"/>
  <c r="C63" i="21" s="1"/>
  <c r="I58" i="19" l="1"/>
  <c r="C11" i="12"/>
  <c r="K12" i="12"/>
  <c r="I69" i="19"/>
  <c r="I63" i="19"/>
  <c r="I68" i="19"/>
  <c r="I70" i="19"/>
  <c r="I72" i="19" s="1"/>
  <c r="I74" i="19" s="1"/>
  <c r="I71" i="19"/>
  <c r="I57" i="19"/>
  <c r="C146" i="11"/>
  <c r="L146" i="11" s="1"/>
  <c r="D11" i="24" s="1"/>
  <c r="L10" i="11"/>
  <c r="K11" i="12" l="1"/>
  <c r="C80" i="12"/>
  <c r="K80" i="12" s="1"/>
  <c r="D12" i="24" l="1"/>
  <c r="D17" i="58"/>
  <c r="D18" i="58" s="1"/>
  <c r="D19" i="58" s="1"/>
</calcChain>
</file>

<file path=xl/sharedStrings.xml><?xml version="1.0" encoding="utf-8"?>
<sst xmlns="http://schemas.openxmlformats.org/spreadsheetml/2006/main" count="1942" uniqueCount="994">
  <si>
    <t>AKTIVET</t>
  </si>
  <si>
    <t>Kodi</t>
  </si>
  <si>
    <t>Bono thesari</t>
  </si>
  <si>
    <t>Interesi i përllogaritur</t>
  </si>
  <si>
    <t xml:space="preserve">Hua afatshkurtër </t>
  </si>
  <si>
    <t>Hua afatmesme</t>
  </si>
  <si>
    <t xml:space="preserve">Hua afatgjatë </t>
  </si>
  <si>
    <t xml:space="preserve"> Kontratat e qiradhënies financiare </t>
  </si>
  <si>
    <t>Hua nënstandarde</t>
  </si>
  <si>
    <t xml:space="preserve"> Hua të dyshimta  </t>
  </si>
  <si>
    <t xml:space="preserve"> Hua të humbura</t>
  </si>
  <si>
    <t>MJETE DHE DETYRIME TË TJERA</t>
  </si>
  <si>
    <t xml:space="preserve">Debitorë të ndryshëm </t>
  </si>
  <si>
    <t xml:space="preserve">Mjete inventari </t>
  </si>
  <si>
    <t>Fonde rezervë për zhvlerësimin e mjeteve të tjera</t>
  </si>
  <si>
    <t>Të ardhura të llogaritura dhe shpenzime të shtyra</t>
  </si>
  <si>
    <t xml:space="preserve"> Llogari marrëdhëniesh</t>
  </si>
  <si>
    <t>TOTALI</t>
  </si>
  <si>
    <t>Fondi i</t>
  </si>
  <si>
    <t>Amortizimit dhe</t>
  </si>
  <si>
    <t>LEKË</t>
  </si>
  <si>
    <t>VALUTË</t>
  </si>
  <si>
    <t>provigjonet (-A)</t>
  </si>
  <si>
    <t>Rezident</t>
  </si>
  <si>
    <t>Jorezident</t>
  </si>
  <si>
    <t>PASIVET</t>
  </si>
  <si>
    <t xml:space="preserve"> Hua marrë nga bankat, institucionet e kreditit dhe institucionet e tjera financiare </t>
  </si>
  <si>
    <t xml:space="preserve">              Interesi i përllogaritur për huatë pa afat në banka </t>
  </si>
  <si>
    <t xml:space="preserve">              Interesi i përllogaritur për huatë pa afat në institucionet e kreditit dhe institucionet e tjera financiare </t>
  </si>
  <si>
    <t xml:space="preserve">              Interesi i përllogaritur për huatë me afat në banka </t>
  </si>
  <si>
    <t xml:space="preserve">              Interesi i përllogaritur për huatë me afat në institucionet e kreditit dhe institucionet e tjera financiare </t>
  </si>
  <si>
    <t xml:space="preserve">Hua pa afat marrë nga bankat, institucionet e kreditit dhe institucionet e tjera financiare </t>
  </si>
  <si>
    <t xml:space="preserve">Qeveria qendrore </t>
  </si>
  <si>
    <t>Qeveria lokale</t>
  </si>
  <si>
    <t xml:space="preserve">Hua të marra nga Qeveria shqiptare dhe administrata publike </t>
  </si>
  <si>
    <t xml:space="preserve">Detyrime të tjera </t>
  </si>
  <si>
    <t>Kreditorë të ndryshëm</t>
  </si>
  <si>
    <t xml:space="preserve">Shpenzime të llogaritura dhe të ardhura të shtyra </t>
  </si>
  <si>
    <t xml:space="preserve">Llogaritë e marrëdhënieve </t>
  </si>
  <si>
    <t>MJETE TË QËNDRUESHME DHE BURIME TË PËRHERSHME</t>
  </si>
  <si>
    <t>Ndihma dhe financimi publik</t>
  </si>
  <si>
    <t>HUAMARRJE</t>
  </si>
  <si>
    <t xml:space="preserve">Hua me afat marrë nga bankat, institucionet e kreditit dhe institucionet e tjera financiare </t>
  </si>
  <si>
    <t>Depozita me afat pa interes</t>
  </si>
  <si>
    <t>Depozita me afat me interes</t>
  </si>
  <si>
    <t>Rezerva ligjore</t>
  </si>
  <si>
    <t>Rezerva statutore</t>
  </si>
  <si>
    <t>Fitim/Humbjet e grumbulluara</t>
  </si>
  <si>
    <t>Shpenzime për interesa</t>
  </si>
  <si>
    <t xml:space="preserve">          Të tjera</t>
  </si>
  <si>
    <t xml:space="preserve">          Komisione të tjera </t>
  </si>
  <si>
    <t>Shpenzime për operacionet e qirasë</t>
  </si>
  <si>
    <t>Humbje nga veprimet me valutat</t>
  </si>
  <si>
    <t>Shpenzime për personelin</t>
  </si>
  <si>
    <t>Taksa të tjera përveç taksave mbi të ardhurat</t>
  </si>
  <si>
    <t>Shpenzime të përgjithshme të veprimtarisë</t>
  </si>
  <si>
    <t>Amortizimi dhe fondet rezervë për zhvlerësimin e mjeteve të qëndrueshme</t>
  </si>
  <si>
    <t>Shpenzime amortizimi</t>
  </si>
  <si>
    <t>Humbje nga llogaritë për t’u arkëtuar të pambledhshme shpenzime për fonde rezervë</t>
  </si>
  <si>
    <t xml:space="preserve">          Standarde</t>
  </si>
  <si>
    <t xml:space="preserve">          Nënstandarde </t>
  </si>
  <si>
    <t xml:space="preserve">          Të dyshimta</t>
  </si>
  <si>
    <t xml:space="preserve">          Të humbura</t>
  </si>
  <si>
    <t>Shpenzime të tjera për fondet rezervë</t>
  </si>
  <si>
    <t xml:space="preserve">Shpenzime të jashtëzakonshme </t>
  </si>
  <si>
    <t>Fitimi i vitit në vazhdim</t>
  </si>
  <si>
    <t>TOTALI I SHPENZIMEVE</t>
  </si>
  <si>
    <t>Të ardhura nga interesat</t>
  </si>
  <si>
    <t>Fitime nga veprimet me valutat</t>
  </si>
  <si>
    <t>Transferime nga fondet rezervë për zhvlerësimin e mjete të qëndrueshme</t>
  </si>
  <si>
    <t>Transferime nga fondet rezervë për zhvlerësimin e llogarive për t'u arkëtuar</t>
  </si>
  <si>
    <t xml:space="preserve">            Standarde</t>
  </si>
  <si>
    <t xml:space="preserve">            Nënstandarde </t>
  </si>
  <si>
    <t xml:space="preserve">            Të dyshimta</t>
  </si>
  <si>
    <t xml:space="preserve">            Të humbura</t>
  </si>
  <si>
    <t>Të tjera transferime të fondeve rezervë</t>
  </si>
  <si>
    <t xml:space="preserve">Të ardhura të jashtëzakonshme </t>
  </si>
  <si>
    <t>Shlyerja e huave të regjistruara si hua të humbura</t>
  </si>
  <si>
    <t>Shlyerja e huave të humbura nga të tretët</t>
  </si>
  <si>
    <t>Të ardhura të tjera të jashtëzakonshme</t>
  </si>
  <si>
    <t>Humbja e vitit në vazhdim</t>
  </si>
  <si>
    <t>TOTALI I TË ARDHURAVE</t>
  </si>
  <si>
    <t xml:space="preserve">          Për veprimet me anëtarët </t>
  </si>
  <si>
    <t xml:space="preserve">          Për veprimet me anëtarët</t>
  </si>
  <si>
    <t xml:space="preserve">          Komisione për shërbime financiare</t>
  </si>
  <si>
    <t>Të ardhura nga komisionet</t>
  </si>
  <si>
    <t xml:space="preserve">Të ardhura të tjera të veprimtarisë  </t>
  </si>
  <si>
    <t>USD</t>
  </si>
  <si>
    <t>ZËRAT JASHTË BILANCIT</t>
  </si>
  <si>
    <t>ANGAZHIME FINANCIMI</t>
  </si>
  <si>
    <t xml:space="preserve">     Angazhime të dhëna</t>
  </si>
  <si>
    <t xml:space="preserve">          Institucioneve të kreditit</t>
  </si>
  <si>
    <t xml:space="preserve">     Angazhime të marra</t>
  </si>
  <si>
    <t>GARANCITË</t>
  </si>
  <si>
    <t xml:space="preserve">     Garanci të dhëna</t>
  </si>
  <si>
    <t xml:space="preserve">     Garanci të marra</t>
  </si>
  <si>
    <t>TRANSAKSIONE NË VALUTË</t>
  </si>
  <si>
    <t xml:space="preserve">     Valutë e blerë me afat</t>
  </si>
  <si>
    <t xml:space="preserve">     Valutë e shitur me afat</t>
  </si>
  <si>
    <t>ANGAZHIME TË TJERA</t>
  </si>
  <si>
    <t xml:space="preserve">          Anëtarëve</t>
  </si>
  <si>
    <t>Hua të dyshimta</t>
  </si>
  <si>
    <t>Hua të humbura</t>
  </si>
  <si>
    <t>Të tjera</t>
  </si>
  <si>
    <t>KREDITË E KLASIFIKUARA SIPAS KALIMIT TË AFATIT TË KTHIMIT</t>
  </si>
  <si>
    <t>KALUAR AFATI I KTHIMIT</t>
  </si>
  <si>
    <t>1-30 ditë</t>
  </si>
  <si>
    <t>31-90 ditë</t>
  </si>
  <si>
    <t>Hua afatshkurtra</t>
  </si>
  <si>
    <t>Kontrata qiradhënie financiare</t>
  </si>
  <si>
    <t>Mbi 365 ditë</t>
  </si>
  <si>
    <t>PËRQËNDRIMI I DEPOZITAVE</t>
  </si>
  <si>
    <t xml:space="preserve">TOTALI </t>
  </si>
  <si>
    <t>ALL</t>
  </si>
  <si>
    <t>EUR</t>
  </si>
  <si>
    <t>20 Depozituesit më të mëdhenj</t>
  </si>
  <si>
    <t>A.  A k t i v i</t>
  </si>
  <si>
    <t>GBP</t>
  </si>
  <si>
    <t>CHF</t>
  </si>
  <si>
    <t>CAD</t>
  </si>
  <si>
    <t>SEK</t>
  </si>
  <si>
    <t>AUD</t>
  </si>
  <si>
    <t>DKK</t>
  </si>
  <si>
    <t>A</t>
  </si>
  <si>
    <t>T o t a l i   i   A k t i v i t</t>
  </si>
  <si>
    <t>Transaksione valutore- blerje valute spot</t>
  </si>
  <si>
    <t>B</t>
  </si>
  <si>
    <t>C</t>
  </si>
  <si>
    <t>B. Pasivi</t>
  </si>
  <si>
    <t>T o t a l i   i   Pa s i v i t</t>
  </si>
  <si>
    <t>POZICIONET E HAPURA VALUTORE</t>
  </si>
  <si>
    <t>Monedha</t>
  </si>
  <si>
    <t>Mjetet</t>
  </si>
  <si>
    <t>Detyrimet</t>
  </si>
  <si>
    <t>(1)</t>
  </si>
  <si>
    <t>(2)</t>
  </si>
  <si>
    <t>(3)</t>
  </si>
  <si>
    <t>JPY</t>
  </si>
  <si>
    <t xml:space="preserve">Pozicioni total neto i hapur valutor në blerje </t>
  </si>
  <si>
    <t xml:space="preserve">Pozicioni total neto i hapur valutor në shitje </t>
  </si>
  <si>
    <t>Norma e miratuar për një monedhë</t>
  </si>
  <si>
    <t>Norma e miratuar për të gjitha monedhat së bashku</t>
  </si>
  <si>
    <t>Hua nënstandard</t>
  </si>
  <si>
    <t>minus provigjionet për kreditë</t>
  </si>
  <si>
    <t>Të tjera të arkëtueshme</t>
  </si>
  <si>
    <t>Pozicioni Spot në Pasiv (Totali i pasivit dhe i transaksioneve valutore -shitje valute spot)</t>
  </si>
  <si>
    <t>Kursi i këmbimit</t>
  </si>
  <si>
    <t xml:space="preserve"> VEPRIMET ME THESARIN</t>
  </si>
  <si>
    <t xml:space="preserve">Hua standarde </t>
  </si>
  <si>
    <t xml:space="preserve">Kredi të marra </t>
  </si>
  <si>
    <t>Të tjera të pagueshme</t>
  </si>
  <si>
    <t>Llogaritë kapitale</t>
  </si>
  <si>
    <t>Veprime me anëtarët (depozita)</t>
  </si>
  <si>
    <t>POZICIONI  NË VALUTË</t>
  </si>
  <si>
    <t xml:space="preserve">Pozicioni neto i hapur valutor </t>
  </si>
  <si>
    <t>Kredi e re</t>
  </si>
  <si>
    <t xml:space="preserve">Teprica e kredisë </t>
  </si>
  <si>
    <t>për tremujorin</t>
  </si>
  <si>
    <t>gjithsej në fund</t>
  </si>
  <si>
    <t>Industria nxjerrëse</t>
  </si>
  <si>
    <t>Industria përpunuese</t>
  </si>
  <si>
    <t>Ndërtimi</t>
  </si>
  <si>
    <t>Totali</t>
  </si>
  <si>
    <t xml:space="preserve">Teprica e kredisë gjithsej (bruto) </t>
  </si>
  <si>
    <t>Kredi me afat deri në 12 muaj</t>
  </si>
  <si>
    <t xml:space="preserve">Kredi me afat 1 - 5 vjet </t>
  </si>
  <si>
    <t>Kredi me afat mbi 10 vjet</t>
  </si>
  <si>
    <t>Kryegjëja</t>
  </si>
  <si>
    <t>KLASIFIKIMI I KREDIVE DHE LLOGARITJA E PROVIGJIONEVE</t>
  </si>
  <si>
    <t xml:space="preserve">Norma e </t>
  </si>
  <si>
    <t>provigjionimit</t>
  </si>
  <si>
    <t>Kredi standarde</t>
  </si>
  <si>
    <t>Kredi nënstandarde</t>
  </si>
  <si>
    <t>100 %</t>
  </si>
  <si>
    <t>Kredi të dyshimta</t>
  </si>
  <si>
    <t>Kredi të humbura</t>
  </si>
  <si>
    <t>jo më pak se 100%</t>
  </si>
  <si>
    <t>jo më pak se 5%</t>
  </si>
  <si>
    <t>jo më pak se 20%</t>
  </si>
  <si>
    <t>Teprica  e portofolit</t>
  </si>
  <si>
    <t>Total</t>
  </si>
  <si>
    <t>E re</t>
  </si>
  <si>
    <t>E përdorur</t>
  </si>
  <si>
    <t>Mjete transporti pune</t>
  </si>
  <si>
    <t>Pajisje pune/ linja prodhimi</t>
  </si>
  <si>
    <t>Transfertat në nisje</t>
  </si>
  <si>
    <t>Transferta në mbërritje</t>
  </si>
  <si>
    <t xml:space="preserve">Pagesa në nisje </t>
  </si>
  <si>
    <t>Numri</t>
  </si>
  <si>
    <t>Numri i anëtarëve në fillim të tremujorit:</t>
  </si>
  <si>
    <t>Anëtarësimet e reja gjatë tremujorit (+)</t>
  </si>
  <si>
    <t>Largimet e anëtarëve gjatë tremujorit (-)</t>
  </si>
  <si>
    <t>Numri i anëtarëve në fund të tremujorit:</t>
  </si>
  <si>
    <t>Në %</t>
  </si>
  <si>
    <t>ZËRAT E AKTIVIT TË PONDERUAR ME RREZIKUN</t>
  </si>
  <si>
    <t>TOTALI I AKTIVIT I PONDERUAR ME RREZIKUN</t>
  </si>
  <si>
    <t>Raporti i mjaftueshmërisë së kapitalit</t>
  </si>
  <si>
    <t>Shuma</t>
  </si>
  <si>
    <t>Treguesi i</t>
  </si>
  <si>
    <t>llogaritur</t>
  </si>
  <si>
    <t>( në % )</t>
  </si>
  <si>
    <t>n/a</t>
  </si>
  <si>
    <t>Kredi të fshira (duke zbritur arkëtimet) / Teprica mesatare e kredive, për çdo periudhë 12-mujore</t>
  </si>
  <si>
    <t>Aktive të qëndrueshme (neto) / Totali i aktiveve</t>
  </si>
  <si>
    <t xml:space="preserve">-  </t>
  </si>
  <si>
    <t>RREZIKU I LIKUIDITETIT</t>
  </si>
  <si>
    <t>lejuar</t>
  </si>
  <si>
    <t>Totali i portofolit të kredive</t>
  </si>
  <si>
    <t>Raporti 1/2*100</t>
  </si>
  <si>
    <t>Pasive afatshkurtra</t>
  </si>
  <si>
    <t>Total Depozita</t>
  </si>
  <si>
    <t>Total Huamarrje</t>
  </si>
  <si>
    <t>Arsimi</t>
  </si>
  <si>
    <t>Teprica e kredisë në total</t>
  </si>
  <si>
    <t>Teprica e kredisë në lekë</t>
  </si>
  <si>
    <t>Teprica e kredisë në valutë:</t>
  </si>
  <si>
    <t>Usd</t>
  </si>
  <si>
    <t>Eur</t>
  </si>
  <si>
    <t>Teprica e kredisë me probleme në total</t>
  </si>
  <si>
    <t>Teprica e kredisë me probleme në lekë</t>
  </si>
  <si>
    <t>Teprica e kredisë me probleme në valutë</t>
  </si>
  <si>
    <t>KREDIA SIPAS MONEDHËS  DHE MATURIMIT</t>
  </si>
  <si>
    <t xml:space="preserve">Arka </t>
  </si>
  <si>
    <t>VEPRIMET ME ANËTARËT</t>
  </si>
  <si>
    <t xml:space="preserve">            Interesi i përllogaritur</t>
  </si>
  <si>
    <t xml:space="preserve">    Hua pa afat marrë nga bankat</t>
  </si>
  <si>
    <t xml:space="preserve">    Hua me afat marrë nga bankat</t>
  </si>
  <si>
    <t>Hua marrë nga Unioni</t>
  </si>
  <si>
    <t xml:space="preserve">              Interesi i përllogaritur për huatë e marra nga qeveria qendrore</t>
  </si>
  <si>
    <t xml:space="preserve">              Interesi i përllogaritur për huatë e marra nga qeveria lokale  </t>
  </si>
  <si>
    <t xml:space="preserve">              Interesi i përllogaritur </t>
  </si>
  <si>
    <t xml:space="preserve">Llogari të tjera </t>
  </si>
  <si>
    <t>Kapitali i SHKK-së</t>
  </si>
  <si>
    <t>Fondet e donatorëve</t>
  </si>
  <si>
    <t>Llogari rrjedhëse në banka dhe në Union</t>
  </si>
  <si>
    <t>Depozita në banka dhe në Union</t>
  </si>
  <si>
    <t>Depozita pa afat në banka</t>
  </si>
  <si>
    <t>Depozita pa afat në Union</t>
  </si>
  <si>
    <t>Depozita me afat në banka</t>
  </si>
  <si>
    <t>Depozita me afat në Union</t>
  </si>
  <si>
    <t>Hua standarde dhe paradhënie për anëtarët</t>
  </si>
  <si>
    <t>Mjete të tjera</t>
  </si>
  <si>
    <t>Tatim mbi vlerën e shtuar</t>
  </si>
  <si>
    <t xml:space="preserve">    Hua pa afat marrë nga institucionet e kreditit dhe institucionet e tjera financiare </t>
  </si>
  <si>
    <t xml:space="preserve">    Hua me afat marrë nga institucionet e kreditit dhe institucionet e tjera financiare </t>
  </si>
  <si>
    <t xml:space="preserve">              Interesi i përllogaritur</t>
  </si>
  <si>
    <t>Depozita të bllokuara si garanci për kreditë</t>
  </si>
  <si>
    <t>Kontributet e anëtarëve</t>
  </si>
  <si>
    <t>Rezerva të tjera</t>
  </si>
  <si>
    <t>Rezerva e rivlerësimit të aktiveve të qëndrueshme</t>
  </si>
  <si>
    <t xml:space="preserve">          Për huamarrjet</t>
  </si>
  <si>
    <t>Humbje nga veprimet me letrat me vlerë dhe veprimtaritë e tjera financiare</t>
  </si>
  <si>
    <t>Shpenzime të tjera administrative</t>
  </si>
  <si>
    <t>Shpenzime për fonde rezervë të krijuara për letrat me vlerë</t>
  </si>
  <si>
    <t xml:space="preserve">Fitimi (humbja) i vitit ushtrimor </t>
  </si>
  <si>
    <t xml:space="preserve">Shpenzime për fonde rezervë  për huatë </t>
  </si>
  <si>
    <t>Llogari për t’u arkëtuar të pambledhshme</t>
  </si>
  <si>
    <t>Të ardhura të veprimtarisë</t>
  </si>
  <si>
    <t xml:space="preserve">         Nga veprimet me anëtarët</t>
  </si>
  <si>
    <t xml:space="preserve">          Nga veprimet me anëtarët </t>
  </si>
  <si>
    <t>Të ardhura nga operacionet e qirasë</t>
  </si>
  <si>
    <t xml:space="preserve">Fonde rezervë për huatë </t>
  </si>
  <si>
    <t xml:space="preserve">          Nga institucionet e kreditit</t>
  </si>
  <si>
    <t xml:space="preserve">          Nga anëtarët</t>
  </si>
  <si>
    <t>ANGAZHIME PËR LETRAT ME VLERË</t>
  </si>
  <si>
    <t xml:space="preserve">     Letra me vlerë të marra si garanci për kredi ose rifinancim</t>
  </si>
  <si>
    <t xml:space="preserve">     Letra me vlerë të dhëna si garanci për kredi ose rifinancim</t>
  </si>
  <si>
    <t>3 - 6 muaj</t>
  </si>
  <si>
    <t>6 - 12 muaj</t>
  </si>
  <si>
    <t>(4)= (2)-(3)</t>
  </si>
  <si>
    <t>(5)</t>
  </si>
  <si>
    <t>(6)</t>
  </si>
  <si>
    <t>Pozicioni total neto i hapur valutor i SHKK-së = (8) nqs (8)&gt;(9); ose (9) nqs (9)&gt;(8)</t>
  </si>
  <si>
    <t>Pozicioni total neto i hapur valutor i SHKK-së (10) / (11)*100=&lt;(30%)</t>
  </si>
  <si>
    <t>Veprimet me anëtarët</t>
  </si>
  <si>
    <t>Shpenzime për komisione</t>
  </si>
  <si>
    <t xml:space="preserve">         Nga depozitat në banka ose në Union</t>
  </si>
  <si>
    <t>Të ardhura nga veprimet me letrat me vlerë dhe veprimtaritë e tjera financiare</t>
  </si>
  <si>
    <t>Transferime nga fondet rezervë të krijuara për letrat me vlerë</t>
  </si>
  <si>
    <t>Shoqëri Kursim - Krediti për aktivitetet e pranimit të depozitave dhe dhënien e kredive</t>
  </si>
  <si>
    <t>Shoqëri Kursim - Krediti për veprimtaritë e tjera financiare</t>
  </si>
  <si>
    <t>Aktive likuide</t>
  </si>
  <si>
    <t>jo më pak se 7%</t>
  </si>
  <si>
    <t>Totali (7)= (5) + (6)</t>
  </si>
  <si>
    <t>Total huamarrje / Total aktiveve</t>
  </si>
  <si>
    <t>12-24 muaj</t>
  </si>
  <si>
    <t>Mjete transporti personale</t>
  </si>
  <si>
    <t xml:space="preserve">Kategoritë e kredive të dhëna nga </t>
  </si>
  <si>
    <t>100 001 - 200 000</t>
  </si>
  <si>
    <t>Mbi 1 000 000</t>
  </si>
  <si>
    <t>Kredi e re për tremujorin</t>
  </si>
  <si>
    <t>Teprica e kredisë gjithsej në fund të periudhës</t>
  </si>
  <si>
    <t xml:space="preserve">     Shuma për t'u marrë në lekë kundrejt shitjes së valutave</t>
  </si>
  <si>
    <t>deri në 12 muaj</t>
  </si>
  <si>
    <t>Degët e mbyllura gjatë periudhës raportuese(-)</t>
  </si>
  <si>
    <t>Numri total i anëtarëve</t>
  </si>
  <si>
    <t>Kapitali</t>
  </si>
  <si>
    <t>- Anëtari B / Kapitalit të SHKK-së</t>
  </si>
  <si>
    <t>- Anëtari A / Kapitalit të SHKK-së</t>
  </si>
  <si>
    <t>-</t>
  </si>
  <si>
    <t>Vlera</t>
  </si>
  <si>
    <t>LLOGARIA FITIM - HUMBJE</t>
  </si>
  <si>
    <t>Hua në ndjekje</t>
  </si>
  <si>
    <t xml:space="preserve">          Në ndjekje</t>
  </si>
  <si>
    <t xml:space="preserve">            Në ndjekje</t>
  </si>
  <si>
    <t>91-180 ditë</t>
  </si>
  <si>
    <t>181-365 ditë</t>
  </si>
  <si>
    <t>Kredi në ndjekje</t>
  </si>
  <si>
    <t>Kredi me probleme</t>
  </si>
  <si>
    <t>jo më i madh se 10%</t>
  </si>
  <si>
    <t>Çertifikata depozitash</t>
  </si>
  <si>
    <t>1 muaj</t>
  </si>
  <si>
    <t xml:space="preserve">3 muaj </t>
  </si>
  <si>
    <t>6 muaj</t>
  </si>
  <si>
    <t>DITË</t>
  </si>
  <si>
    <t>Deri 7 ditë</t>
  </si>
  <si>
    <t>7 ditë - 1 muaj</t>
  </si>
  <si>
    <t>1 - 3</t>
  </si>
  <si>
    <t>3 - 6</t>
  </si>
  <si>
    <t>6 - 12</t>
  </si>
  <si>
    <t>10 Depozituesit më të mëdhenj</t>
  </si>
  <si>
    <t>50 Depozituesit më të mëdhenj</t>
  </si>
  <si>
    <t>1 - 3 muaj</t>
  </si>
  <si>
    <t>- Personi ose grupi i personave të lidhur A / Kapitalit të SHKK-së</t>
  </si>
  <si>
    <t>- Personi ose grupi i personave të lidhur B / Kapitalit të SHKK-së</t>
  </si>
  <si>
    <t>Depozita mesatare të tre muajve të fundit</t>
  </si>
  <si>
    <t>AKTIVET SIPAS MATURIMIT TË MBETUR</t>
  </si>
  <si>
    <t>MUAJ</t>
  </si>
  <si>
    <t xml:space="preserve"> VITE</t>
  </si>
  <si>
    <t xml:space="preserve">1 - 5 </t>
  </si>
  <si>
    <t>Arka</t>
  </si>
  <si>
    <t>Llogari rrjedhëse në bankë apo në union</t>
  </si>
  <si>
    <t>Llogari rrjedhëse në bankë</t>
  </si>
  <si>
    <t>Llogari rrjedhëse në union</t>
  </si>
  <si>
    <t>Depozita me afat në bankë apo në union</t>
  </si>
  <si>
    <t>Depozita me afat në bankë</t>
  </si>
  <si>
    <t>Depozita me afat në union</t>
  </si>
  <si>
    <t xml:space="preserve">TOTALI I AKTIVIT </t>
  </si>
  <si>
    <t>VEPRIME ME ANËTARËT</t>
  </si>
  <si>
    <t>VEPRIME ME THESARIN</t>
  </si>
  <si>
    <t xml:space="preserve">Deri 7 </t>
  </si>
  <si>
    <t>7 ditë - 1</t>
  </si>
  <si>
    <t>MJETE TË QËNDRUESHME</t>
  </si>
  <si>
    <t>PASIVET SIPAS MATURIMIT TË MBETUR</t>
  </si>
  <si>
    <t>KREDI ME AFAT MBI 10 VJET</t>
  </si>
  <si>
    <t>INVESTIMI I FONDEVE</t>
  </si>
  <si>
    <t>EVIDENCA E KREDITIT SIPAS AFATIT TË MATURIMIT</t>
  </si>
  <si>
    <t>TREGUES TË TJERË</t>
  </si>
  <si>
    <t>Norma e lejuar</t>
  </si>
  <si>
    <t xml:space="preserve">Norma e lejuar </t>
  </si>
  <si>
    <t>Deri  50 000</t>
  </si>
  <si>
    <t xml:space="preserve">   50 001 - 100 000 </t>
  </si>
  <si>
    <t>200 001 - 300 000</t>
  </si>
  <si>
    <t>300 001 - 500 000</t>
  </si>
  <si>
    <t>500 001 - 700 000</t>
  </si>
  <si>
    <t>700 001 - 1 000 000</t>
  </si>
  <si>
    <t>TË DHËNA MBI ANËTARËT</t>
  </si>
  <si>
    <t>jo më shumë se 600%</t>
  </si>
  <si>
    <t>jo më shumë se 10%</t>
  </si>
  <si>
    <t>Kredi me probleme (3+4+5)</t>
  </si>
  <si>
    <t>Treguesi i llogaritur</t>
  </si>
  <si>
    <t>jo më pak se 10%</t>
  </si>
  <si>
    <t>jo më pak se 12%</t>
  </si>
  <si>
    <t xml:space="preserve">    Në dy vitet e para të veprimtarisë</t>
  </si>
  <si>
    <t xml:space="preserve">    Në vitet në vazhdim</t>
  </si>
  <si>
    <t>Llogari rrjedhëse në banka</t>
  </si>
  <si>
    <t>Të ardhura nga donacionet (dhuratat e marra)</t>
  </si>
  <si>
    <t>Degët e reja gjatë periudhës raportuese(+)</t>
  </si>
  <si>
    <t>Numri i degëve në fund të periudhës raportuese:</t>
  </si>
  <si>
    <t>Numri i degëve në fillim të periudhës raportuese:</t>
  </si>
  <si>
    <t>Aktive të qëndrueshme të trupëzuara (neto)</t>
  </si>
  <si>
    <t xml:space="preserve">Aktive të qëndrueshme të trupëzuara </t>
  </si>
  <si>
    <t>(-) Zhvlerësimi i akumuluar i aktiveve të qëndrueshme të trupëzuara</t>
  </si>
  <si>
    <t>Aktive të qëndrueshme të patrupëzuara (neto)</t>
  </si>
  <si>
    <t xml:space="preserve">Aktive të qëndrueshme të patrupëzuara </t>
  </si>
  <si>
    <t>(-) Amortizimi i akumuluar i aktiveve të qëndrueshme të patrupëzuara</t>
  </si>
  <si>
    <t>Mjete të tjera jofinanciare</t>
  </si>
  <si>
    <t>MJETE TË QËNDRUESHME DHE BURIMET E PËRHERSHME</t>
  </si>
  <si>
    <t>Interesa pjesëmarrës</t>
  </si>
  <si>
    <t>LLOGARI RRJEDHËSE DHE LLOGARI GARANCIE</t>
  </si>
  <si>
    <t>NUMRI I ANËTARËVE TË SHOQËRIVE TË KURSIM-KREDITIT</t>
  </si>
  <si>
    <t xml:space="preserve">            Bono thesari</t>
  </si>
  <si>
    <t>1.2.1</t>
  </si>
  <si>
    <t>1.2.1.1</t>
  </si>
  <si>
    <t>1.2.1.2</t>
  </si>
  <si>
    <t>1.2.1.3</t>
  </si>
  <si>
    <t>1.3.1</t>
  </si>
  <si>
    <t>1.3.1.1</t>
  </si>
  <si>
    <t>1.3.1.2</t>
  </si>
  <si>
    <t>1.3.2.1</t>
  </si>
  <si>
    <t>1.3.2.2</t>
  </si>
  <si>
    <t>1.3.2</t>
  </si>
  <si>
    <t>1.4.1</t>
  </si>
  <si>
    <t>1.4.1.1</t>
  </si>
  <si>
    <t>1.4.1.2</t>
  </si>
  <si>
    <t>1.4.2</t>
  </si>
  <si>
    <t>1.4.2.1</t>
  </si>
  <si>
    <t>1.4.2.2</t>
  </si>
  <si>
    <t>1.4.3</t>
  </si>
  <si>
    <t>1.4.4</t>
  </si>
  <si>
    <t>1.4.5</t>
  </si>
  <si>
    <t>1.4.3.1</t>
  </si>
  <si>
    <t>1.4.3.2</t>
  </si>
  <si>
    <t>1.4.4.1</t>
  </si>
  <si>
    <t>1.4.4.2</t>
  </si>
  <si>
    <t>1.4.5.1</t>
  </si>
  <si>
    <t>1.4.5.2</t>
  </si>
  <si>
    <t>2.1.1</t>
  </si>
  <si>
    <t xml:space="preserve">            Hua afatshkurtër </t>
  </si>
  <si>
    <t xml:space="preserve">            Hua afatmesme</t>
  </si>
  <si>
    <t xml:space="preserve">            Kontratat e qiradhënies financiare </t>
  </si>
  <si>
    <t xml:space="preserve">            Hua afatgjatë </t>
  </si>
  <si>
    <t>2.1.1.1</t>
  </si>
  <si>
    <t>2.1.1.2</t>
  </si>
  <si>
    <t>2.1.2.1</t>
  </si>
  <si>
    <t>2.1.2.2</t>
  </si>
  <si>
    <t>2.1.3.1</t>
  </si>
  <si>
    <t>2.1.3.2</t>
  </si>
  <si>
    <t>2.1.4.1</t>
  </si>
  <si>
    <t>2.1.4.2</t>
  </si>
  <si>
    <t>2.2.1.1</t>
  </si>
  <si>
    <t>2.2.1.2</t>
  </si>
  <si>
    <t>2.2.2.1</t>
  </si>
  <si>
    <t>2.2.2.2</t>
  </si>
  <si>
    <t>2.1.2</t>
  </si>
  <si>
    <t>2.1.3</t>
  </si>
  <si>
    <t>2.1.4</t>
  </si>
  <si>
    <t>2.2.1</t>
  </si>
  <si>
    <t>2.2.2</t>
  </si>
  <si>
    <t>2.2.3</t>
  </si>
  <si>
    <t>2.2.4</t>
  </si>
  <si>
    <t>2.2.4.1</t>
  </si>
  <si>
    <t>2.2.4.2</t>
  </si>
  <si>
    <t>2.3.1</t>
  </si>
  <si>
    <t>2.3.1.1</t>
  </si>
  <si>
    <t>2.3.1.2</t>
  </si>
  <si>
    <t>2.3.2</t>
  </si>
  <si>
    <t>2.3.2.1</t>
  </si>
  <si>
    <t>2.3.2.2</t>
  </si>
  <si>
    <t>2.3.3</t>
  </si>
  <si>
    <t>2.3.4</t>
  </si>
  <si>
    <t>2.4.1</t>
  </si>
  <si>
    <t>2.4.2</t>
  </si>
  <si>
    <t>2.4.3</t>
  </si>
  <si>
    <t>2.4.4</t>
  </si>
  <si>
    <t>2.5.1</t>
  </si>
  <si>
    <t>2.5.2</t>
  </si>
  <si>
    <t>2.5.3</t>
  </si>
  <si>
    <t>2.5.4</t>
  </si>
  <si>
    <t>2.3.3.1</t>
  </si>
  <si>
    <t>2.3.3.2</t>
  </si>
  <si>
    <t>2.3.4.1</t>
  </si>
  <si>
    <t>2.3.4.2</t>
  </si>
  <si>
    <t>2.4.1.1</t>
  </si>
  <si>
    <t>2.4.1.2</t>
  </si>
  <si>
    <t>2.4.2.1</t>
  </si>
  <si>
    <t>2.4.2.2</t>
  </si>
  <si>
    <t>2.4.3.1</t>
  </si>
  <si>
    <t>2.4.3.2</t>
  </si>
  <si>
    <t>2.4.4.1</t>
  </si>
  <si>
    <t>2.4.4.2</t>
  </si>
  <si>
    <t>2.5.1.1</t>
  </si>
  <si>
    <t>2.5.1.2</t>
  </si>
  <si>
    <t>2.5.2.1</t>
  </si>
  <si>
    <t>2.5.2.2</t>
  </si>
  <si>
    <t>2.5.3.1</t>
  </si>
  <si>
    <t>2.5.3.2</t>
  </si>
  <si>
    <t>2.5.4.1</t>
  </si>
  <si>
    <t>2.5.4.2</t>
  </si>
  <si>
    <t>3.1.1</t>
  </si>
  <si>
    <t>3.1.2</t>
  </si>
  <si>
    <t>3.1.2.1</t>
  </si>
  <si>
    <t>3.1.2.2</t>
  </si>
  <si>
    <t>3.1.3</t>
  </si>
  <si>
    <t>3.1.4</t>
  </si>
  <si>
    <t>4.2.1</t>
  </si>
  <si>
    <t>4.2.2</t>
  </si>
  <si>
    <t>4.3.1</t>
  </si>
  <si>
    <t>4.3.2</t>
  </si>
  <si>
    <t xml:space="preserve">              Hua marrë nga Unioni</t>
  </si>
  <si>
    <t xml:space="preserve">              Hua marrë nga qeveria qendrore</t>
  </si>
  <si>
    <t>2.1.1.1.1</t>
  </si>
  <si>
    <t>2.1.1.1.2</t>
  </si>
  <si>
    <t>2.1.1.2.1</t>
  </si>
  <si>
    <t>2.1.1.2.2</t>
  </si>
  <si>
    <t>2.1.2.1.1</t>
  </si>
  <si>
    <t>2.1.2.1.2</t>
  </si>
  <si>
    <t xml:space="preserve">              Hua me afat marrë nga bankat</t>
  </si>
  <si>
    <t xml:space="preserve">              Hua pa afat marrë nga institucionet e kreditit dhe institucionet e tjera financiare </t>
  </si>
  <si>
    <t xml:space="preserve">              Hua pa afat marrë nga bankat</t>
  </si>
  <si>
    <t xml:space="preserve">              Hua me afat marrë nga institucionet e kreditit dhe institucionet e tjera financiare </t>
  </si>
  <si>
    <t>2.1.2.2.1</t>
  </si>
  <si>
    <t>2.1.2.2.2</t>
  </si>
  <si>
    <t xml:space="preserve">              Hua marrë nga qeveria lokale</t>
  </si>
  <si>
    <t xml:space="preserve">              Depozita me afat me interes</t>
  </si>
  <si>
    <t>4.1.1</t>
  </si>
  <si>
    <t>4.1.1.1</t>
  </si>
  <si>
    <t>4.1.1.2</t>
  </si>
  <si>
    <t>4.1.2</t>
  </si>
  <si>
    <t>5.3.1</t>
  </si>
  <si>
    <t>5.3.2</t>
  </si>
  <si>
    <t>1.1.1</t>
  </si>
  <si>
    <t>1.1.2</t>
  </si>
  <si>
    <t>1.1.3</t>
  </si>
  <si>
    <t>1.3.3</t>
  </si>
  <si>
    <t>3.1.5</t>
  </si>
  <si>
    <t>1.2.2</t>
  </si>
  <si>
    <t>1.2.3</t>
  </si>
  <si>
    <t>1.2.4</t>
  </si>
  <si>
    <t>Shpenzime të veprimtarisë</t>
  </si>
  <si>
    <t>TË TJERA</t>
  </si>
  <si>
    <t>Shuma minimale</t>
  </si>
  <si>
    <t>Vlera kontabël</t>
  </si>
  <si>
    <t xml:space="preserve">Vlera e ponderuar </t>
  </si>
  <si>
    <t xml:space="preserve">EKSPOZIMET E MËDHA </t>
  </si>
  <si>
    <t>jo më shumë se 20%</t>
  </si>
  <si>
    <t>Raporti 1/7*100</t>
  </si>
  <si>
    <t>Raporti 3/4*100</t>
  </si>
  <si>
    <t>jo më shumë se 5%</t>
  </si>
  <si>
    <t>NUMRI I DEGËVE KU OPERON SUBJEKTI</t>
  </si>
  <si>
    <t xml:space="preserve">           Llogari rrjedhëse në banka</t>
  </si>
  <si>
    <t xml:space="preserve">            Të tjera </t>
  </si>
  <si>
    <t>24-60 muaj</t>
  </si>
  <si>
    <t>60-120 muaj</t>
  </si>
  <si>
    <t>mbi 120 muaj</t>
  </si>
  <si>
    <t>Hua për prona të patundshme (hipotekare)</t>
  </si>
  <si>
    <t xml:space="preserve">            Hua për prona të patundshme (hipotekare)</t>
  </si>
  <si>
    <t>2.1.5</t>
  </si>
  <si>
    <t>2.1.5.1</t>
  </si>
  <si>
    <t>2.1.5.2</t>
  </si>
  <si>
    <t>2.2.5</t>
  </si>
  <si>
    <t>2.2.5.1</t>
  </si>
  <si>
    <t>2.2.5.2</t>
  </si>
  <si>
    <t>2.3.5</t>
  </si>
  <si>
    <t>2.3.5.1</t>
  </si>
  <si>
    <t>2.3.5.2</t>
  </si>
  <si>
    <t>2.5.5</t>
  </si>
  <si>
    <t>2.5.5.1</t>
  </si>
  <si>
    <t>2.5.5.2</t>
  </si>
  <si>
    <t>2.4.5</t>
  </si>
  <si>
    <t>2.4.5.1</t>
  </si>
  <si>
    <t>2.4.5.2</t>
  </si>
  <si>
    <t>nga të cilat: në EUR</t>
  </si>
  <si>
    <t>nga të cilat: në USD</t>
  </si>
  <si>
    <t>3.1.1.1</t>
  </si>
  <si>
    <t>3.1.1.2</t>
  </si>
  <si>
    <t xml:space="preserve">                Të tjera </t>
  </si>
  <si>
    <t>NR. I FORMULARIT:</t>
  </si>
  <si>
    <t>EMRI I FORMULARIT:</t>
  </si>
  <si>
    <t>PERIODICITETI:</t>
  </si>
  <si>
    <t>Tremujor</t>
  </si>
  <si>
    <t>MONEDHA E RAPORTIMIT:</t>
  </si>
  <si>
    <t>Njësi monetare</t>
  </si>
  <si>
    <t>Nace Rev2</t>
  </si>
  <si>
    <t xml:space="preserve">Bujqësia, Pyjet, Peshkimi </t>
  </si>
  <si>
    <t>D</t>
  </si>
  <si>
    <t xml:space="preserve">Energjia elektrike, furnizimi me gaz, avull dhe ajër i kondicionuar </t>
  </si>
  <si>
    <t>E</t>
  </si>
  <si>
    <t xml:space="preserve">Furnizimi me ujë, aktivitete të trajtimit dhe menaxhimit të mbeturinave, mbetjeve </t>
  </si>
  <si>
    <t>F</t>
  </si>
  <si>
    <t>G</t>
  </si>
  <si>
    <t xml:space="preserve"> Tregtia me shumicë dhe me pakicë; Riparimi i automjeteve dhe motoçikletave</t>
  </si>
  <si>
    <t>H</t>
  </si>
  <si>
    <t>Transporti dhe magazinimi</t>
  </si>
  <si>
    <t>I</t>
  </si>
  <si>
    <t>Akomodimi dhe shërbimi ushqimor</t>
  </si>
  <si>
    <t>J</t>
  </si>
  <si>
    <t>Informacioni dhe komunikacioni</t>
  </si>
  <si>
    <t>K</t>
  </si>
  <si>
    <t>Aktivitete financiare dhe të sigurimit</t>
  </si>
  <si>
    <t>L</t>
  </si>
  <si>
    <t>Aktivitete të pasurive të paluajtëshme</t>
  </si>
  <si>
    <t>M</t>
  </si>
  <si>
    <t>Aktivitete profesionale, shkencore dhe teknike</t>
  </si>
  <si>
    <t>N</t>
  </si>
  <si>
    <t>Shërbime administrative dhe mbështetëse</t>
  </si>
  <si>
    <t>O</t>
  </si>
  <si>
    <t>Administrimi publik dhe mbrojtja; Sigurimi social i detyrueshëm</t>
  </si>
  <si>
    <t>P</t>
  </si>
  <si>
    <t>Q</t>
  </si>
  <si>
    <t>Shëndetësia dhe aktivitete të punës sociale</t>
  </si>
  <si>
    <t>R</t>
  </si>
  <si>
    <t>Arte, argëtim dhe çlodhje</t>
  </si>
  <si>
    <t>S</t>
  </si>
  <si>
    <t>Aktivitete të tjera shërbimi</t>
  </si>
  <si>
    <t>T</t>
  </si>
  <si>
    <t>U</t>
  </si>
  <si>
    <t>Aktivitete të organizatave dhe organizmave ndërkombëtare</t>
  </si>
  <si>
    <t>Individë + Institucionet jo me qëllim fitimi që u shërbejnë individëve</t>
  </si>
  <si>
    <t>Huatë e reja (gjatë tremujorit)</t>
  </si>
  <si>
    <t>Totali i tepricës së huave dhe interesit të përllogaritur të huave në fund të periudhës (tremujorit)</t>
  </si>
  <si>
    <t>Nga të cilat:</t>
  </si>
  <si>
    <t>Shënime:</t>
  </si>
  <si>
    <t>2) Kredi tregtare është kredia direkte që furnizuesi i të mirave dhe shërbimeve i jep praktikisht klientëve të tij.</t>
  </si>
  <si>
    <t>Shuma e interesit</t>
  </si>
  <si>
    <t>Shuma e provigjioneve</t>
  </si>
  <si>
    <t>Shuma e kredisë</t>
  </si>
  <si>
    <t>Norma e provigjionimit</t>
  </si>
  <si>
    <t>Numri i kredimarrësve</t>
  </si>
  <si>
    <t>CILËSIA E PORTOFOLIT TË KREDISË</t>
  </si>
  <si>
    <t>mbi 12 muaj</t>
  </si>
  <si>
    <t xml:space="preserve"> ALL</t>
  </si>
  <si>
    <t>1 vit</t>
  </si>
  <si>
    <t xml:space="preserve"> mbi 1 vit deri në 2 vjet</t>
  </si>
  <si>
    <t xml:space="preserve"> mbi 2 vjet deri në 5 vjet</t>
  </si>
  <si>
    <t>mbi 5 vjet</t>
  </si>
  <si>
    <t>Llogari rrjedhëse</t>
  </si>
  <si>
    <t>Depozita pa afat</t>
  </si>
  <si>
    <t xml:space="preserve">Depozita </t>
  </si>
  <si>
    <t>Korporata jofinanciare private</t>
  </si>
  <si>
    <t>Individët</t>
  </si>
  <si>
    <t>Institucionet jo me qëllim fitimi që u shërbejnë individëve</t>
  </si>
  <si>
    <t>Totali në ALL</t>
  </si>
  <si>
    <t>Totali në USD</t>
  </si>
  <si>
    <t>Totali në EUR</t>
  </si>
  <si>
    <t>Totali në GBP</t>
  </si>
  <si>
    <t>Totali në CHF</t>
  </si>
  <si>
    <t>Monedha të tjera</t>
  </si>
  <si>
    <t>Totali në monedha të tjera</t>
  </si>
  <si>
    <t xml:space="preserve">Total i depozitave në valutë </t>
  </si>
  <si>
    <t>Totali i depozitave (lekë dhe valutë)</t>
  </si>
  <si>
    <t>3) Depozitat në këtë formular janë të dhënat në fund të tremujorit të depozitave të anëtarëve, të  cilat duhet të jenë  të barabarta me të dhënat e depozitave të raportuara në klasën 3 të pasivit të bilancit "Veprime me anëtarët".</t>
  </si>
  <si>
    <r>
      <t xml:space="preserve">            Kredi tregtare </t>
    </r>
    <r>
      <rPr>
        <vertAlign val="superscript"/>
        <sz val="11"/>
        <rFont val="Calibri"/>
        <family val="2"/>
        <scheme val="minor"/>
      </rPr>
      <t>2)</t>
    </r>
  </si>
  <si>
    <r>
      <t xml:space="preserve">                Kredi tregtare </t>
    </r>
    <r>
      <rPr>
        <vertAlign val="superscript"/>
        <sz val="11"/>
        <rFont val="Calibri"/>
        <family val="2"/>
        <scheme val="minor"/>
      </rPr>
      <t>2)</t>
    </r>
  </si>
  <si>
    <r>
      <t xml:space="preserve">  Pozicioni </t>
    </r>
    <r>
      <rPr>
        <b/>
        <i/>
        <sz val="11"/>
        <rFont val="Calibri"/>
        <family val="2"/>
        <scheme val="minor"/>
      </rPr>
      <t>SPOT</t>
    </r>
  </si>
  <si>
    <r>
      <t xml:space="preserve">Gjendja e depozitave të anëtarëve rezidentë </t>
    </r>
    <r>
      <rPr>
        <b/>
        <vertAlign val="superscript"/>
        <sz val="11"/>
        <rFont val="Calibri"/>
        <family val="2"/>
        <scheme val="minor"/>
      </rPr>
      <t>3)</t>
    </r>
    <r>
      <rPr>
        <b/>
        <sz val="11"/>
        <rFont val="Calibri"/>
        <family val="2"/>
        <scheme val="minor"/>
      </rPr>
      <t xml:space="preserve"> sipas sektorëve afatit dhe monedhës (gjendja në fund të tremujorit)</t>
    </r>
  </si>
  <si>
    <t>Deri në 1 vit</t>
  </si>
  <si>
    <t>Mbi 1 vit</t>
  </si>
  <si>
    <r>
      <t>Jorezident</t>
    </r>
    <r>
      <rPr>
        <vertAlign val="superscript"/>
        <sz val="11"/>
        <rFont val="Calibri"/>
        <family val="2"/>
        <scheme val="minor"/>
      </rPr>
      <t>1)</t>
    </r>
  </si>
  <si>
    <t>Totali (3=1+2)</t>
  </si>
  <si>
    <t>Hua standarde</t>
  </si>
  <si>
    <t>Korporata jofinanciare private (anëtarët- biznese)</t>
  </si>
  <si>
    <t>Huatë e reja (gjatë periudhës)</t>
  </si>
  <si>
    <t>Teprica e huave në fund të periudhës</t>
  </si>
  <si>
    <t>Huatë e fshira nga bilanci gjatë periudhës</t>
  </si>
  <si>
    <t>Të tjera monedha</t>
  </si>
  <si>
    <t>Hua afatshkurtër (deri në një vit)</t>
  </si>
  <si>
    <t>1.1.1.1</t>
  </si>
  <si>
    <t>1.1.1.2</t>
  </si>
  <si>
    <t>Biznesi i vogël</t>
  </si>
  <si>
    <t>1.1.1.3</t>
  </si>
  <si>
    <t xml:space="preserve">Biznesi i mesëm </t>
  </si>
  <si>
    <t>Individë</t>
  </si>
  <si>
    <t>Hua afatmesme (mbi 1 vit deri në 5 vjet)</t>
  </si>
  <si>
    <t xml:space="preserve">Individë </t>
  </si>
  <si>
    <t>Hua afatgjatë (mbi 5 vjet)</t>
  </si>
  <si>
    <t>1.3.1.3</t>
  </si>
  <si>
    <t>Totali i huave  (1=1.1+1.2+1.3 dhe 1= 1.a+1.b)</t>
  </si>
  <si>
    <t>1.a</t>
  </si>
  <si>
    <t>1.a.1</t>
  </si>
  <si>
    <t>1.a.2</t>
  </si>
  <si>
    <t>Kapital qarkullues</t>
  </si>
  <si>
    <t>1.a.3</t>
  </si>
  <si>
    <t>Hua për çelje biznesi</t>
  </si>
  <si>
    <t>1.a.4</t>
  </si>
  <si>
    <t xml:space="preserve">Blerje pajisjesh </t>
  </si>
  <si>
    <t>1.a.5</t>
  </si>
  <si>
    <t>Pasuri të paluajtshme</t>
  </si>
  <si>
    <t>1.a.6</t>
  </si>
  <si>
    <t>Hua për investime në instrumenta financiare</t>
  </si>
  <si>
    <t>1.b</t>
  </si>
  <si>
    <t>1.b.1</t>
  </si>
  <si>
    <t>1.b.2</t>
  </si>
  <si>
    <t>Mallra jo të qëndrueshëm</t>
  </si>
  <si>
    <t>1.b.3</t>
  </si>
  <si>
    <t>Mallra të qëndrueshëm</t>
  </si>
  <si>
    <t>1.b.4</t>
  </si>
  <si>
    <t>Hua për blerje banesash</t>
  </si>
  <si>
    <t>1.b.5</t>
  </si>
  <si>
    <t>Hua për qëllime të tjera</t>
  </si>
  <si>
    <t>Aktivet</t>
  </si>
  <si>
    <t>Pasivet</t>
  </si>
  <si>
    <t>Llogaria fitim-humbje</t>
  </si>
  <si>
    <t>Zërat jashtë bilancit</t>
  </si>
  <si>
    <t>Kreditë e klasifikuara sipas kalimit të afatit të kthimit</t>
  </si>
  <si>
    <t>Klasifikimi i kredive dhe llogaritja e provigjioneve</t>
  </si>
  <si>
    <t>Klasifikimi i qirasë financiare dhe llogaritja e provigjioneve</t>
  </si>
  <si>
    <t>Cilësia e portofolit të kredisë</t>
  </si>
  <si>
    <t>Përqëndrimi i depozitave</t>
  </si>
  <si>
    <t>Pozicioni në valutë - Aktivi</t>
  </si>
  <si>
    <t>Pozicioni në valutë - Pasivi</t>
  </si>
  <si>
    <t>Pozicionet e hapura valutore</t>
  </si>
  <si>
    <t>Zërat e aktivit të ponderuar me rrezikun</t>
  </si>
  <si>
    <t>Zërat e aktivit jashtë bilancit të ponderuar me rrezikun</t>
  </si>
  <si>
    <t>Ekspozimet e mëdha</t>
  </si>
  <si>
    <t>Formulari 14</t>
  </si>
  <si>
    <t>Rreziku i likuiditetit</t>
  </si>
  <si>
    <t>Aktivet sipas maturimit të mbetur</t>
  </si>
  <si>
    <t>Pasivet sipas maturimit të mbetur</t>
  </si>
  <si>
    <t>Kreditë me afat mbi 10 vjet</t>
  </si>
  <si>
    <t>Tregues të tjerë</t>
  </si>
  <si>
    <t>Investimi i fondeve</t>
  </si>
  <si>
    <t>12) Të vetëpunësuarit janë personat fizikë të cilët kryejnë aktivitet tregar në përputhje me nenin 1, Ligji nr. 9901 dt 14.4.2008 "Për tregtarët dhe shoqëritë tregtare". Qëllimi i përdorimit të kredisë është bërje biznesi dhe përfitim të të ardhurave. Të tilla janë huatë për fillim dhe zgjerim aktiviteti profesional si këpucari, blerja e një dyqani, etj.</t>
  </si>
  <si>
    <t>Evidenca e kreditit sipas afatit të maturimit</t>
  </si>
  <si>
    <t>Kredia sipas monedhës dhe maturimit</t>
  </si>
  <si>
    <t>Vlera e tregut në fund të periudhës</t>
  </si>
  <si>
    <t>Vlera kontabile në fund të periudhës</t>
  </si>
  <si>
    <t xml:space="preserve">Vlera nominale </t>
  </si>
  <si>
    <t>Interesi i përllogaritur në fund të periudhës</t>
  </si>
  <si>
    <t>Interesi i paguar gjatë periudhës</t>
  </si>
  <si>
    <t xml:space="preserve">Shuma </t>
  </si>
  <si>
    <t>Portofoli i qirasë financiare</t>
  </si>
  <si>
    <t>Evidenca e transfertave dhe pagesave</t>
  </si>
  <si>
    <t>Numri i degëve</t>
  </si>
  <si>
    <t>Numri i anëtarëve</t>
  </si>
  <si>
    <t>Të dhëna mbi anëtarët</t>
  </si>
  <si>
    <t>shoqëria e kursim-kreditit</t>
  </si>
  <si>
    <t>Kategoritë e kredive të dhëna nga SHKK-ja</t>
  </si>
  <si>
    <t>Aktivitete të familjeve si punëdhënës; Aktivitete të prodhimit të mallrave e shërbimeve të pandryshueshme të familjeve për përdorimin e vet</t>
  </si>
  <si>
    <t>Pozicioni spot në Pasiv  (kundërvlera në lekë)</t>
  </si>
  <si>
    <t>mbi 5</t>
  </si>
  <si>
    <t>3.4.1</t>
  </si>
  <si>
    <t>3.4.2</t>
  </si>
  <si>
    <t>3.5.1</t>
  </si>
  <si>
    <t>3.5.2</t>
  </si>
  <si>
    <t>Transaksione valutore - shitje valute spot</t>
  </si>
  <si>
    <t>Pozicioni Spot në Aktiv (Totali i aktivit dhe i transaksioneve valutore -blerje valute spot)</t>
  </si>
  <si>
    <t>Pozicioni Spot në Aktiv  (kundërvlera në lekë)</t>
  </si>
  <si>
    <r>
      <t xml:space="preserve">nga të cilat: për të vetëpunësuarit </t>
    </r>
    <r>
      <rPr>
        <i/>
        <vertAlign val="superscript"/>
        <sz val="11"/>
        <rFont val="Calibri"/>
        <family val="2"/>
        <scheme val="minor"/>
      </rPr>
      <t>12)</t>
    </r>
  </si>
  <si>
    <r>
      <t>Llogari rrjedhëse</t>
    </r>
    <r>
      <rPr>
        <b/>
        <vertAlign val="superscript"/>
        <sz val="11"/>
        <rFont val="Calibri"/>
        <family val="2"/>
        <scheme val="minor"/>
      </rPr>
      <t>4)</t>
    </r>
  </si>
  <si>
    <r>
      <t>Depozita pa afat</t>
    </r>
    <r>
      <rPr>
        <b/>
        <vertAlign val="superscript"/>
        <sz val="11"/>
        <rFont val="Calibri"/>
        <family val="2"/>
        <scheme val="minor"/>
      </rPr>
      <t>5)</t>
    </r>
  </si>
  <si>
    <t>4) Llogaritë rrjedhëse në këtë formular janë të barabarta me llogaritë rrjedhëse të raportuara në pasiv të bilancit, klasa 3, formulari 2.</t>
  </si>
  <si>
    <t>5) Depozitat pa afat në këtë formular janë të barabarta me depozitat pa afat të raportuara në pasiv të bilancit, klasa 3, formulari 2.</t>
  </si>
  <si>
    <r>
      <t>Depozita me afat sipas maturitetit origjinal</t>
    </r>
    <r>
      <rPr>
        <b/>
        <vertAlign val="superscript"/>
        <sz val="11"/>
        <rFont val="Calibri"/>
        <family val="2"/>
        <scheme val="minor"/>
      </rPr>
      <t>6)</t>
    </r>
  </si>
  <si>
    <t>6) Depozita me afat sipas maturitetit origjinal në këtë formular janë të barabarta me depozitat me afat me interes dhe pa interes nga anëtarët, të raportuara në pasiv të bilancit, klasa 3, formulari 2.</t>
  </si>
  <si>
    <r>
      <t>Depozita të bllokuara si garanci për kreditë</t>
    </r>
    <r>
      <rPr>
        <b/>
        <vertAlign val="superscript"/>
        <sz val="11"/>
        <rFont val="Calibri"/>
        <family val="2"/>
        <scheme val="minor"/>
      </rPr>
      <t>7)</t>
    </r>
  </si>
  <si>
    <t>7) Depozita të bllokuara si garanci për kreditë në këtë formular janë të barabarta me Depozita të bllokuara si garanci për kreditë të raportuara në pasiv të bilancit, klasa 3, formulari 2.</t>
  </si>
  <si>
    <r>
      <t>Huatë</t>
    </r>
    <r>
      <rPr>
        <vertAlign val="superscript"/>
        <sz val="11"/>
        <rFont val="Calibri"/>
        <family val="2"/>
        <scheme val="minor"/>
      </rPr>
      <t xml:space="preserve"> 10)</t>
    </r>
    <r>
      <rPr>
        <sz val="11"/>
        <rFont val="Calibri"/>
        <family val="2"/>
        <scheme val="minor"/>
      </rPr>
      <t xml:space="preserve"> e dhëna sipas aktivitetit ekonomik dhe cilësisë së portofolit</t>
    </r>
  </si>
  <si>
    <t>10) Huatë e raportuara në këtë formular në fund të tremujorit dhënë anëtarëve janë të barabarta me huatë e raportuara në klasën 2 të aktivit të bilancit "Veprimet me anëtarët".</t>
  </si>
  <si>
    <t>11) Për huatë sipas aktivitetit ekonomik, ju lutem shikoni shpjegimet për aktivitetin ekonomik në udhëzimet e raportimit.</t>
  </si>
  <si>
    <r>
      <t>Huatë e dhëna anëtarëve sipas aktivitetit ekonomik</t>
    </r>
    <r>
      <rPr>
        <b/>
        <vertAlign val="superscript"/>
        <sz val="11"/>
        <rFont val="Calibri"/>
        <family val="2"/>
        <scheme val="minor"/>
      </rPr>
      <t xml:space="preserve"> 11)</t>
    </r>
  </si>
  <si>
    <r>
      <t>Huatë e anëtarëve sipas sektorit</t>
    </r>
    <r>
      <rPr>
        <vertAlign val="superscript"/>
        <sz val="11"/>
        <rFont val="Calibri"/>
        <family val="2"/>
        <scheme val="minor"/>
      </rPr>
      <t xml:space="preserve"> 10</t>
    </r>
    <r>
      <rPr>
        <sz val="11"/>
        <rFont val="Calibri"/>
        <family val="2"/>
        <scheme val="minor"/>
      </rPr>
      <t>, monedhës, afatit dhe qëllimit të përdorimit.</t>
    </r>
  </si>
  <si>
    <t>10) Huatë e raportuara në këtë formular në fund të tremujorit dhënë anëtarëve janë të barabarta me huatë e raportuara në klasën 2 të aktivit të bilancit "Veprimet me anëtarët" .</t>
  </si>
  <si>
    <r>
      <t xml:space="preserve">Huatë e anëtarëve sipas sektorit </t>
    </r>
    <r>
      <rPr>
        <b/>
        <vertAlign val="superscript"/>
        <sz val="11"/>
        <rFont val="Calibri"/>
        <family val="2"/>
        <scheme val="minor"/>
      </rPr>
      <t>10</t>
    </r>
    <r>
      <rPr>
        <b/>
        <sz val="11"/>
        <rFont val="Calibri"/>
        <family val="2"/>
        <scheme val="minor"/>
      </rPr>
      <t>, monedhës, afatit dhe qëllimit të përdorimit.</t>
    </r>
  </si>
  <si>
    <r>
      <t>të periudhës</t>
    </r>
    <r>
      <rPr>
        <vertAlign val="superscript"/>
        <sz val="11"/>
        <rFont val="Calibri"/>
        <family val="2"/>
        <scheme val="minor"/>
      </rPr>
      <t>13)</t>
    </r>
  </si>
  <si>
    <r>
      <t>Portofoli i qirasë financiare sipas llojit të objektit të financuar</t>
    </r>
    <r>
      <rPr>
        <b/>
        <vertAlign val="superscript"/>
        <sz val="11"/>
        <rFont val="Calibri"/>
        <family val="2"/>
        <scheme val="minor"/>
      </rPr>
      <t>14)</t>
    </r>
    <r>
      <rPr>
        <b/>
        <sz val="11"/>
        <rFont val="Calibri"/>
        <family val="2"/>
        <scheme val="minor"/>
      </rPr>
      <t xml:space="preserve">
</t>
    </r>
  </si>
  <si>
    <r>
      <t>Evidenca e transfertave dhe pagesave</t>
    </r>
    <r>
      <rPr>
        <b/>
        <vertAlign val="superscript"/>
        <sz val="11"/>
        <rFont val="Calibri"/>
        <family val="2"/>
        <scheme val="minor"/>
      </rPr>
      <t>15)</t>
    </r>
  </si>
  <si>
    <r>
      <t xml:space="preserve">KLASIFIKIMI I QIRASË FINANCIARE DHE LLOGARITJA E PROVIGJIONEVE </t>
    </r>
    <r>
      <rPr>
        <b/>
        <vertAlign val="superscript"/>
        <sz val="11"/>
        <rFont val="Calibri"/>
        <family val="2"/>
        <scheme val="minor"/>
      </rPr>
      <t>14)</t>
    </r>
  </si>
  <si>
    <t>1.6.1</t>
  </si>
  <si>
    <t>1.6.2</t>
  </si>
  <si>
    <t>1.6.3</t>
  </si>
  <si>
    <t>NJËSIA:</t>
  </si>
  <si>
    <t>jo më shumë se 50%</t>
  </si>
  <si>
    <t>Korporata jofinanciare private, nga të cilat:</t>
  </si>
  <si>
    <t>Mikrobiznes</t>
  </si>
  <si>
    <t>Totali i huave për korporata jofinanciare private (1.a=  1.1.1+1.2.1+1.3.1), nga të cilat për:</t>
  </si>
  <si>
    <t>Linja të huave dhe overdrafte</t>
  </si>
  <si>
    <t>Totali i huave për Individë + Institucionet jo me qëllim fitimi që u shërbejnë individëve (1.b=1.1.2+1.1.3+1.2.2+1.2.3+1.3.2+1.3.3), nga të cilat për:</t>
  </si>
  <si>
    <t xml:space="preserve">1) Shiko përkufizimin e sektorëve në udhëzimin e raportimit. </t>
  </si>
  <si>
    <t>14) Plotësohet vetëm nga SHKK-të që mund të ushtrojnë edhe veprimtarinë shtesë të qirasë financiare</t>
  </si>
  <si>
    <t xml:space="preserve">Hua marrë nga bankat, institucionet e kreditit dhe institucionet e tjera financiare </t>
  </si>
  <si>
    <t>13) Duhet të jetë e barabartë me tepricën e kredisë raportuar në formularin 1 (pa zbritur provigjionet e krijuara dhe pa përfshirë interesat e përllogaritura).</t>
  </si>
  <si>
    <t>15) Plotësohet vetëm nga SHKK-të që mund të ushtrojnë edhe veprimtarinë shtesë të shërbimeve të pagesave dhe transferimit të parave</t>
  </si>
  <si>
    <t>Llogari rrjedhëse në Union</t>
  </si>
  <si>
    <t xml:space="preserve">           Llogari rrjedhëse në Union</t>
  </si>
  <si>
    <t>ZËRA TË AKTIVIT JASHTE BILANCIT TE PONDERUAR ME RREZIKUN</t>
  </si>
  <si>
    <t>Hua afatgjata</t>
  </si>
  <si>
    <t xml:space="preserve">     Shuma për t'u dhënë në lekë kundrejt blerjes së valutave</t>
  </si>
  <si>
    <t>Emri i formularit</t>
  </si>
  <si>
    <t>Periodiciteti</t>
  </si>
  <si>
    <t>6/1</t>
  </si>
  <si>
    <t>8/1</t>
  </si>
  <si>
    <r>
      <t xml:space="preserve">Depozita të anëtarëve rezidentë sipas sektorit </t>
    </r>
    <r>
      <rPr>
        <vertAlign val="superscript"/>
        <sz val="11"/>
        <rFont val="Calibri"/>
        <family val="2"/>
        <scheme val="minor"/>
      </rPr>
      <t>1)</t>
    </r>
    <r>
      <rPr>
        <sz val="11"/>
        <rFont val="Calibri"/>
        <family val="2"/>
        <scheme val="minor"/>
      </rPr>
      <t>, afatit dhe monedhës</t>
    </r>
  </si>
  <si>
    <t>9/1</t>
  </si>
  <si>
    <t>12/1</t>
  </si>
  <si>
    <t>12/2</t>
  </si>
  <si>
    <t>14/1</t>
  </si>
  <si>
    <t>14/2</t>
  </si>
  <si>
    <t>Volumi</t>
  </si>
  <si>
    <t>25</t>
  </si>
  <si>
    <t>26</t>
  </si>
  <si>
    <t>27</t>
  </si>
  <si>
    <t>NOK</t>
  </si>
  <si>
    <t>TRY</t>
  </si>
  <si>
    <t>XAU</t>
  </si>
  <si>
    <t>CNY</t>
  </si>
  <si>
    <t>YPY</t>
  </si>
  <si>
    <t>13/1</t>
  </si>
  <si>
    <t>- Personi ose grupi i personave të lidhur C / Kapitalit të SHKK-së</t>
  </si>
  <si>
    <t>- Anëtari C / Kapitalit të SHKK-së</t>
  </si>
  <si>
    <t>2.1 Të drejta ndaj bankave që veprojnë në Republikën e Shqipërisë</t>
  </si>
  <si>
    <t>2.2 Të drejta ndaj Unionit të SHKK-së</t>
  </si>
  <si>
    <t>1.1 Arka dhe zërat e ngjashëm me të</t>
  </si>
  <si>
    <t>1.2 Tituj të Qeverisë Shqiptare të emetuar në monedhë kombëtare</t>
  </si>
  <si>
    <t>3.1 Kredi hipotekare dhënë anëtarëve për përmirësimin e kushteve të banimit (për blerjen ose rikonstruksionin e banesës e cila garantohet me hipotekë)</t>
  </si>
  <si>
    <t>3.3 Qera financiare</t>
  </si>
  <si>
    <t>4.1 Kredi të tjera ndaj anëtarëve përveç atyre të klasifikuara në pikat 1 dhe 3</t>
  </si>
  <si>
    <t>4.2 Aktivet e qëndrueshme të trupëzuara dhe të patrupëzuara</t>
  </si>
  <si>
    <t xml:space="preserve">4.3 Aktive të tjera të paklasifikuara në pikat 1, 2 dhe 3 </t>
  </si>
  <si>
    <t>1.1 Angazhime financimi të dhëna</t>
  </si>
  <si>
    <t>1.2 Garanci të dhëna</t>
  </si>
  <si>
    <t>1.3 Letra me vlerë të dhëna si garanci për kredi ose rifinancim</t>
  </si>
  <si>
    <t>1.4 Valutë e blerë me afat</t>
  </si>
  <si>
    <t>1.5 Shuma për t'u marrë në lekë kundrejt shitjes së valutave</t>
  </si>
  <si>
    <t>1.6 Angazhime të tjera</t>
  </si>
  <si>
    <t xml:space="preserve">Numri i anëtarëve depozitues </t>
  </si>
  <si>
    <t>Numri i anëtarëve huamarrës</t>
  </si>
  <si>
    <t xml:space="preserve">Numri i anëtarëve njëkohësisht depozitues dhe huamarrës </t>
  </si>
  <si>
    <t xml:space="preserve">1. Ekspozimi i SHKK-së ndaj një personi ose grupi personash të lidhur </t>
  </si>
  <si>
    <t>3. Totali i ekspozimeve të mëdha / Kapitalit të SHKK-së</t>
  </si>
  <si>
    <t>2. Ekspozimi i SHKK-së ndaj një anëtari</t>
  </si>
  <si>
    <t>1. Totali i zërave të aktivit të ponderuara me rrezikun</t>
  </si>
  <si>
    <t>2. Totali i zërave jashtë bilancit të ponderuara me rrezikun</t>
  </si>
  <si>
    <t>3. Totali i aktiveve dhe zërave jashtë bilancit të ponderuara me rrezikun</t>
  </si>
  <si>
    <t>4. Kapitali i SHKK-ve</t>
  </si>
  <si>
    <t>5. Raporti i mjaftueshmërisë së kapitalit (4/3)*100</t>
  </si>
  <si>
    <t>6. Kapitali / Totali i aktiveve të qëndrueshme të trupëzuara dhe të patrupëzuara neto</t>
  </si>
  <si>
    <r>
      <t xml:space="preserve">7. Kapitali / Totali i kredive me probleme (neto) të pa garantuara me </t>
    </r>
    <r>
      <rPr>
        <i/>
        <sz val="11"/>
        <rFont val="Calibri"/>
        <family val="2"/>
        <scheme val="minor"/>
      </rPr>
      <t>cash</t>
    </r>
  </si>
  <si>
    <t>2.2.3.1</t>
  </si>
  <si>
    <t>2.2.3.2</t>
  </si>
  <si>
    <t>jo më pak se 1%</t>
  </si>
  <si>
    <t>(7)</t>
  </si>
  <si>
    <t>(8)=(7)/(11)*100</t>
  </si>
  <si>
    <t>TOTALI I PASIVIT</t>
  </si>
  <si>
    <t>Kapitali i SHKK-së (në mijë lekë)</t>
  </si>
  <si>
    <t xml:space="preserve">Bono thesari </t>
  </si>
  <si>
    <t>Tituj të qeverisë shqiptare me afat mbi 1 vit</t>
  </si>
  <si>
    <t>1.2.2.1</t>
  </si>
  <si>
    <t>1.2.2.2</t>
  </si>
  <si>
    <t xml:space="preserve">            Toka, ndërtesa dhe mjete të tjera të përftuara nëpërmjet një procesi ligjor</t>
  </si>
  <si>
    <t>Borxhi i varur</t>
  </si>
  <si>
    <t xml:space="preserve">                 Borxhi i varur</t>
  </si>
  <si>
    <t>5.3.1.1</t>
  </si>
  <si>
    <t xml:space="preserve">                 Borxhi i varur i bankave </t>
  </si>
  <si>
    <t>5.3.1.2</t>
  </si>
  <si>
    <t xml:space="preserve">                 Borxhi i varur i institucioneve jofinanciare </t>
  </si>
  <si>
    <t>5.3.1.3</t>
  </si>
  <si>
    <t xml:space="preserve">                 Borxhi i varur i institucioneve financiare</t>
  </si>
  <si>
    <t>5.3.1.4</t>
  </si>
  <si>
    <t xml:space="preserve">                 Borxhi i varur i sektorëve të tjerë rezidentë </t>
  </si>
  <si>
    <t>5.3.2.1</t>
  </si>
  <si>
    <t xml:space="preserve">                 Interesi i përllogaritur për borxhin e varur të bankave</t>
  </si>
  <si>
    <t>5.3.2.2</t>
  </si>
  <si>
    <t xml:space="preserve">                 Interesi i përllogaritur për borxhin e varur të institucioneve jofinanciare</t>
  </si>
  <si>
    <t>5.3.2.3</t>
  </si>
  <si>
    <t xml:space="preserve">                 Interesi i përllogaritur për borxhin e varur të institucioneve financiare</t>
  </si>
  <si>
    <t>5.3.2.4</t>
  </si>
  <si>
    <t xml:space="preserve">                 Interesi i përllogaritur për borxhin e varur të sektorëve të tjerë rezidentë </t>
  </si>
  <si>
    <t>5.4.1</t>
  </si>
  <si>
    <t>5.4.2</t>
  </si>
  <si>
    <t>5.4.3</t>
  </si>
  <si>
    <t>5.4.4</t>
  </si>
  <si>
    <t>5.4.5</t>
  </si>
  <si>
    <t>5.4.6</t>
  </si>
  <si>
    <t>5.4.7</t>
  </si>
  <si>
    <t>5.4.8</t>
  </si>
  <si>
    <t>1.1.4</t>
  </si>
  <si>
    <t xml:space="preserve">          Për borxhin e varur</t>
  </si>
  <si>
    <t>jo më pak se 30%</t>
  </si>
  <si>
    <t>jo më pak se 60%</t>
  </si>
  <si>
    <t>Pesha e rrezikut</t>
  </si>
  <si>
    <t>1. Aktivet pa rrezik me peshë rreziku 0%:</t>
  </si>
  <si>
    <t>-  tituj të qeverisë shqiptare, të emetuara në monedhë kombëtare;</t>
  </si>
  <si>
    <t>-   garanci të patjetërsueshme të qeverisë shqiptare;</t>
  </si>
  <si>
    <t>-   garanci të patjetërsueshme të qeverive të vendeve të OECD-së;</t>
  </si>
  <si>
    <t>- garanci të bankave shumëpalëshe të zhvillimit, të parashikuara në nenin 9, pika 6, shkronja “e” të rregullores nr.105/2016;</t>
  </si>
  <si>
    <t>- garanci të fondeve, të parashikuara në nenin 9, pika 6, shkronja “f” të rregullores nr.105/2016.</t>
  </si>
  <si>
    <t>2. Aktive me rrezik të ulët me peshë rreziku 20%:</t>
  </si>
  <si>
    <t>3. Aktive me rrezik të mesëm me peshë rreziku 50%:</t>
  </si>
  <si>
    <t>4. Aktive me rrezik të lartë me peshë rreziku 100%:</t>
  </si>
  <si>
    <t>3.2 Kredi me afat maturimi të mbetur deri në 12 muaj, me kusht që të jenë të klasifikuara në kategorinë “standarde” ose “në ndjekje”</t>
  </si>
  <si>
    <t>1. Zërat jashtë bilancit me rrezik të lartë me peshë rreziku 100%:</t>
  </si>
  <si>
    <t>TOTALI  I ZERAVE JASHTË BILANCIT TE PONDERUAR ME RREZIKUN</t>
  </si>
  <si>
    <t>Diferenca (3)=(1) - (2)</t>
  </si>
  <si>
    <t xml:space="preserve">Totali i tepricës së kredisë me afat të mbetur mbi 7 vjet </t>
  </si>
  <si>
    <t xml:space="preserve">Kapitali (pas zbritjes së aktiveve të qëndrueshme) </t>
  </si>
  <si>
    <t>Detyrime me afat të mbetur mbi 7 vjet</t>
  </si>
  <si>
    <t>Raporti 9/(10+11)*100</t>
  </si>
  <si>
    <t>jo më shumë se 100%</t>
  </si>
  <si>
    <t>Raporti 9/5*100</t>
  </si>
  <si>
    <t>Bono thesari dhe tituj të qeverisë shqiptare me afat mbi një vit</t>
  </si>
  <si>
    <t>9) Totali i portofolit të investimeve përfshin investimet në bono thesari dhe tituj të qeverisë shqiptare me afat mbi 1 vit , depozita me afat maturimi deri në 1 vit pranë bankave dhe në Union</t>
  </si>
  <si>
    <t>3. Investime në depozita me afat maturimi deri në 1 vit në Union</t>
  </si>
  <si>
    <t>(2)/(1)*100 &lt;= se 25%</t>
  </si>
  <si>
    <t>(3)/(1)*100 &lt;= se 25%</t>
  </si>
  <si>
    <t>(4)/(1)*100 &lt;= se 25%</t>
  </si>
  <si>
    <t>4. Investime në depozita me afat maturimi deri në një vit pranë bankës A</t>
  </si>
  <si>
    <t>(5)/(1)*100 &lt;= se 25%</t>
  </si>
  <si>
    <t xml:space="preserve">2. Investime në Bono Thesari dhe tituj të qeverisë shqiptare me afat mbi 1 vit </t>
  </si>
  <si>
    <t>5. Investime në depozita me afat maturimi deri në një vit pranë bankës B</t>
  </si>
  <si>
    <t>6. ….-etj</t>
  </si>
  <si>
    <t>(6)/(1)*100 &lt;= se 25%</t>
  </si>
  <si>
    <t xml:space="preserve">Kredi me afat 5 - 7 vjet </t>
  </si>
  <si>
    <t>Kredi me afat 7 - 10 vjet</t>
  </si>
  <si>
    <t>16) Në këtë formular raportohen të gjitha bonot e thesarit dhe titujt e qeverisë shqiptare, të raportuara në aktivin e bilancit në zërin 1.2 "Bono thesari dhe tituj të qeverisë shqiptare me afat mbi 1 vit"</t>
  </si>
  <si>
    <t>Bono thesari dhe tituj të qeverisë shqiptare me afat mbi 1 vit të mbajtura nga SHKK-të</t>
  </si>
  <si>
    <t>Të dhëna mbi kapitalin dhe borxhin e varur</t>
  </si>
  <si>
    <t>Borxhi i varur i SHKK-së</t>
  </si>
  <si>
    <t>Borxhi i varur i përfshirë deri në masën e lejuar (jo më shumë se 33 % e shumës së elementëve të kapitalit)</t>
  </si>
  <si>
    <t>Kapitali i SHKK-së për qëllime të llogaritjes dhe monitorimit të treguesve mbikëqyrës</t>
  </si>
  <si>
    <t>28</t>
  </si>
  <si>
    <t>1.3 Aktive të garantuara me kolateral ose me garanci të ngjashme, deri në shumën që garanton ekspozimin, si vijon :</t>
  </si>
  <si>
    <t>- depozitë ose certifikatë depozite;</t>
  </si>
  <si>
    <t>Mjete të qëndrueshme</t>
  </si>
  <si>
    <r>
      <t>Depozita të anëtarëve rezidentë sipas sektorit</t>
    </r>
    <r>
      <rPr>
        <sz val="11"/>
        <rFont val="Calibri Light"/>
        <family val="2"/>
        <charset val="238"/>
        <scheme val="major"/>
      </rPr>
      <t>, afatit dhe monedhës</t>
    </r>
  </si>
  <si>
    <r>
      <t>Huatë e anëtarëve sipas sektorit</t>
    </r>
    <r>
      <rPr>
        <sz val="11"/>
        <rFont val="Calibri Light"/>
        <family val="2"/>
        <charset val="238"/>
        <scheme val="major"/>
      </rPr>
      <t>, monedhës, afatit dhe qëllimit të përdorimit</t>
    </r>
  </si>
  <si>
    <r>
      <t>Huatë</t>
    </r>
    <r>
      <rPr>
        <sz val="11"/>
        <rFont val="Calibri Light"/>
        <family val="2"/>
        <charset val="238"/>
        <scheme val="major"/>
      </rPr>
      <t xml:space="preserve"> e dhëna sipas aktivitetit ekonomik dhe cilësisë së portofolit</t>
    </r>
  </si>
  <si>
    <t xml:space="preserve">Elementet e pozicionit strukturor </t>
  </si>
  <si>
    <t>Ekuivalenti në lekë i pozicionit neto të hapur valutor (në mijë lekë)</t>
  </si>
  <si>
    <t xml:space="preserve">Pozicioni neto i hapur valutor në mijë lekë / Kapitalit </t>
  </si>
  <si>
    <t>5.2.1</t>
  </si>
  <si>
    <t>5.2.2</t>
  </si>
  <si>
    <t>Fonde rezervë për rrezikun statistikor për mbulimin e humbjeve nga huatë standarde dhe në ndjekje</t>
  </si>
  <si>
    <t>1.2.2.3</t>
  </si>
  <si>
    <t xml:space="preserve">            Skonto/Shtesa</t>
  </si>
  <si>
    <t>Arka, depozitat, llogaritë dhe titujt</t>
  </si>
  <si>
    <t>Fonde rezervë për konflikte gjyqësore dhe detyrime të paparashikuara</t>
  </si>
  <si>
    <t>Fondet rezervë specifike</t>
  </si>
  <si>
    <t>Bono thesari dhe tituj të qeverisë shqiptare me afat mbi 1 vit</t>
  </si>
  <si>
    <t>Nr.i formularit</t>
  </si>
  <si>
    <t>F1</t>
  </si>
  <si>
    <t>F2</t>
  </si>
  <si>
    <t>F3</t>
  </si>
  <si>
    <t>F4</t>
  </si>
  <si>
    <t>F5</t>
  </si>
  <si>
    <t>F6</t>
  </si>
  <si>
    <t>F6/1</t>
  </si>
  <si>
    <t>F7</t>
  </si>
  <si>
    <t>F8</t>
  </si>
  <si>
    <t>F8/1</t>
  </si>
  <si>
    <t>F9</t>
  </si>
  <si>
    <t>F9/1</t>
  </si>
  <si>
    <t>F10</t>
  </si>
  <si>
    <t>F11</t>
  </si>
  <si>
    <t>F12</t>
  </si>
  <si>
    <t>F12/1</t>
  </si>
  <si>
    <t>F12/2</t>
  </si>
  <si>
    <t>F13</t>
  </si>
  <si>
    <t>F13/1</t>
  </si>
  <si>
    <t>F14</t>
  </si>
  <si>
    <t>F14/1</t>
  </si>
  <si>
    <t>F14/2</t>
  </si>
  <si>
    <t>F14/4</t>
  </si>
  <si>
    <t>F15</t>
  </si>
  <si>
    <t>F16</t>
  </si>
  <si>
    <t>F17</t>
  </si>
  <si>
    <t>F18</t>
  </si>
  <si>
    <t>F19</t>
  </si>
  <si>
    <t>F20</t>
  </si>
  <si>
    <t>F21</t>
  </si>
  <si>
    <t>F22</t>
  </si>
  <si>
    <t>F23</t>
  </si>
  <si>
    <t>F24</t>
  </si>
  <si>
    <t>F25</t>
  </si>
  <si>
    <t>F26</t>
  </si>
  <si>
    <t>F27</t>
  </si>
  <si>
    <t>F28</t>
  </si>
  <si>
    <t>14/4</t>
  </si>
  <si>
    <r>
      <t>1. Totali i portofolit të investimeve</t>
    </r>
    <r>
      <rPr>
        <vertAlign val="superscript"/>
        <sz val="11"/>
        <rFont val="Calibri"/>
        <family val="2"/>
        <scheme val="minor"/>
      </rPr>
      <t>9)</t>
    </r>
  </si>
  <si>
    <r>
      <t>Bono thesari dhe tituj të qeverisë shqiptare me afat mbi 1 vit</t>
    </r>
    <r>
      <rPr>
        <vertAlign val="superscript"/>
        <sz val="11"/>
        <rFont val="Calibri"/>
        <family val="2"/>
        <scheme val="minor"/>
      </rPr>
      <t>16)</t>
    </r>
    <r>
      <rPr>
        <sz val="11"/>
        <rFont val="Calibri"/>
        <family val="2"/>
        <scheme val="minor"/>
      </rPr>
      <t xml:space="preserve"> të mbajtura nga SHKK-të</t>
    </r>
  </si>
  <si>
    <t>Nr.</t>
  </si>
  <si>
    <t>Treguesi</t>
  </si>
  <si>
    <t>Komente</t>
  </si>
  <si>
    <t xml:space="preserve">Lloji i ngjarjes (Niveli 1)
</t>
  </si>
  <si>
    <t>Lloji i ngjarjes (Niveli 2)</t>
  </si>
  <si>
    <t>Lloji i ngjarjes (Niveli 3)</t>
  </si>
  <si>
    <t>Linja e biznesit (Niveli 1)</t>
  </si>
  <si>
    <t>Linja e biznesit (Niveli 2)</t>
  </si>
  <si>
    <t>Efekti financiar </t>
  </si>
  <si>
    <t>Shkaku (Niveli 1)</t>
  </si>
  <si>
    <t>Shkaku (Niveli 2)</t>
  </si>
  <si>
    <t xml:space="preserve">Ngjarje kufitare </t>
  </si>
  <si>
    <t>Njerëzit/punonjësit</t>
  </si>
  <si>
    <t>Shkaqe aksidentale (njerëz)</t>
  </si>
  <si>
    <t xml:space="preserve">Regjistri i ngjarjeve të rrezikut operacional </t>
  </si>
  <si>
    <t>Numri i identifikimit</t>
  </si>
  <si>
    <t>Përshkrimi</t>
  </si>
  <si>
    <t xml:space="preserve">Data e ndodhjes
(d.m.v)
</t>
  </si>
  <si>
    <t xml:space="preserve">Data e kontabilizimit
(d.m.v)
</t>
  </si>
  <si>
    <t>Vlera e humbjes bruto/fillestare (lekë)</t>
  </si>
  <si>
    <t>Data e rikuperimit</t>
  </si>
  <si>
    <t>Vlera e rikuperuar</t>
  </si>
  <si>
    <t>aa1</t>
  </si>
  <si>
    <t>a1</t>
  </si>
  <si>
    <t>Njësia raportuese</t>
  </si>
  <si>
    <t xml:space="preserve">Data e identifikimit
(d.m.v)
</t>
  </si>
  <si>
    <t>1</t>
  </si>
  <si>
    <t>Treguesit e paralajmërimit të hershëm</t>
  </si>
  <si>
    <t>Numri i çështjeve të reja ligjore</t>
  </si>
  <si>
    <t>Kostoja e çështjeve ligjore</t>
  </si>
  <si>
    <t>Ankesat e reja të klientëve</t>
  </si>
  <si>
    <t xml:space="preserve">Ankesat e hapura të klientëve </t>
  </si>
  <si>
    <t>Numri i gjobave nga autoritetet</t>
  </si>
  <si>
    <t>Vlera e gjobave nga autoritetet</t>
  </si>
  <si>
    <t>Qarkullimi i punonjësve</t>
  </si>
  <si>
    <r>
      <t>Avari/Ndërprerje të programit bazë (</t>
    </r>
    <r>
      <rPr>
        <i/>
        <sz val="9"/>
        <color indexed="8"/>
        <rFont val="Times New Roman"/>
        <family val="1"/>
      </rPr>
      <t>core system</t>
    </r>
    <r>
      <rPr>
        <sz val="9"/>
        <color indexed="8"/>
        <rFont val="Times New Roman"/>
        <family val="1"/>
      </rPr>
      <t>) të subjektit</t>
    </r>
  </si>
  <si>
    <t>Numri i rasteve të identifikuara si mashtrim</t>
  </si>
  <si>
    <t xml:space="preserve">Kredi të reja me probleme </t>
  </si>
  <si>
    <t>F.31</t>
  </si>
  <si>
    <t>F30</t>
  </si>
  <si>
    <t>F31</t>
  </si>
  <si>
    <t>Regjistri i ngjarjeve të rrezikut operacional (Versioni short)</t>
  </si>
  <si>
    <t>Regjistri i ngjarjeve të rrezikut operacional (Versioni I gjate)</t>
  </si>
  <si>
    <t>FORMULARËT E SISTEMIT RAPORTUES TË UNIFIKUAR TË PËR SHOQËRITË E KURSIM KREDITIT-SHKK</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</si>
</sst>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 #,##0_-;_-* &quot;-&quot;_-;_-@_-"/>
    <numFmt numFmtId="43" formatCode="_-* #,##0.00_-;\-* #,##0.00_-;_-* &quot;-&quot;??_-;_-@_-"/>
    <numFmt numFmtId="164" formatCode="_(* #,##0.00_);_(* \(#,##0.00\);_(* &quot;-&quot;??_);_(@_)"/>
    <numFmt numFmtId="165" formatCode="#,##0&quot;Lek&quot;;\-#,##0&quot;Lek&quot;"/>
    <numFmt numFmtId="166" formatCode="_-* #,##0_L_e_k_-;\-* #,##0_L_e_k_-;_-* &quot;-&quot;_L_e_k_-;_-@_-"/>
    <numFmt numFmtId="167" formatCode="_-* #,##0.00_L_e_k_-;\-* #,##0.00_L_e_k_-;_-* &quot;-&quot;??_L_e_k_-;_-@_-"/>
    <numFmt numFmtId="168" formatCode="0.0_)"/>
    <numFmt numFmtId="169" formatCode="_-* #,##0.0_-;\-* #,##0.0_-;_-* &quot;-&quot;??_-;_-@_-"/>
    <numFmt numFmtId="170" formatCode="_(* #,##0.0_);_(* \(#,##0.0\);_(* &quot;-&quot;??_);_(@_)"/>
    <numFmt numFmtId="171" formatCode="0.0"/>
    <numFmt numFmtId="172" formatCode="_(* #,##0_);_(* \(#,##0\);_(* &quot;-&quot;??_);_(@_)"/>
    <numFmt numFmtId="173" formatCode="#,##0.00_ ;\-#,##0.00\ "/>
  </numFmts>
  <fonts count="72"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Times New Roman"/>
      <family val="1"/>
    </font>
    <font>
      <sz val="10"/>
      <name val="Arial"/>
      <family val="2"/>
    </font>
    <font>
      <sz val="11"/>
      <color theme="0"/>
      <name val="Calibri"/>
      <family val="2"/>
      <scheme val="minor"/>
    </font>
    <font>
      <sz val="10"/>
      <name val="Arial"/>
      <family val="2"/>
      <charset val="238"/>
    </font>
    <font>
      <sz val="12"/>
      <name val="Arial"/>
      <family val="2"/>
    </font>
    <font>
      <sz val="11"/>
      <color theme="1"/>
      <name val="Calibri"/>
      <family val="2"/>
      <charset val="238"/>
      <scheme val="minor"/>
    </font>
    <font>
      <sz val="10"/>
      <color indexed="8"/>
      <name val="Arial"/>
      <family val="2"/>
      <charset val="238"/>
    </font>
    <font>
      <sz val="11"/>
      <name val="Calibri"/>
      <family val="2"/>
      <scheme val="minor"/>
    </font>
    <font>
      <sz val="11"/>
      <name val="Calibri"/>
      <family val="2"/>
    </font>
    <font>
      <u/>
      <sz val="11"/>
      <color theme="10"/>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color indexed="8"/>
      <name val="Calibri"/>
      <family val="2"/>
      <scheme val="minor"/>
    </font>
    <font>
      <vertAlign val="superscript"/>
      <sz val="11"/>
      <name val="Calibri"/>
      <family val="2"/>
      <scheme val="minor"/>
    </font>
    <font>
      <b/>
      <vertAlign val="superscript"/>
      <sz val="11"/>
      <name val="Calibri"/>
      <family val="2"/>
      <scheme val="minor"/>
    </font>
    <font>
      <i/>
      <sz val="11"/>
      <color rgb="FF1E03BD"/>
      <name val="Calibri"/>
      <family val="2"/>
      <scheme val="minor"/>
    </font>
    <font>
      <b/>
      <i/>
      <sz val="11"/>
      <color indexed="18"/>
      <name val="Calibri"/>
      <family val="2"/>
      <scheme val="minor"/>
    </font>
    <font>
      <sz val="11"/>
      <color theme="3" tint="0.39997558519241921"/>
      <name val="Calibri"/>
      <family val="2"/>
      <scheme val="minor"/>
    </font>
    <font>
      <sz val="11"/>
      <color theme="8" tint="-0.249977111117893"/>
      <name val="Calibri"/>
      <family val="2"/>
      <scheme val="minor"/>
    </font>
    <font>
      <sz val="11"/>
      <color rgb="FF00B0F0"/>
      <name val="Calibri"/>
      <family val="2"/>
      <scheme val="minor"/>
    </font>
    <font>
      <sz val="11"/>
      <color indexed="14"/>
      <name val="Calibri"/>
      <family val="2"/>
      <scheme val="minor"/>
    </font>
    <font>
      <b/>
      <i/>
      <sz val="11"/>
      <color rgb="FF1E03BD"/>
      <name val="Calibri"/>
      <family val="2"/>
      <scheme val="minor"/>
    </font>
    <font>
      <b/>
      <sz val="11"/>
      <color indexed="8"/>
      <name val="Calibri"/>
      <family val="2"/>
      <scheme val="minor"/>
    </font>
    <font>
      <b/>
      <i/>
      <sz val="11"/>
      <name val="Calibri"/>
      <family val="2"/>
      <scheme val="minor"/>
    </font>
    <font>
      <b/>
      <i/>
      <sz val="11"/>
      <color indexed="10"/>
      <name val="Calibri"/>
      <family val="2"/>
      <scheme val="minor"/>
    </font>
    <font>
      <i/>
      <sz val="11"/>
      <name val="Calibri"/>
      <family val="2"/>
      <scheme val="minor"/>
    </font>
    <font>
      <i/>
      <sz val="11"/>
      <color theme="1"/>
      <name val="Calibri"/>
      <family val="2"/>
      <scheme val="minor"/>
    </font>
    <font>
      <i/>
      <sz val="11"/>
      <color theme="10"/>
      <name val="Calibri"/>
      <family val="2"/>
      <scheme val="minor"/>
    </font>
    <font>
      <b/>
      <sz val="11"/>
      <name val="Calibri"/>
      <family val="2"/>
      <charset val="238"/>
      <scheme val="minor"/>
    </font>
    <font>
      <i/>
      <sz val="11"/>
      <name val="Calibri"/>
      <family val="2"/>
    </font>
    <font>
      <sz val="11"/>
      <name val="Calibri"/>
      <family val="2"/>
      <charset val="238"/>
      <scheme val="minor"/>
    </font>
    <font>
      <sz val="8"/>
      <color theme="1"/>
      <name val="Calibri"/>
      <family val="2"/>
      <scheme val="minor"/>
    </font>
    <font>
      <i/>
      <sz val="10"/>
      <color rgb="FF1E03BD"/>
      <name val="Calibri"/>
      <family val="2"/>
      <scheme val="minor"/>
    </font>
    <font>
      <b/>
      <i/>
      <sz val="11"/>
      <color theme="1"/>
      <name val="Calibri"/>
      <family val="2"/>
      <scheme val="minor"/>
    </font>
    <font>
      <b/>
      <i/>
      <sz val="8"/>
      <color rgb="FF1E03BD"/>
      <name val="Calibri"/>
      <family val="2"/>
      <scheme val="minor"/>
    </font>
    <font>
      <i/>
      <u/>
      <sz val="11"/>
      <color theme="10"/>
      <name val="Calibri"/>
      <family val="2"/>
      <scheme val="minor"/>
    </font>
    <font>
      <i/>
      <vertAlign val="superscript"/>
      <sz val="11"/>
      <name val="Calibri"/>
      <family val="2"/>
      <scheme val="minor"/>
    </font>
    <font>
      <i/>
      <sz val="8"/>
      <name val="Calibri"/>
      <family val="2"/>
      <scheme val="minor"/>
    </font>
    <font>
      <sz val="10"/>
      <color rgb="FF1E03BD"/>
      <name val="Calibri"/>
      <family val="2"/>
      <scheme val="minor"/>
    </font>
    <font>
      <sz val="11"/>
      <name val="Calibri Light"/>
      <family val="2"/>
      <charset val="238"/>
      <scheme val="major"/>
    </font>
    <font>
      <sz val="11"/>
      <color theme="1"/>
      <name val="Calibri Light"/>
      <family val="2"/>
      <charset val="238"/>
      <scheme val="major"/>
    </font>
    <font>
      <sz val="11"/>
      <color indexed="8"/>
      <name val="Calibri Light"/>
      <family val="2"/>
      <charset val="238"/>
      <scheme val="major"/>
    </font>
    <font>
      <sz val="11"/>
      <color rgb="FFFF0000"/>
      <name val="Calibri"/>
      <family val="2"/>
      <charset val="238"/>
      <scheme val="minor"/>
    </font>
    <font>
      <i/>
      <sz val="10"/>
      <color rgb="FFFF0000"/>
      <name val="Calibri"/>
      <family val="2"/>
      <scheme val="minor"/>
    </font>
    <font>
      <i/>
      <sz val="10"/>
      <color theme="0" tint="-0.249977111117893"/>
      <name val="Calibri"/>
      <family val="2"/>
      <scheme val="minor"/>
    </font>
    <font>
      <b/>
      <sz val="9"/>
      <name val="Arial"/>
      <family val="2"/>
    </font>
    <font>
      <i/>
      <sz val="10"/>
      <color rgb="FF0070C0"/>
      <name val="Calibri"/>
      <family val="2"/>
      <scheme val="minor"/>
    </font>
    <font>
      <sz val="11"/>
      <color indexed="8"/>
      <name val="Calibri"/>
      <family val="2"/>
      <charset val="238"/>
      <scheme val="minor"/>
    </font>
    <font>
      <b/>
      <sz val="9"/>
      <color theme="1"/>
      <name val="Times New Roman"/>
      <family val="1"/>
    </font>
    <font>
      <sz val="9"/>
      <color theme="1"/>
      <name val="Times New Roman"/>
      <family val="1"/>
    </font>
    <font>
      <sz val="10"/>
      <name val="Arial"/>
      <family val="2"/>
    </font>
    <font>
      <sz val="10"/>
      <color theme="1"/>
      <name val="Times New Roman"/>
      <family val="1"/>
    </font>
    <font>
      <b/>
      <sz val="10"/>
      <color indexed="64"/>
      <name val="Arial"/>
      <family val="2"/>
    </font>
    <font>
      <sz val="10"/>
      <color theme="1"/>
      <name val="Calibri"/>
      <family val="2"/>
      <scheme val="minor"/>
    </font>
    <font>
      <sz val="10"/>
      <color theme="0"/>
      <name val="Arial"/>
      <family val="2"/>
    </font>
    <font>
      <sz val="9"/>
      <color theme="0"/>
      <name val="Arial"/>
      <family val="2"/>
    </font>
    <font>
      <sz val="10"/>
      <name val="Tahoma"/>
      <family val="2"/>
    </font>
    <font>
      <i/>
      <sz val="8"/>
      <color theme="1"/>
      <name val="Times New Roman"/>
      <family val="1"/>
    </font>
    <font>
      <i/>
      <sz val="9"/>
      <color indexed="8"/>
      <name val="Times New Roman"/>
      <family val="1"/>
    </font>
    <font>
      <sz val="9"/>
      <color indexed="8"/>
      <name val="Times New Roman"/>
      <family val="1"/>
    </font>
    <font>
      <b/>
      <sz val="12"/>
      <name val="Times New Roman"/>
      <family val="1"/>
      <charset val="238"/>
    </font>
  </fonts>
  <fills count="21">
    <fill>
      <patternFill patternType="none"/>
    </fill>
    <fill>
      <patternFill patternType="gray125"/>
    </fill>
    <fill>
      <patternFill patternType="solid">
        <fgColor theme="5"/>
      </patternFill>
    </fill>
    <fill>
      <patternFill patternType="solid">
        <fgColor theme="9"/>
      </patternFill>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FF00"/>
        <bgColor indexed="64"/>
      </patternFill>
    </fill>
    <fill>
      <patternFill patternType="solid">
        <fgColor rgb="FFFF0000"/>
        <bgColor indexed="64"/>
      </patternFill>
    </fill>
    <fill>
      <patternFill patternType="solid">
        <fgColor rgb="FF00CC9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2F2F2"/>
        <bgColor indexed="64"/>
      </patternFill>
    </fill>
    <fill>
      <patternFill patternType="solid">
        <fgColor rgb="FF00B0F0"/>
        <bgColor indexed="64"/>
      </patternFill>
    </fill>
    <fill>
      <patternFill patternType="solid">
        <fgColor rgb="FF7030A0"/>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auto="1"/>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auto="1"/>
      </top>
      <bottom style="medium">
        <color indexed="64"/>
      </bottom>
      <diagonal/>
    </border>
    <border>
      <left/>
      <right style="thin">
        <color auto="1"/>
      </right>
      <top style="thin">
        <color auto="1"/>
      </top>
      <bottom style="thin">
        <color auto="1"/>
      </bottom>
      <diagonal/>
    </border>
    <border>
      <left style="medium">
        <color indexed="64"/>
      </left>
      <right style="thin">
        <color auto="1"/>
      </right>
      <top style="thin">
        <color auto="1"/>
      </top>
      <bottom/>
      <diagonal/>
    </border>
    <border>
      <left style="thin">
        <color indexed="64"/>
      </left>
      <right style="thin">
        <color auto="1"/>
      </right>
      <top style="thin">
        <color auto="1"/>
      </top>
      <bottom/>
      <diagonal/>
    </border>
    <border>
      <left style="thin">
        <color indexed="64"/>
      </left>
      <right style="thin">
        <color indexed="64"/>
      </right>
      <top style="thin">
        <color indexed="22"/>
      </top>
      <bottom style="thin">
        <color indexed="22"/>
      </bottom>
      <diagonal/>
    </border>
    <border>
      <left/>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auto="1"/>
      </right>
      <top style="thin">
        <color auto="1"/>
      </top>
      <bottom style="thin">
        <color auto="1"/>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thin">
        <color auto="1"/>
      </top>
      <bottom style="thin">
        <color indexed="64"/>
      </bottom>
      <diagonal/>
    </border>
    <border>
      <left style="thin">
        <color rgb="FFA0A0A0"/>
      </left>
      <right style="thin">
        <color rgb="FFA0A0A0"/>
      </right>
      <top style="thin">
        <color rgb="FFA0A0A0"/>
      </top>
      <bottom style="thin">
        <color rgb="FFA0A0A0"/>
      </bottom>
      <diagonal/>
    </border>
  </borders>
  <cellStyleXfs count="80">
    <xf numFmtId="0" fontId="0" fillId="0" borderId="0"/>
    <xf numFmtId="0" fontId="8" fillId="0" borderId="0"/>
    <xf numFmtId="43" fontId="9" fillId="0" borderId="0" applyFon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9" fontId="9" fillId="0" borderId="0"/>
    <xf numFmtId="167" fontId="8" fillId="0" borderId="0" applyFon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3" fillId="0" borderId="0"/>
    <xf numFmtId="43" fontId="13" fillId="0" borderId="0" applyFont="0" applyFill="0" applyBorder="0" applyAlignment="0" applyProtection="0"/>
    <xf numFmtId="41" fontId="13"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43" fontId="8" fillId="0" borderId="0" applyFont="0" applyFill="0" applyBorder="0" applyAlignment="0" applyProtection="0"/>
    <xf numFmtId="167" fontId="11" fillId="0" borderId="0" applyFont="0" applyFill="0" applyBorder="0" applyAlignment="0" applyProtection="0"/>
    <xf numFmtId="43" fontId="8"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3" fontId="11" fillId="5" borderId="5" applyFont="0">
      <alignment horizontal="right" vertical="center"/>
      <protection locked="0"/>
    </xf>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4" fillId="0" borderId="0"/>
    <xf numFmtId="9" fontId="13"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3" fontId="11" fillId="4" borderId="5" applyFont="0">
      <alignment horizontal="right" vertical="center"/>
    </xf>
    <xf numFmtId="0" fontId="11" fillId="0" borderId="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8" fillId="0" borderId="0" applyFont="0" applyFill="0" applyBorder="0" applyAlignment="0" applyProtection="0"/>
    <xf numFmtId="43" fontId="11" fillId="0" borderId="0" applyFont="0" applyFill="0" applyBorder="0" applyAlignment="0" applyProtection="0"/>
    <xf numFmtId="9" fontId="8" fillId="0" borderId="0" applyFont="0" applyFill="0" applyBorder="0" applyAlignment="0" applyProtection="0"/>
    <xf numFmtId="167" fontId="8" fillId="0" borderId="0" applyFont="0" applyFill="0" applyBorder="0" applyAlignment="0" applyProtection="0"/>
    <xf numFmtId="43" fontId="9" fillId="0" borderId="0" applyFont="0" applyFill="0" applyBorder="0" applyAlignment="0" applyProtection="0"/>
    <xf numFmtId="167" fontId="8" fillId="0" borderId="0" applyFont="0" applyFill="0" applyBorder="0" applyAlignment="0" applyProtection="0"/>
    <xf numFmtId="43" fontId="9"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15" fillId="0" borderId="0" applyFont="0" applyFill="0" applyBorder="0" applyAlignment="0" applyProtection="0"/>
    <xf numFmtId="0" fontId="16" fillId="0" borderId="0"/>
    <xf numFmtId="0" fontId="7" fillId="0" borderId="0"/>
    <xf numFmtId="164" fontId="7" fillId="0" borderId="0" applyFont="0" applyFill="0" applyBorder="0" applyAlignment="0" applyProtection="0"/>
    <xf numFmtId="9" fontId="7" fillId="0" borderId="0" applyFont="0" applyFill="0" applyBorder="0" applyAlignment="0" applyProtection="0"/>
    <xf numFmtId="9" fontId="15" fillId="0" borderId="0" applyFont="0" applyFill="0" applyBorder="0" applyAlignment="0" applyProtection="0"/>
    <xf numFmtId="164" fontId="9" fillId="0" borderId="0" applyFont="0" applyFill="0" applyBorder="0" applyAlignment="0" applyProtection="0"/>
    <xf numFmtId="0" fontId="19" fillId="0" borderId="0" applyNumberFormat="0" applyFill="0" applyBorder="0" applyAlignment="0" applyProtection="0"/>
    <xf numFmtId="164" fontId="9" fillId="0" borderId="0" applyFont="0" applyFill="0" applyBorder="0" applyAlignment="0" applyProtection="0"/>
    <xf numFmtId="43" fontId="11" fillId="0" borderId="0" applyFont="0" applyFill="0" applyBorder="0" applyAlignment="0" applyProtection="0"/>
    <xf numFmtId="0" fontId="11" fillId="0" borderId="0"/>
    <xf numFmtId="0" fontId="15" fillId="0" borderId="0"/>
    <xf numFmtId="0" fontId="1" fillId="0" borderId="0"/>
    <xf numFmtId="0" fontId="1" fillId="0" borderId="0"/>
    <xf numFmtId="0" fontId="61" fillId="0" borderId="0"/>
  </cellStyleXfs>
  <cellXfs count="1041">
    <xf numFmtId="0" fontId="0" fillId="0" borderId="0" xfId="0"/>
    <xf numFmtId="0" fontId="17" fillId="0" borderId="0" xfId="0" applyFont="1" applyFill="1"/>
    <xf numFmtId="169" fontId="17" fillId="0" borderId="0" xfId="5" applyFont="1" applyFill="1" applyBorder="1" applyAlignment="1">
      <alignment horizontal="left"/>
    </xf>
    <xf numFmtId="0" fontId="17" fillId="0" borderId="0" xfId="0" applyFont="1" applyFill="1" applyAlignment="1">
      <alignment horizontal="left"/>
    </xf>
    <xf numFmtId="2" fontId="17" fillId="0" borderId="0" xfId="71" applyNumberFormat="1" applyFont="1" applyFill="1" applyBorder="1" applyAlignment="1">
      <alignment horizontal="left"/>
    </xf>
    <xf numFmtId="4" fontId="17" fillId="0" borderId="0" xfId="71" applyNumberFormat="1" applyFont="1" applyFill="1" applyBorder="1" applyAlignment="1">
      <alignment horizontal="left"/>
    </xf>
    <xf numFmtId="0" fontId="18" fillId="0" borderId="1" xfId="0" applyFont="1" applyFill="1" applyBorder="1" applyAlignment="1">
      <alignment horizontal="left"/>
    </xf>
    <xf numFmtId="169" fontId="17" fillId="0" borderId="0" xfId="5" applyFont="1" applyFill="1" applyBorder="1"/>
    <xf numFmtId="2" fontId="23" fillId="0" borderId="0" xfId="71" applyNumberFormat="1" applyFont="1"/>
    <xf numFmtId="0" fontId="26" fillId="0" borderId="0" xfId="0" applyFont="1" applyFill="1"/>
    <xf numFmtId="0" fontId="22" fillId="0" borderId="16" xfId="1" applyFont="1" applyFill="1" applyBorder="1" applyAlignment="1">
      <alignment horizontal="right"/>
    </xf>
    <xf numFmtId="0" fontId="22" fillId="0" borderId="0" xfId="1" applyFont="1" applyFill="1" applyBorder="1"/>
    <xf numFmtId="0" fontId="27" fillId="0" borderId="16" xfId="1" applyFont="1" applyFill="1" applyBorder="1" applyAlignment="1">
      <alignment horizontal="right"/>
    </xf>
    <xf numFmtId="0" fontId="27" fillId="0" borderId="0" xfId="1" applyFont="1" applyFill="1" applyBorder="1"/>
    <xf numFmtId="0" fontId="17" fillId="0" borderId="16" xfId="1" applyFont="1" applyFill="1" applyBorder="1" applyAlignment="1">
      <alignment horizontal="right"/>
    </xf>
    <xf numFmtId="0" fontId="17" fillId="0" borderId="0" xfId="1" applyFont="1" applyFill="1" applyBorder="1"/>
    <xf numFmtId="0" fontId="27" fillId="0" borderId="16" xfId="1" applyFont="1" applyBorder="1" applyAlignment="1">
      <alignment horizontal="right"/>
    </xf>
    <xf numFmtId="0" fontId="27" fillId="0" borderId="0" xfId="1" applyFont="1" applyBorder="1"/>
    <xf numFmtId="0" fontId="17" fillId="0" borderId="0" xfId="1" applyFont="1" applyBorder="1"/>
    <xf numFmtId="0" fontId="17" fillId="0" borderId="16" xfId="1" applyFont="1" applyBorder="1" applyAlignment="1">
      <alignment horizontal="right"/>
    </xf>
    <xf numFmtId="0" fontId="17" fillId="0" borderId="3" xfId="1" applyFont="1" applyBorder="1" applyAlignment="1">
      <alignment horizontal="right"/>
    </xf>
    <xf numFmtId="0" fontId="17" fillId="0" borderId="1" xfId="1" applyFont="1" applyBorder="1"/>
    <xf numFmtId="0" fontId="22" fillId="6" borderId="3" xfId="9" applyFont="1" applyFill="1" applyBorder="1" applyAlignment="1">
      <alignment horizontal="right"/>
    </xf>
    <xf numFmtId="0" fontId="22" fillId="6" borderId="1" xfId="9" applyFont="1" applyFill="1" applyBorder="1"/>
    <xf numFmtId="0" fontId="17" fillId="0" borderId="16" xfId="1" quotePrefix="1" applyFont="1" applyFill="1" applyBorder="1" applyAlignment="1">
      <alignment horizontal="right"/>
    </xf>
    <xf numFmtId="0" fontId="17" fillId="0" borderId="0" xfId="0" applyFont="1" applyFill="1" applyBorder="1"/>
    <xf numFmtId="0" fontId="27" fillId="0" borderId="16" xfId="1" quotePrefix="1" applyFont="1" applyFill="1" applyBorder="1" applyAlignment="1">
      <alignment horizontal="right"/>
    </xf>
    <xf numFmtId="0" fontId="17" fillId="0" borderId="16" xfId="0" applyFont="1" applyFill="1" applyBorder="1" applyAlignment="1">
      <alignment horizontal="right" vertical="top" wrapText="1"/>
    </xf>
    <xf numFmtId="0" fontId="17" fillId="0" borderId="0" xfId="0" applyFont="1" applyFill="1" applyBorder="1" applyAlignment="1">
      <alignment vertical="top" wrapText="1"/>
    </xf>
    <xf numFmtId="0" fontId="22" fillId="6" borderId="47" xfId="9" applyFont="1" applyFill="1" applyBorder="1" applyAlignment="1">
      <alignment horizontal="right"/>
    </xf>
    <xf numFmtId="0" fontId="22" fillId="0" borderId="47" xfId="1" applyFont="1" applyFill="1" applyBorder="1" applyAlignment="1">
      <alignment horizontal="right"/>
    </xf>
    <xf numFmtId="0" fontId="22" fillId="0" borderId="1" xfId="1" applyFont="1" applyFill="1" applyBorder="1"/>
    <xf numFmtId="0" fontId="27" fillId="0" borderId="47" xfId="1" applyFont="1" applyBorder="1" applyAlignment="1">
      <alignment horizontal="right"/>
    </xf>
    <xf numFmtId="0" fontId="27" fillId="0" borderId="1" xfId="1" applyFont="1" applyBorder="1"/>
    <xf numFmtId="0" fontId="17" fillId="0" borderId="47" xfId="1" applyFont="1" applyFill="1" applyBorder="1" applyAlignment="1">
      <alignment horizontal="right"/>
    </xf>
    <xf numFmtId="0" fontId="17" fillId="0" borderId="47" xfId="1" applyFont="1" applyBorder="1" applyAlignment="1">
      <alignment horizontal="right"/>
    </xf>
    <xf numFmtId="0" fontId="27" fillId="0" borderId="47" xfId="9" applyFont="1" applyBorder="1" applyAlignment="1">
      <alignment horizontal="right"/>
    </xf>
    <xf numFmtId="0" fontId="27" fillId="0" borderId="1" xfId="9" applyFont="1" applyBorder="1"/>
    <xf numFmtId="0" fontId="17" fillId="0" borderId="47" xfId="9" applyFont="1" applyBorder="1" applyAlignment="1">
      <alignment horizontal="right"/>
    </xf>
    <xf numFmtId="0" fontId="22" fillId="6" borderId="32" xfId="9" applyFont="1" applyFill="1" applyBorder="1" applyAlignment="1">
      <alignment horizontal="right"/>
    </xf>
    <xf numFmtId="0" fontId="22" fillId="6" borderId="17" xfId="9" applyFont="1" applyFill="1" applyBorder="1"/>
    <xf numFmtId="0" fontId="22" fillId="0" borderId="47" xfId="9" applyFont="1" applyFill="1" applyBorder="1" applyAlignment="1">
      <alignment horizontal="right"/>
    </xf>
    <xf numFmtId="0" fontId="22" fillId="0" borderId="1" xfId="9" applyFont="1" applyFill="1" applyBorder="1"/>
    <xf numFmtId="0" fontId="22" fillId="6" borderId="48" xfId="9" applyFont="1" applyFill="1" applyBorder="1" applyAlignment="1">
      <alignment horizontal="right"/>
    </xf>
    <xf numFmtId="0" fontId="22" fillId="6" borderId="16" xfId="0" applyFont="1" applyFill="1" applyBorder="1" applyAlignment="1">
      <alignment horizontal="right"/>
    </xf>
    <xf numFmtId="0" fontId="22" fillId="6" borderId="1" xfId="0" applyFont="1" applyFill="1" applyBorder="1"/>
    <xf numFmtId="0" fontId="17" fillId="0" borderId="16" xfId="0" applyFont="1" applyFill="1" applyBorder="1" applyAlignment="1">
      <alignment horizontal="right"/>
    </xf>
    <xf numFmtId="0" fontId="17" fillId="0" borderId="1" xfId="0" applyFont="1" applyBorder="1"/>
    <xf numFmtId="0" fontId="17" fillId="0" borderId="1" xfId="0" applyFont="1" applyFill="1" applyBorder="1"/>
    <xf numFmtId="0" fontId="17" fillId="0" borderId="7" xfId="0" applyFont="1" applyFill="1" applyBorder="1"/>
    <xf numFmtId="0" fontId="17" fillId="0" borderId="17" xfId="0" applyFont="1" applyBorder="1"/>
    <xf numFmtId="169" fontId="17" fillId="0" borderId="0" xfId="39" applyNumberFormat="1" applyFont="1" applyFill="1" applyBorder="1"/>
    <xf numFmtId="0" fontId="22" fillId="0" borderId="0" xfId="0" applyFont="1" applyFill="1" applyBorder="1"/>
    <xf numFmtId="0" fontId="17" fillId="0" borderId="0" xfId="0" applyFont="1" applyBorder="1"/>
    <xf numFmtId="0" fontId="17" fillId="0" borderId="0" xfId="0" applyFont="1" applyFill="1" applyBorder="1" applyAlignment="1">
      <alignment vertical="center" wrapText="1"/>
    </xf>
    <xf numFmtId="0" fontId="17" fillId="0" borderId="0" xfId="0" applyFont="1" applyFill="1" applyBorder="1" applyAlignment="1">
      <alignment wrapText="1"/>
    </xf>
    <xf numFmtId="172" fontId="17" fillId="0" borderId="0" xfId="65" quotePrefix="1" applyNumberFormat="1" applyFont="1" applyFill="1" applyBorder="1"/>
    <xf numFmtId="172" fontId="17" fillId="0" borderId="0" xfId="65" applyNumberFormat="1" applyFont="1" applyFill="1" applyBorder="1" applyAlignment="1">
      <alignment horizontal="center"/>
    </xf>
    <xf numFmtId="172" fontId="17" fillId="0" borderId="0" xfId="65" applyNumberFormat="1" applyFont="1" applyBorder="1"/>
    <xf numFmtId="0" fontId="17" fillId="0" borderId="19" xfId="0" applyFont="1" applyBorder="1"/>
    <xf numFmtId="172" fontId="17" fillId="0" borderId="0" xfId="65" applyNumberFormat="1" applyFont="1" applyFill="1" applyBorder="1"/>
    <xf numFmtId="172" fontId="17" fillId="0" borderId="19" xfId="65" applyNumberFormat="1" applyFont="1" applyBorder="1" applyAlignment="1">
      <alignment horizontal="right"/>
    </xf>
    <xf numFmtId="172" fontId="17" fillId="0" borderId="19" xfId="65" applyNumberFormat="1" applyFont="1" applyBorder="1"/>
    <xf numFmtId="172" fontId="17" fillId="0" borderId="47" xfId="65" applyNumberFormat="1" applyFont="1" applyBorder="1" applyAlignment="1">
      <alignment horizontal="center"/>
    </xf>
    <xf numFmtId="172" fontId="17" fillId="0" borderId="0" xfId="65" quotePrefix="1" applyNumberFormat="1" applyFont="1" applyBorder="1" applyAlignment="1">
      <alignment horizontal="center"/>
    </xf>
    <xf numFmtId="172" fontId="17" fillId="0" borderId="0" xfId="65" quotePrefix="1" applyNumberFormat="1" applyFont="1" applyFill="1" applyBorder="1" applyAlignment="1">
      <alignment horizontal="center"/>
    </xf>
    <xf numFmtId="172" fontId="22" fillId="0" borderId="19" xfId="65" applyNumberFormat="1" applyFont="1" applyBorder="1"/>
    <xf numFmtId="172" fontId="17" fillId="0" borderId="11" xfId="65" applyNumberFormat="1" applyFont="1" applyBorder="1" applyAlignment="1">
      <alignment horizontal="right"/>
    </xf>
    <xf numFmtId="172" fontId="17" fillId="0" borderId="11" xfId="65" applyNumberFormat="1" applyFont="1" applyBorder="1"/>
    <xf numFmtId="0" fontId="17" fillId="0" borderId="11" xfId="0" applyFont="1" applyBorder="1"/>
    <xf numFmtId="172" fontId="17" fillId="0" borderId="0" xfId="65" applyNumberFormat="1" applyFont="1" applyBorder="1" applyAlignment="1">
      <alignment horizontal="right"/>
    </xf>
    <xf numFmtId="9" fontId="17" fillId="0" borderId="47" xfId="70" applyFont="1" applyBorder="1" applyAlignment="1">
      <alignment horizontal="center"/>
    </xf>
    <xf numFmtId="172" fontId="22" fillId="0" borderId="0" xfId="65" applyNumberFormat="1" applyFont="1" applyFill="1" applyBorder="1" applyAlignment="1">
      <alignment horizontal="center"/>
    </xf>
    <xf numFmtId="172" fontId="17" fillId="0" borderId="11" xfId="65" applyNumberFormat="1" applyFont="1" applyFill="1" applyBorder="1" applyAlignment="1">
      <alignment horizontal="center"/>
    </xf>
    <xf numFmtId="0" fontId="17" fillId="0" borderId="47" xfId="0" applyFont="1" applyFill="1" applyBorder="1"/>
    <xf numFmtId="0" fontId="17" fillId="0" borderId="47" xfId="0" applyFont="1" applyBorder="1"/>
    <xf numFmtId="0" fontId="17" fillId="0" borderId="19" xfId="0" applyFont="1" applyBorder="1" applyAlignment="1">
      <alignment horizontal="right"/>
    </xf>
    <xf numFmtId="43" fontId="17" fillId="0" borderId="0" xfId="65" applyNumberFormat="1" applyFont="1" applyBorder="1"/>
    <xf numFmtId="0" fontId="17" fillId="0" borderId="11" xfId="0" applyFont="1" applyBorder="1" applyAlignment="1">
      <alignment horizontal="right"/>
    </xf>
    <xf numFmtId="0" fontId="17" fillId="0" borderId="27" xfId="0" applyFont="1" applyBorder="1"/>
    <xf numFmtId="0" fontId="17" fillId="0" borderId="0" xfId="0" applyFont="1" applyBorder="1" applyAlignment="1">
      <alignment horizontal="right"/>
    </xf>
    <xf numFmtId="0" fontId="22" fillId="0" borderId="0" xfId="0" applyFont="1" applyFill="1" applyBorder="1" applyAlignment="1">
      <alignment horizontal="right"/>
    </xf>
    <xf numFmtId="43" fontId="17" fillId="0" borderId="0" xfId="65" applyNumberFormat="1" applyFont="1" applyFill="1" applyBorder="1"/>
    <xf numFmtId="43" fontId="31" fillId="0" borderId="0" xfId="65" applyNumberFormat="1" applyFont="1" applyFill="1" applyBorder="1" applyProtection="1">
      <protection locked="0"/>
    </xf>
    <xf numFmtId="0" fontId="23" fillId="0" borderId="8" xfId="0" applyFont="1" applyBorder="1" applyAlignment="1">
      <alignment horizontal="right"/>
    </xf>
    <xf numFmtId="0" fontId="17" fillId="0" borderId="16" xfId="0" applyFont="1" applyBorder="1"/>
    <xf numFmtId="0" fontId="23" fillId="0" borderId="19" xfId="0" applyFont="1" applyBorder="1" applyAlignment="1">
      <alignment horizontal="right"/>
    </xf>
    <xf numFmtId="0" fontId="17" fillId="0" borderId="16" xfId="0" applyNumberFormat="1" applyFont="1" applyFill="1" applyBorder="1" applyAlignment="1">
      <alignment horizontal="left" indent="2"/>
    </xf>
    <xf numFmtId="0" fontId="17" fillId="0" borderId="16" xfId="0" applyFont="1" applyFill="1" applyBorder="1" applyAlignment="1">
      <alignment horizontal="left" indent="1"/>
    </xf>
    <xf numFmtId="0" fontId="33" fillId="0" borderId="20" xfId="0" applyFont="1" applyBorder="1" applyAlignment="1">
      <alignment horizontal="right"/>
    </xf>
    <xf numFmtId="0" fontId="22" fillId="0" borderId="21" xfId="0" applyFont="1" applyBorder="1"/>
    <xf numFmtId="0" fontId="17" fillId="7" borderId="16" xfId="0" applyFont="1" applyFill="1" applyBorder="1"/>
    <xf numFmtId="0" fontId="17" fillId="0" borderId="16" xfId="0" applyFont="1" applyBorder="1" applyAlignment="1">
      <alignment wrapText="1"/>
    </xf>
    <xf numFmtId="43" fontId="22" fillId="0" borderId="0" xfId="65" applyNumberFormat="1" applyFont="1" applyBorder="1"/>
    <xf numFmtId="167" fontId="22" fillId="0" borderId="0" xfId="65" applyFont="1" applyBorder="1"/>
    <xf numFmtId="0" fontId="23" fillId="0" borderId="0" xfId="0" applyFont="1" applyAlignment="1">
      <alignment horizontal="right"/>
    </xf>
    <xf numFmtId="0" fontId="17" fillId="0" borderId="0" xfId="0" applyFont="1"/>
    <xf numFmtId="4" fontId="17" fillId="0" borderId="0" xfId="0" applyNumberFormat="1" applyFont="1"/>
    <xf numFmtId="4" fontId="17" fillId="0" borderId="0" xfId="0" applyNumberFormat="1" applyFont="1" applyAlignment="1">
      <alignment horizontal="right"/>
    </xf>
    <xf numFmtId="0" fontId="23" fillId="0" borderId="34" xfId="0" applyFont="1" applyBorder="1" applyAlignment="1">
      <alignment horizontal="right"/>
    </xf>
    <xf numFmtId="0" fontId="17" fillId="0" borderId="4" xfId="0" quotePrefix="1" applyFont="1" applyBorder="1" applyAlignment="1">
      <alignment horizontal="center"/>
    </xf>
    <xf numFmtId="0" fontId="17" fillId="0" borderId="35" xfId="0" quotePrefix="1" applyFont="1" applyBorder="1" applyAlignment="1">
      <alignment horizontal="center"/>
    </xf>
    <xf numFmtId="0" fontId="17" fillId="0" borderId="36" xfId="0" quotePrefix="1" applyFont="1" applyBorder="1" applyAlignment="1">
      <alignment horizontal="center"/>
    </xf>
    <xf numFmtId="0" fontId="17" fillId="0" borderId="37" xfId="0" quotePrefix="1" applyFont="1" applyBorder="1" applyAlignment="1">
      <alignment horizontal="center"/>
    </xf>
    <xf numFmtId="0" fontId="17" fillId="0" borderId="37" xfId="0" quotePrefix="1" applyFont="1" applyFill="1" applyBorder="1" applyAlignment="1">
      <alignment horizontal="center"/>
    </xf>
    <xf numFmtId="43" fontId="17" fillId="0" borderId="38" xfId="65" applyNumberFormat="1" applyFont="1" applyFill="1" applyBorder="1"/>
    <xf numFmtId="0" fontId="23" fillId="0" borderId="39" xfId="0" applyFont="1" applyBorder="1" applyAlignment="1">
      <alignment horizontal="right"/>
    </xf>
    <xf numFmtId="0" fontId="23" fillId="0" borderId="40" xfId="0" applyFont="1" applyBorder="1" applyAlignment="1">
      <alignment horizontal="right"/>
    </xf>
    <xf numFmtId="43" fontId="17" fillId="0" borderId="41" xfId="65" applyNumberFormat="1" applyFont="1" applyFill="1" applyBorder="1"/>
    <xf numFmtId="0" fontId="35" fillId="0" borderId="0" xfId="0" applyFont="1" applyFill="1"/>
    <xf numFmtId="0" fontId="17" fillId="0" borderId="0" xfId="0" applyFont="1" applyFill="1" applyBorder="1" applyAlignment="1">
      <alignment horizontal="center"/>
    </xf>
    <xf numFmtId="0" fontId="17" fillId="0" borderId="8" xfId="0" applyFont="1" applyBorder="1" applyAlignment="1">
      <alignment horizontal="left"/>
    </xf>
    <xf numFmtId="0" fontId="17" fillId="0" borderId="19" xfId="0" applyFont="1" applyBorder="1" applyAlignment="1">
      <alignment horizontal="left" wrapText="1"/>
    </xf>
    <xf numFmtId="0" fontId="22" fillId="0" borderId="19" xfId="0" applyFont="1" applyBorder="1" applyAlignment="1">
      <alignment horizontal="left"/>
    </xf>
    <xf numFmtId="0" fontId="17" fillId="0" borderId="19" xfId="0" applyFont="1" applyBorder="1" applyAlignment="1">
      <alignment horizontal="center"/>
    </xf>
    <xf numFmtId="0" fontId="17" fillId="0" borderId="16" xfId="0" applyFont="1" applyBorder="1" applyAlignment="1">
      <alignment horizontal="right"/>
    </xf>
    <xf numFmtId="0" fontId="17" fillId="0" borderId="1" xfId="0" applyFont="1" applyBorder="1" applyAlignment="1">
      <alignment horizontal="center"/>
    </xf>
    <xf numFmtId="0" fontId="17" fillId="0" borderId="0" xfId="0" applyFont="1" applyFill="1" applyBorder="1" applyAlignment="1">
      <alignment horizontal="right"/>
    </xf>
    <xf numFmtId="0" fontId="17" fillId="0" borderId="1" xfId="0" applyFont="1" applyBorder="1" applyAlignment="1">
      <alignment wrapText="1"/>
    </xf>
    <xf numFmtId="0" fontId="17" fillId="0" borderId="1" xfId="0" applyFont="1" applyFill="1" applyBorder="1" applyAlignment="1">
      <alignment wrapText="1"/>
    </xf>
    <xf numFmtId="0" fontId="17" fillId="0" borderId="1" xfId="0" applyFont="1" applyFill="1" applyBorder="1" applyAlignment="1">
      <alignment horizontal="center"/>
    </xf>
    <xf numFmtId="16" fontId="22" fillId="0" borderId="1" xfId="0" applyNumberFormat="1" applyFont="1" applyFill="1" applyBorder="1" applyAlignment="1">
      <alignment horizontal="center" wrapText="1"/>
    </xf>
    <xf numFmtId="0" fontId="17" fillId="0" borderId="25" xfId="0" applyFont="1" applyBorder="1" applyAlignment="1">
      <alignment horizontal="right"/>
    </xf>
    <xf numFmtId="167" fontId="17" fillId="0" borderId="19" xfId="65" applyFont="1" applyFill="1" applyBorder="1"/>
    <xf numFmtId="167" fontId="17" fillId="0" borderId="19" xfId="65" applyFont="1" applyFill="1" applyBorder="1" applyAlignment="1">
      <alignment horizontal="left"/>
    </xf>
    <xf numFmtId="0" fontId="20" fillId="0" borderId="0" xfId="0" applyFont="1" applyFill="1" applyBorder="1" applyAlignment="1">
      <alignment horizontal="right"/>
    </xf>
    <xf numFmtId="0" fontId="20" fillId="0" borderId="0" xfId="0" applyFont="1" applyFill="1" applyBorder="1"/>
    <xf numFmtId="172" fontId="20" fillId="0" borderId="0" xfId="0" applyNumberFormat="1" applyFont="1" applyFill="1" applyBorder="1"/>
    <xf numFmtId="0" fontId="37" fillId="0" borderId="0" xfId="0" applyFont="1" applyBorder="1" applyAlignment="1">
      <alignment horizontal="right"/>
    </xf>
    <xf numFmtId="0" fontId="17" fillId="0" borderId="27" xfId="0" quotePrefix="1" applyFont="1" applyFill="1" applyBorder="1"/>
    <xf numFmtId="0" fontId="17" fillId="0" borderId="27" xfId="0" applyFont="1" applyFill="1" applyBorder="1" applyAlignment="1">
      <alignment horizontal="center"/>
    </xf>
    <xf numFmtId="0" fontId="17" fillId="0" borderId="0" xfId="0" quotePrefix="1" applyFont="1" applyFill="1" applyBorder="1"/>
    <xf numFmtId="0" fontId="33" fillId="0" borderId="2" xfId="0" applyFont="1" applyBorder="1" applyAlignment="1">
      <alignment horizontal="right"/>
    </xf>
    <xf numFmtId="4" fontId="22" fillId="0" borderId="4" xfId="0" applyNumberFormat="1" applyFont="1" applyFill="1" applyBorder="1" applyAlignment="1">
      <alignment horizontal="left"/>
    </xf>
    <xf numFmtId="0" fontId="32" fillId="0" borderId="0" xfId="0" applyFont="1"/>
    <xf numFmtId="0" fontId="38" fillId="0" borderId="0" xfId="72" applyFont="1"/>
    <xf numFmtId="0" fontId="22" fillId="0" borderId="19" xfId="0" applyFont="1" applyBorder="1"/>
    <xf numFmtId="0" fontId="22" fillId="0" borderId="19" xfId="0" applyFont="1" applyBorder="1" applyAlignment="1">
      <alignment horizontal="right"/>
    </xf>
    <xf numFmtId="0" fontId="17" fillId="0" borderId="19" xfId="0" applyFont="1" applyBorder="1" applyAlignment="1">
      <alignment horizontal="left" indent="2"/>
    </xf>
    <xf numFmtId="0" fontId="17" fillId="0" borderId="11" xfId="0" applyFont="1" applyBorder="1" applyAlignment="1">
      <alignment horizontal="left" indent="2"/>
    </xf>
    <xf numFmtId="0" fontId="17" fillId="0" borderId="0" xfId="0" applyFont="1" applyBorder="1" applyAlignment="1">
      <alignment horizontal="left" indent="2"/>
    </xf>
    <xf numFmtId="167" fontId="17" fillId="0" borderId="0" xfId="65" applyFont="1" applyBorder="1"/>
    <xf numFmtId="0" fontId="17" fillId="0" borderId="47" xfId="0" applyFont="1" applyBorder="1" applyAlignment="1">
      <alignment horizontal="right"/>
    </xf>
    <xf numFmtId="164" fontId="17" fillId="0" borderId="0" xfId="0" applyNumberFormat="1" applyFont="1" applyFill="1" applyBorder="1"/>
    <xf numFmtId="0" fontId="17" fillId="0" borderId="1" xfId="0" quotePrefix="1" applyFont="1" applyBorder="1"/>
    <xf numFmtId="0" fontId="17" fillId="0" borderId="7" xfId="0" applyFont="1" applyFill="1" applyBorder="1" applyAlignment="1">
      <alignment horizontal="left"/>
    </xf>
    <xf numFmtId="0" fontId="22" fillId="0" borderId="16" xfId="0" applyFont="1" applyFill="1" applyBorder="1"/>
    <xf numFmtId="0" fontId="26" fillId="0" borderId="0" xfId="0" applyFont="1" applyFill="1" applyAlignment="1">
      <alignment horizontal="left" vertical="top" wrapText="1"/>
    </xf>
    <xf numFmtId="0" fontId="40" fillId="0" borderId="1" xfId="0" applyFont="1" applyFill="1" applyBorder="1" applyAlignment="1">
      <alignment horizontal="left" indent="2"/>
    </xf>
    <xf numFmtId="0" fontId="41" fillId="0" borderId="1" xfId="0" applyFont="1" applyFill="1" applyBorder="1" applyAlignment="1">
      <alignment horizontal="left" wrapText="1" indent="2"/>
    </xf>
    <xf numFmtId="0" fontId="42" fillId="0" borderId="0" xfId="0" applyFont="1" applyBorder="1" applyAlignment="1">
      <alignment horizontal="right"/>
    </xf>
    <xf numFmtId="167" fontId="42" fillId="0" borderId="0" xfId="65" applyFont="1" applyBorder="1"/>
    <xf numFmtId="0" fontId="17" fillId="0" borderId="0" xfId="0" applyFont="1" applyFill="1" applyBorder="1" applyAlignment="1">
      <alignment horizontal="left"/>
    </xf>
    <xf numFmtId="172" fontId="21" fillId="0" borderId="0" xfId="65" applyNumberFormat="1" applyFont="1" applyFill="1" applyBorder="1" applyAlignment="1">
      <alignment horizontal="center"/>
    </xf>
    <xf numFmtId="43" fontId="17" fillId="0" borderId="0" xfId="65" applyNumberFormat="1" applyFont="1" applyFill="1" applyBorder="1" applyAlignment="1"/>
    <xf numFmtId="0" fontId="17" fillId="0" borderId="0" xfId="0" applyFont="1" applyFill="1" applyBorder="1" applyAlignment="1"/>
    <xf numFmtId="43" fontId="31" fillId="0" borderId="0" xfId="65" applyNumberFormat="1" applyFont="1" applyFill="1" applyBorder="1" applyAlignment="1" applyProtection="1">
      <protection locked="0"/>
    </xf>
    <xf numFmtId="43" fontId="17" fillId="0" borderId="0" xfId="65" applyNumberFormat="1" applyFont="1" applyFill="1" applyBorder="1" applyAlignment="1" applyProtection="1">
      <protection locked="0"/>
    </xf>
    <xf numFmtId="167" fontId="22" fillId="0" borderId="0" xfId="65" applyFont="1" applyFill="1" applyBorder="1"/>
    <xf numFmtId="167" fontId="17" fillId="0" borderId="0" xfId="65" applyFont="1" applyFill="1" applyBorder="1"/>
    <xf numFmtId="0" fontId="17" fillId="0" borderId="1" xfId="1" applyFont="1" applyFill="1" applyBorder="1"/>
    <xf numFmtId="0" fontId="23" fillId="0" borderId="0" xfId="0" applyFont="1"/>
    <xf numFmtId="0" fontId="6" fillId="0" borderId="0" xfId="0" applyFont="1"/>
    <xf numFmtId="0" fontId="43" fillId="0" borderId="0" xfId="0" applyFont="1" applyFill="1"/>
    <xf numFmtId="0" fontId="43" fillId="0" borderId="0" xfId="0" applyFont="1" applyFill="1" applyAlignment="1">
      <alignment wrapText="1"/>
    </xf>
    <xf numFmtId="0" fontId="6" fillId="0" borderId="0" xfId="0" applyFont="1" applyFill="1" applyBorder="1"/>
    <xf numFmtId="0" fontId="6" fillId="0" borderId="0" xfId="0" applyFont="1" applyFill="1" applyBorder="1" applyAlignment="1">
      <alignment horizontal="right"/>
    </xf>
    <xf numFmtId="0" fontId="22" fillId="0" borderId="62" xfId="0" applyFont="1" applyFill="1" applyBorder="1" applyAlignment="1">
      <alignment horizontal="left"/>
    </xf>
    <xf numFmtId="0" fontId="45" fillId="0" borderId="0" xfId="0" applyFont="1"/>
    <xf numFmtId="0" fontId="46" fillId="0" borderId="0" xfId="72" applyFont="1"/>
    <xf numFmtId="2" fontId="17" fillId="0" borderId="0" xfId="71" applyNumberFormat="1" applyFont="1"/>
    <xf numFmtId="0" fontId="17" fillId="0" borderId="1" xfId="0" applyFont="1" applyFill="1" applyBorder="1" applyAlignment="1">
      <alignment horizontal="left"/>
    </xf>
    <xf numFmtId="0" fontId="36" fillId="0" borderId="1" xfId="0" applyFont="1" applyFill="1" applyBorder="1" applyAlignment="1">
      <alignment horizontal="left" indent="1"/>
    </xf>
    <xf numFmtId="164" fontId="48" fillId="0" borderId="0" xfId="74" applyNumberFormat="1" applyFont="1" applyFill="1" applyBorder="1" applyAlignment="1">
      <alignment horizontal="left" indent="1"/>
    </xf>
    <xf numFmtId="0" fontId="49" fillId="0" borderId="0" xfId="0" applyFont="1"/>
    <xf numFmtId="0" fontId="19" fillId="0" borderId="0" xfId="72" applyFont="1"/>
    <xf numFmtId="0" fontId="19" fillId="0" borderId="0" xfId="72" applyFont="1" applyFill="1"/>
    <xf numFmtId="39" fontId="17" fillId="0" borderId="0" xfId="71" applyNumberFormat="1" applyFont="1" applyFill="1" applyBorder="1" applyAlignment="1">
      <alignment horizontal="left"/>
    </xf>
    <xf numFmtId="0" fontId="43" fillId="0" borderId="0" xfId="0" applyFont="1"/>
    <xf numFmtId="0" fontId="22" fillId="6" borderId="9" xfId="9" applyFont="1" applyFill="1" applyBorder="1" applyAlignment="1">
      <alignment horizontal="right"/>
    </xf>
    <xf numFmtId="1" fontId="23" fillId="0" borderId="0" xfId="71" applyNumberFormat="1" applyFont="1" applyFill="1" applyAlignment="1">
      <alignment horizontal="left"/>
    </xf>
    <xf numFmtId="2" fontId="23" fillId="0" borderId="0" xfId="71" applyNumberFormat="1" applyFont="1" applyFill="1"/>
    <xf numFmtId="0" fontId="17" fillId="0" borderId="1" xfId="9" applyFont="1" applyBorder="1"/>
    <xf numFmtId="0" fontId="17" fillId="0" borderId="1" xfId="9" applyFont="1" applyFill="1" applyBorder="1"/>
    <xf numFmtId="0" fontId="22" fillId="6" borderId="27" xfId="9" applyFont="1" applyFill="1" applyBorder="1"/>
    <xf numFmtId="0" fontId="22" fillId="6" borderId="9" xfId="0" applyFont="1" applyFill="1" applyBorder="1" applyAlignment="1">
      <alignment horizontal="right"/>
    </xf>
    <xf numFmtId="0" fontId="22" fillId="6" borderId="17" xfId="0" applyFont="1" applyFill="1" applyBorder="1"/>
    <xf numFmtId="0" fontId="41" fillId="0" borderId="2" xfId="0" applyFont="1" applyFill="1" applyBorder="1" applyAlignment="1">
      <alignment horizontal="left" wrapText="1" indent="2"/>
    </xf>
    <xf numFmtId="0" fontId="22" fillId="0" borderId="0" xfId="0" applyFont="1" applyBorder="1" applyAlignment="1">
      <alignment horizontal="right"/>
    </xf>
    <xf numFmtId="0" fontId="22" fillId="0" borderId="0" xfId="0" applyFont="1" applyBorder="1"/>
    <xf numFmtId="0" fontId="17" fillId="6" borderId="10" xfId="9" applyFont="1" applyFill="1" applyBorder="1"/>
    <xf numFmtId="0" fontId="22" fillId="10" borderId="16" xfId="9" applyFont="1" applyFill="1" applyBorder="1" applyAlignment="1">
      <alignment horizontal="right"/>
    </xf>
    <xf numFmtId="0" fontId="22" fillId="10" borderId="0" xfId="9" applyFont="1" applyFill="1" applyBorder="1"/>
    <xf numFmtId="167" fontId="17" fillId="0" borderId="19" xfId="65" applyFont="1" applyFill="1" applyBorder="1" applyAlignment="1">
      <alignment horizontal="left" indent="2"/>
    </xf>
    <xf numFmtId="0" fontId="43" fillId="0" borderId="0" xfId="0" applyFont="1" applyFill="1" applyAlignment="1"/>
    <xf numFmtId="0" fontId="43" fillId="0" borderId="0" xfId="0" applyFont="1" applyAlignment="1"/>
    <xf numFmtId="0" fontId="49" fillId="0" borderId="0" xfId="0" applyFont="1" applyAlignment="1"/>
    <xf numFmtId="0" fontId="43" fillId="0" borderId="0" xfId="0" applyFont="1" applyFill="1" applyAlignment="1">
      <alignment horizontal="left" vertical="top" wrapText="1"/>
    </xf>
    <xf numFmtId="0" fontId="0" fillId="0" borderId="0" xfId="0" applyAlignment="1">
      <alignment wrapText="1"/>
    </xf>
    <xf numFmtId="0" fontId="18" fillId="0" borderId="0" xfId="0" applyFont="1"/>
    <xf numFmtId="0" fontId="18" fillId="0" borderId="0" xfId="0" applyFont="1" applyAlignment="1">
      <alignment horizontal="left"/>
    </xf>
    <xf numFmtId="0" fontId="5" fillId="0" borderId="16" xfId="0" applyFont="1" applyBorder="1" applyAlignment="1">
      <alignment horizontal="right"/>
    </xf>
    <xf numFmtId="0" fontId="5" fillId="0" borderId="0" xfId="0" applyFont="1" applyFill="1" applyBorder="1"/>
    <xf numFmtId="0" fontId="5" fillId="0" borderId="0" xfId="0" applyFont="1" applyFill="1"/>
    <xf numFmtId="0" fontId="5" fillId="0" borderId="0" xfId="0" applyFont="1" applyFill="1" applyAlignment="1">
      <alignment horizontal="right"/>
    </xf>
    <xf numFmtId="49" fontId="23" fillId="0" borderId="0" xfId="71" applyNumberFormat="1" applyFont="1" applyFill="1" applyAlignment="1">
      <alignment horizontal="left"/>
    </xf>
    <xf numFmtId="0" fontId="5" fillId="0" borderId="16" xfId="0" applyFont="1" applyFill="1" applyBorder="1" applyAlignment="1">
      <alignment horizontal="right"/>
    </xf>
    <xf numFmtId="172" fontId="5" fillId="0" borderId="0" xfId="65" applyNumberFormat="1" applyFont="1" applyFill="1" applyBorder="1"/>
    <xf numFmtId="0" fontId="5" fillId="0" borderId="25" xfId="0" applyFont="1" applyFill="1" applyBorder="1" applyAlignment="1">
      <alignment horizontal="right"/>
    </xf>
    <xf numFmtId="0" fontId="17" fillId="0" borderId="68" xfId="0" applyFont="1" applyFill="1" applyBorder="1"/>
    <xf numFmtId="0" fontId="22" fillId="0" borderId="62" xfId="0" applyFont="1" applyFill="1" applyBorder="1"/>
    <xf numFmtId="43" fontId="17" fillId="0" borderId="62" xfId="65" applyNumberFormat="1" applyFont="1" applyFill="1" applyBorder="1"/>
    <xf numFmtId="0" fontId="5" fillId="0" borderId="0" xfId="0" applyFont="1" applyAlignment="1">
      <alignment horizontal="right"/>
    </xf>
    <xf numFmtId="0" fontId="5" fillId="0" borderId="0" xfId="0" applyFont="1"/>
    <xf numFmtId="0" fontId="5" fillId="0" borderId="35" xfId="0" applyFont="1" applyBorder="1" applyAlignment="1">
      <alignment horizontal="right"/>
    </xf>
    <xf numFmtId="164" fontId="5" fillId="0" borderId="43" xfId="0" applyNumberFormat="1" applyFont="1" applyBorder="1"/>
    <xf numFmtId="164" fontId="5" fillId="11" borderId="45" xfId="0" applyNumberFormat="1" applyFont="1" applyFill="1" applyBorder="1"/>
    <xf numFmtId="0" fontId="5" fillId="0" borderId="0" xfId="0" applyFont="1" applyBorder="1" applyAlignment="1">
      <alignment horizontal="right"/>
    </xf>
    <xf numFmtId="0" fontId="5" fillId="0" borderId="0" xfId="0" applyFont="1" applyBorder="1"/>
    <xf numFmtId="0" fontId="5" fillId="0" borderId="0" xfId="0" applyFont="1" applyAlignment="1">
      <alignment wrapText="1"/>
    </xf>
    <xf numFmtId="0" fontId="5" fillId="0" borderId="66" xfId="0" applyFont="1" applyBorder="1" applyAlignment="1">
      <alignment horizontal="right"/>
    </xf>
    <xf numFmtId="0" fontId="5" fillId="0" borderId="72" xfId="0" applyFont="1" applyBorder="1" applyAlignment="1">
      <alignment horizontal="right"/>
    </xf>
    <xf numFmtId="0" fontId="5" fillId="0" borderId="19" xfId="0" applyFont="1" applyBorder="1" applyAlignment="1">
      <alignment horizontal="right"/>
    </xf>
    <xf numFmtId="0" fontId="5" fillId="0" borderId="2" xfId="0" applyFont="1" applyBorder="1" applyAlignment="1">
      <alignment horizontal="right"/>
    </xf>
    <xf numFmtId="172" fontId="5" fillId="0" borderId="0" xfId="0" applyNumberFormat="1" applyFont="1" applyFill="1" applyBorder="1"/>
    <xf numFmtId="170" fontId="5" fillId="0" borderId="0" xfId="65" applyNumberFormat="1" applyFont="1" applyFill="1" applyBorder="1"/>
    <xf numFmtId="0" fontId="5" fillId="0" borderId="0" xfId="0" applyFont="1" applyAlignment="1">
      <alignment horizontal="left"/>
    </xf>
    <xf numFmtId="0" fontId="23" fillId="0" borderId="73" xfId="66" applyFont="1" applyFill="1" applyBorder="1" applyAlignment="1">
      <alignment horizontal="right" vertical="center" wrapText="1"/>
    </xf>
    <xf numFmtId="0" fontId="23" fillId="0" borderId="74" xfId="66" applyFont="1" applyFill="1" applyBorder="1" applyAlignment="1">
      <alignment horizontal="justify" vertical="top" wrapText="1"/>
    </xf>
    <xf numFmtId="0" fontId="23" fillId="0" borderId="74" xfId="66" applyFont="1" applyFill="1" applyBorder="1" applyAlignment="1">
      <alignment wrapText="1"/>
    </xf>
    <xf numFmtId="0" fontId="22" fillId="0" borderId="66" xfId="0" applyFont="1" applyBorder="1" applyAlignment="1">
      <alignment horizontal="right"/>
    </xf>
    <xf numFmtId="0" fontId="23" fillId="0" borderId="75" xfId="66" applyFont="1" applyFill="1" applyBorder="1" applyAlignment="1">
      <alignment horizontal="right" vertical="center" wrapText="1"/>
    </xf>
    <xf numFmtId="0" fontId="23" fillId="0" borderId="76" xfId="66" applyFont="1" applyFill="1" applyBorder="1" applyAlignment="1">
      <alignment wrapText="1"/>
    </xf>
    <xf numFmtId="2" fontId="5" fillId="0" borderId="0" xfId="71" applyNumberFormat="1" applyFont="1"/>
    <xf numFmtId="0" fontId="21" fillId="0" borderId="66" xfId="0" applyFont="1" applyBorder="1"/>
    <xf numFmtId="0" fontId="22" fillId="0" borderId="66" xfId="0" applyFont="1" applyFill="1" applyBorder="1" applyAlignment="1">
      <alignment horizontal="left"/>
    </xf>
    <xf numFmtId="0" fontId="5" fillId="0" borderId="66" xfId="0" applyFont="1" applyBorder="1"/>
    <xf numFmtId="0" fontId="22" fillId="0" borderId="66" xfId="0" applyFont="1" applyFill="1" applyBorder="1" applyAlignment="1"/>
    <xf numFmtId="0" fontId="39" fillId="0" borderId="66" xfId="0" applyFont="1" applyFill="1" applyBorder="1" applyAlignment="1">
      <alignment wrapText="1"/>
    </xf>
    <xf numFmtId="0" fontId="41" fillId="0" borderId="72" xfId="0" applyFont="1" applyFill="1" applyBorder="1" applyAlignment="1">
      <alignment horizontal="left" wrapText="1" indent="2"/>
    </xf>
    <xf numFmtId="0" fontId="5" fillId="0" borderId="1" xfId="0" applyFont="1" applyBorder="1" applyAlignment="1">
      <alignment horizontal="right"/>
    </xf>
    <xf numFmtId="2" fontId="5" fillId="0" borderId="0" xfId="71" applyNumberFormat="1" applyFont="1" applyFill="1"/>
    <xf numFmtId="49" fontId="23" fillId="0" borderId="0" xfId="71" applyNumberFormat="1" applyFont="1" applyFill="1"/>
    <xf numFmtId="4" fontId="17" fillId="9" borderId="17" xfId="65" applyNumberFormat="1" applyFont="1" applyFill="1" applyBorder="1"/>
    <xf numFmtId="4" fontId="17" fillId="9" borderId="8" xfId="22" applyNumberFormat="1" applyFont="1" applyFill="1" applyBorder="1"/>
    <xf numFmtId="4" fontId="17" fillId="9" borderId="1" xfId="65" applyNumberFormat="1" applyFont="1" applyFill="1" applyBorder="1" applyProtection="1">
      <protection locked="0"/>
    </xf>
    <xf numFmtId="4" fontId="17" fillId="9" borderId="19" xfId="22" applyNumberFormat="1" applyFont="1" applyFill="1" applyBorder="1"/>
    <xf numFmtId="4" fontId="17" fillId="9" borderId="3" xfId="65" applyNumberFormat="1" applyFont="1" applyFill="1" applyBorder="1"/>
    <xf numFmtId="4" fontId="17" fillId="9" borderId="22" xfId="65" applyNumberFormat="1" applyFont="1" applyFill="1" applyBorder="1"/>
    <xf numFmtId="4" fontId="17" fillId="9" borderId="24" xfId="65" applyNumberFormat="1" applyFont="1" applyFill="1" applyBorder="1"/>
    <xf numFmtId="4" fontId="17" fillId="11" borderId="1" xfId="65" applyNumberFormat="1" applyFont="1" applyFill="1" applyBorder="1" applyProtection="1">
      <protection locked="0"/>
    </xf>
    <xf numFmtId="4" fontId="17" fillId="11" borderId="3" xfId="65" applyNumberFormat="1" applyFont="1" applyFill="1" applyBorder="1" applyProtection="1">
      <protection locked="0"/>
    </xf>
    <xf numFmtId="4" fontId="17" fillId="11" borderId="1" xfId="10" applyNumberFormat="1" applyFont="1" applyFill="1" applyBorder="1" applyProtection="1">
      <protection locked="0"/>
    </xf>
    <xf numFmtId="4" fontId="17" fillId="12" borderId="1" xfId="65" applyNumberFormat="1" applyFont="1" applyFill="1" applyBorder="1" applyProtection="1">
      <protection locked="0"/>
    </xf>
    <xf numFmtId="4" fontId="17" fillId="9" borderId="7" xfId="65" applyNumberFormat="1" applyFont="1" applyFill="1" applyBorder="1"/>
    <xf numFmtId="4" fontId="17" fillId="9" borderId="55" xfId="65" applyNumberFormat="1" applyFont="1" applyFill="1" applyBorder="1"/>
    <xf numFmtId="4" fontId="17" fillId="9" borderId="18" xfId="65" applyNumberFormat="1" applyFont="1" applyFill="1" applyBorder="1"/>
    <xf numFmtId="4" fontId="17" fillId="9" borderId="7" xfId="65" applyNumberFormat="1" applyFont="1" applyFill="1" applyBorder="1" applyProtection="1">
      <protection locked="0"/>
    </xf>
    <xf numFmtId="4" fontId="17" fillId="9" borderId="58" xfId="65" applyNumberFormat="1" applyFont="1" applyFill="1" applyBorder="1"/>
    <xf numFmtId="4" fontId="17" fillId="11" borderId="7" xfId="65" applyNumberFormat="1" applyFont="1" applyFill="1" applyBorder="1" applyProtection="1">
      <protection locked="0"/>
    </xf>
    <xf numFmtId="4" fontId="17" fillId="11" borderId="7" xfId="65" applyNumberFormat="1" applyFont="1" applyFill="1" applyBorder="1"/>
    <xf numFmtId="4" fontId="17" fillId="11" borderId="1" xfId="10" applyNumberFormat="1" applyFont="1" applyFill="1" applyBorder="1"/>
    <xf numFmtId="4" fontId="22" fillId="11" borderId="1" xfId="10" applyNumberFormat="1" applyFont="1" applyFill="1" applyBorder="1"/>
    <xf numFmtId="4" fontId="5" fillId="11" borderId="1" xfId="67" applyNumberFormat="1" applyFont="1" applyFill="1" applyBorder="1"/>
    <xf numFmtId="4" fontId="5" fillId="11" borderId="1" xfId="67" applyNumberFormat="1" applyFont="1" applyFill="1" applyBorder="1" applyAlignment="1">
      <alignment horizontal="right"/>
    </xf>
    <xf numFmtId="4" fontId="22" fillId="11" borderId="1" xfId="67" applyNumberFormat="1" applyFont="1" applyFill="1" applyBorder="1"/>
    <xf numFmtId="4" fontId="17" fillId="11" borderId="27" xfId="10" applyNumberFormat="1" applyFont="1" applyFill="1" applyBorder="1"/>
    <xf numFmtId="4" fontId="17" fillId="9" borderId="55" xfId="10" applyNumberFormat="1" applyFont="1" applyFill="1" applyBorder="1"/>
    <xf numFmtId="4" fontId="17" fillId="9" borderId="18" xfId="10" applyNumberFormat="1" applyFont="1" applyFill="1" applyBorder="1"/>
    <xf numFmtId="4" fontId="22" fillId="9" borderId="24" xfId="10" applyNumberFormat="1" applyFont="1" applyFill="1" applyBorder="1"/>
    <xf numFmtId="4" fontId="22" fillId="9" borderId="22" xfId="10" applyNumberFormat="1" applyFont="1" applyFill="1" applyBorder="1"/>
    <xf numFmtId="4" fontId="17" fillId="9" borderId="17" xfId="10" applyNumberFormat="1" applyFont="1" applyFill="1" applyBorder="1"/>
    <xf numFmtId="4" fontId="17" fillId="9" borderId="1" xfId="10" applyNumberFormat="1" applyFont="1" applyFill="1" applyBorder="1"/>
    <xf numFmtId="4" fontId="39" fillId="9" borderId="22" xfId="10" applyNumberFormat="1" applyFont="1" applyFill="1" applyBorder="1"/>
    <xf numFmtId="4" fontId="39" fillId="9" borderId="24" xfId="10" applyNumberFormat="1" applyFont="1" applyFill="1" applyBorder="1"/>
    <xf numFmtId="4" fontId="5" fillId="9" borderId="1" xfId="65" applyNumberFormat="1" applyFont="1" applyFill="1" applyBorder="1"/>
    <xf numFmtId="4" fontId="17" fillId="9" borderId="1" xfId="65" applyNumberFormat="1" applyFont="1" applyFill="1" applyBorder="1"/>
    <xf numFmtId="4" fontId="17" fillId="9" borderId="8" xfId="65" applyNumberFormat="1" applyFont="1" applyFill="1" applyBorder="1"/>
    <xf numFmtId="4" fontId="17" fillId="9" borderId="19" xfId="65" applyNumberFormat="1" applyFont="1" applyFill="1" applyBorder="1"/>
    <xf numFmtId="4" fontId="17" fillId="11" borderId="1" xfId="65" applyNumberFormat="1" applyFont="1" applyFill="1" applyBorder="1"/>
    <xf numFmtId="4" fontId="5" fillId="11" borderId="1" xfId="65" applyNumberFormat="1" applyFont="1" applyFill="1" applyBorder="1"/>
    <xf numFmtId="4" fontId="17" fillId="9" borderId="19" xfId="39" applyNumberFormat="1" applyFont="1" applyFill="1" applyBorder="1" applyProtection="1">
      <protection locked="0"/>
    </xf>
    <xf numFmtId="4" fontId="17" fillId="9" borderId="22" xfId="39" applyNumberFormat="1" applyFont="1" applyFill="1" applyBorder="1"/>
    <xf numFmtId="4" fontId="17" fillId="9" borderId="24" xfId="39" applyNumberFormat="1" applyFont="1" applyFill="1" applyBorder="1"/>
    <xf numFmtId="43" fontId="17" fillId="11" borderId="1" xfId="39" applyFont="1" applyFill="1" applyBorder="1" applyProtection="1">
      <protection locked="0"/>
    </xf>
    <xf numFmtId="43" fontId="17" fillId="11" borderId="7" xfId="39" applyFont="1" applyFill="1" applyBorder="1" applyProtection="1">
      <protection locked="0"/>
    </xf>
    <xf numFmtId="43" fontId="22" fillId="11" borderId="1" xfId="39" applyFont="1" applyFill="1" applyBorder="1" applyProtection="1">
      <protection locked="0"/>
    </xf>
    <xf numFmtId="43" fontId="22" fillId="11" borderId="7" xfId="39" applyFont="1" applyFill="1" applyBorder="1" applyProtection="1">
      <protection locked="0"/>
    </xf>
    <xf numFmtId="4" fontId="17" fillId="9" borderId="16" xfId="65" applyNumberFormat="1" applyFont="1" applyFill="1" applyBorder="1"/>
    <xf numFmtId="172" fontId="17" fillId="11" borderId="16" xfId="65" applyNumberFormat="1" applyFont="1" applyFill="1" applyBorder="1"/>
    <xf numFmtId="172" fontId="17" fillId="11" borderId="18" xfId="65" applyNumberFormat="1" applyFont="1" applyFill="1" applyBorder="1"/>
    <xf numFmtId="172" fontId="17" fillId="11" borderId="47" xfId="65" applyNumberFormat="1" applyFont="1" applyFill="1" applyBorder="1"/>
    <xf numFmtId="0" fontId="17" fillId="11" borderId="19" xfId="0" applyFont="1" applyFill="1" applyBorder="1"/>
    <xf numFmtId="4" fontId="17" fillId="9" borderId="47" xfId="65" applyNumberFormat="1" applyFont="1" applyFill="1" applyBorder="1"/>
    <xf numFmtId="172" fontId="5" fillId="12" borderId="19" xfId="65" applyNumberFormat="1" applyFont="1" applyFill="1" applyBorder="1"/>
    <xf numFmtId="172" fontId="17" fillId="12" borderId="19" xfId="65" applyNumberFormat="1" applyFont="1" applyFill="1" applyBorder="1" applyAlignment="1">
      <alignment horizontal="center"/>
    </xf>
    <xf numFmtId="172" fontId="5" fillId="11" borderId="19" xfId="65" applyNumberFormat="1" applyFont="1" applyFill="1" applyBorder="1"/>
    <xf numFmtId="170" fontId="5" fillId="12" borderId="42" xfId="65" applyNumberFormat="1" applyFont="1" applyFill="1" applyBorder="1"/>
    <xf numFmtId="43" fontId="17" fillId="11" borderId="47" xfId="65" applyNumberFormat="1" applyFont="1" applyFill="1" applyBorder="1"/>
    <xf numFmtId="43" fontId="17" fillId="11" borderId="1" xfId="65" applyNumberFormat="1" applyFont="1" applyFill="1" applyBorder="1"/>
    <xf numFmtId="43" fontId="17" fillId="11" borderId="0" xfId="65" applyNumberFormat="1" applyFont="1" applyFill="1" applyBorder="1"/>
    <xf numFmtId="43" fontId="17" fillId="11" borderId="18" xfId="65" applyNumberFormat="1" applyFont="1" applyFill="1" applyBorder="1"/>
    <xf numFmtId="43" fontId="17" fillId="11" borderId="47" xfId="65" applyNumberFormat="1" applyFont="1" applyFill="1" applyBorder="1" applyAlignment="1">
      <alignment horizontal="center"/>
    </xf>
    <xf numFmtId="43" fontId="17" fillId="11" borderId="7" xfId="65" applyNumberFormat="1" applyFont="1" applyFill="1" applyBorder="1" applyAlignment="1">
      <alignment horizontal="center"/>
    </xf>
    <xf numFmtId="43" fontId="17" fillId="11" borderId="18" xfId="65" applyNumberFormat="1" applyFont="1" applyFill="1" applyBorder="1" applyAlignment="1">
      <alignment horizontal="center"/>
    </xf>
    <xf numFmtId="43" fontId="17" fillId="11" borderId="7" xfId="65" applyNumberFormat="1" applyFont="1" applyFill="1" applyBorder="1"/>
    <xf numFmtId="43" fontId="28" fillId="11" borderId="1" xfId="65" applyNumberFormat="1" applyFont="1" applyFill="1" applyBorder="1"/>
    <xf numFmtId="43" fontId="28" fillId="11" borderId="7" xfId="65" applyNumberFormat="1" applyFont="1" applyFill="1" applyBorder="1"/>
    <xf numFmtId="2" fontId="17" fillId="9" borderId="68" xfId="71" applyNumberFormat="1" applyFont="1" applyFill="1" applyBorder="1"/>
    <xf numFmtId="2" fontId="17" fillId="9" borderId="67" xfId="71" applyNumberFormat="1" applyFont="1" applyFill="1" applyBorder="1"/>
    <xf numFmtId="2" fontId="17" fillId="9" borderId="66" xfId="71" applyNumberFormat="1" applyFont="1" applyFill="1" applyBorder="1"/>
    <xf numFmtId="2" fontId="17" fillId="9" borderId="70" xfId="71" applyNumberFormat="1" applyFont="1" applyFill="1" applyBorder="1"/>
    <xf numFmtId="4" fontId="22" fillId="9" borderId="22" xfId="65" applyNumberFormat="1" applyFont="1" applyFill="1" applyBorder="1"/>
    <xf numFmtId="4" fontId="22" fillId="9" borderId="24" xfId="65" applyNumberFormat="1" applyFont="1" applyFill="1" applyBorder="1"/>
    <xf numFmtId="2" fontId="17" fillId="11" borderId="16" xfId="73" applyNumberFormat="1" applyFont="1" applyFill="1" applyBorder="1"/>
    <xf numFmtId="2" fontId="17" fillId="11" borderId="42" xfId="73" applyNumberFormat="1" applyFont="1" applyFill="1" applyBorder="1"/>
    <xf numFmtId="2" fontId="17" fillId="11" borderId="3" xfId="73" applyNumberFormat="1" applyFont="1" applyFill="1" applyBorder="1"/>
    <xf numFmtId="4" fontId="17" fillId="9" borderId="0" xfId="65" applyNumberFormat="1" applyFont="1" applyFill="1" applyBorder="1"/>
    <xf numFmtId="4" fontId="17" fillId="9" borderId="19" xfId="65" applyNumberFormat="1" applyFont="1" applyFill="1" applyBorder="1" applyProtection="1">
      <protection locked="0"/>
    </xf>
    <xf numFmtId="4" fontId="17" fillId="9" borderId="8" xfId="65" applyNumberFormat="1" applyFont="1" applyFill="1" applyBorder="1" applyProtection="1">
      <protection locked="0"/>
    </xf>
    <xf numFmtId="4" fontId="22" fillId="9" borderId="58" xfId="65" applyNumberFormat="1" applyFont="1" applyFill="1" applyBorder="1"/>
    <xf numFmtId="4" fontId="22" fillId="9" borderId="23" xfId="65" applyNumberFormat="1" applyFont="1" applyFill="1" applyBorder="1"/>
    <xf numFmtId="4" fontId="22" fillId="9" borderId="30" xfId="65" applyNumberFormat="1" applyFont="1" applyFill="1" applyBorder="1"/>
    <xf numFmtId="43" fontId="17" fillId="11" borderId="3" xfId="65" applyNumberFormat="1" applyFont="1" applyFill="1" applyBorder="1" applyProtection="1">
      <protection locked="0"/>
    </xf>
    <xf numFmtId="43" fontId="17" fillId="11" borderId="1" xfId="65" applyNumberFormat="1" applyFont="1" applyFill="1" applyBorder="1" applyProtection="1">
      <protection locked="0"/>
    </xf>
    <xf numFmtId="43" fontId="17" fillId="11" borderId="7" xfId="65" applyNumberFormat="1" applyFont="1" applyFill="1" applyBorder="1" applyProtection="1">
      <protection locked="0"/>
    </xf>
    <xf numFmtId="4" fontId="17" fillId="11" borderId="0" xfId="65" applyNumberFormat="1" applyFont="1" applyFill="1" applyBorder="1" applyProtection="1">
      <protection locked="0"/>
    </xf>
    <xf numFmtId="4" fontId="5" fillId="11" borderId="0" xfId="65" applyNumberFormat="1" applyFont="1" applyFill="1"/>
    <xf numFmtId="4" fontId="22" fillId="11" borderId="1" xfId="65" applyNumberFormat="1" applyFont="1" applyFill="1" applyBorder="1"/>
    <xf numFmtId="4" fontId="22" fillId="11" borderId="7" xfId="65" applyNumberFormat="1" applyFont="1" applyFill="1" applyBorder="1"/>
    <xf numFmtId="4" fontId="39" fillId="9" borderId="20" xfId="65" applyNumberFormat="1" applyFont="1" applyFill="1" applyBorder="1"/>
    <xf numFmtId="4" fontId="17" fillId="9" borderId="20" xfId="65" applyNumberFormat="1" applyFont="1" applyFill="1" applyBorder="1" applyProtection="1">
      <protection locked="0"/>
    </xf>
    <xf numFmtId="4" fontId="22" fillId="9" borderId="20" xfId="65" applyNumberFormat="1" applyFont="1" applyFill="1" applyBorder="1"/>
    <xf numFmtId="167" fontId="17" fillId="11" borderId="19" xfId="65" applyFont="1" applyFill="1" applyBorder="1"/>
    <xf numFmtId="0" fontId="17" fillId="9" borderId="19" xfId="65" applyNumberFormat="1" applyFont="1" applyFill="1" applyBorder="1"/>
    <xf numFmtId="167" fontId="17" fillId="9" borderId="18" xfId="65" applyFont="1" applyFill="1" applyBorder="1"/>
    <xf numFmtId="0" fontId="17" fillId="9" borderId="39" xfId="65" applyNumberFormat="1" applyFont="1" applyFill="1" applyBorder="1"/>
    <xf numFmtId="4" fontId="22" fillId="9" borderId="22" xfId="65" applyNumberFormat="1" applyFont="1" applyFill="1" applyBorder="1" applyAlignment="1" applyProtection="1">
      <alignment horizontal="right"/>
    </xf>
    <xf numFmtId="4" fontId="22" fillId="9" borderId="24" xfId="65" applyNumberFormat="1" applyFont="1" applyFill="1" applyBorder="1" applyAlignment="1" applyProtection="1">
      <alignment horizontal="right"/>
    </xf>
    <xf numFmtId="4" fontId="22" fillId="9" borderId="22" xfId="65" applyNumberFormat="1" applyFont="1" applyFill="1" applyBorder="1" applyAlignment="1">
      <alignment horizontal="right" vertical="center"/>
    </xf>
    <xf numFmtId="4" fontId="22" fillId="9" borderId="24" xfId="65" applyNumberFormat="1" applyFont="1" applyFill="1" applyBorder="1" applyAlignment="1">
      <alignment horizontal="right" vertical="center"/>
    </xf>
    <xf numFmtId="0" fontId="5" fillId="11" borderId="42" xfId="0" applyFont="1" applyFill="1" applyBorder="1"/>
    <xf numFmtId="4" fontId="5" fillId="11" borderId="42" xfId="65" applyNumberFormat="1" applyFont="1" applyFill="1" applyBorder="1"/>
    <xf numFmtId="4" fontId="5" fillId="11" borderId="42" xfId="0" applyNumberFormat="1" applyFont="1" applyFill="1" applyBorder="1"/>
    <xf numFmtId="0" fontId="5" fillId="11" borderId="18" xfId="0" applyFont="1" applyFill="1" applyBorder="1"/>
    <xf numFmtId="0" fontId="0" fillId="11" borderId="18" xfId="0" applyFill="1" applyBorder="1"/>
    <xf numFmtId="10" fontId="5" fillId="9" borderId="42" xfId="0" applyNumberFormat="1" applyFont="1" applyFill="1" applyBorder="1"/>
    <xf numFmtId="10" fontId="5" fillId="9" borderId="42" xfId="70" applyNumberFormat="1" applyFont="1" applyFill="1" applyBorder="1"/>
    <xf numFmtId="4" fontId="17" fillId="11" borderId="18" xfId="65" applyNumberFormat="1" applyFont="1" applyFill="1" applyBorder="1"/>
    <xf numFmtId="167" fontId="17" fillId="11" borderId="18" xfId="65" applyFont="1" applyFill="1" applyBorder="1"/>
    <xf numFmtId="0" fontId="17" fillId="9" borderId="18" xfId="65" applyNumberFormat="1" applyFont="1" applyFill="1" applyBorder="1"/>
    <xf numFmtId="0" fontId="17" fillId="12" borderId="1" xfId="0" applyFont="1" applyFill="1" applyBorder="1" applyAlignment="1">
      <alignment horizontal="center"/>
    </xf>
    <xf numFmtId="0" fontId="5" fillId="12" borderId="1" xfId="0" applyFont="1" applyFill="1" applyBorder="1"/>
    <xf numFmtId="0" fontId="17" fillId="12" borderId="1" xfId="0" applyFont="1" applyFill="1" applyBorder="1"/>
    <xf numFmtId="4" fontId="6" fillId="9" borderId="19" xfId="65" applyNumberFormat="1" applyFont="1" applyFill="1" applyBorder="1"/>
    <xf numFmtId="4" fontId="6" fillId="9" borderId="16" xfId="65" applyNumberFormat="1" applyFont="1" applyFill="1" applyBorder="1"/>
    <xf numFmtId="4" fontId="6" fillId="9" borderId="1" xfId="65" applyNumberFormat="1" applyFont="1" applyFill="1" applyBorder="1"/>
    <xf numFmtId="4" fontId="6" fillId="9" borderId="18" xfId="65" applyNumberFormat="1" applyFont="1" applyFill="1" applyBorder="1"/>
    <xf numFmtId="4" fontId="6" fillId="9" borderId="20" xfId="65" applyNumberFormat="1" applyFont="1" applyFill="1" applyBorder="1"/>
    <xf numFmtId="4" fontId="6" fillId="9" borderId="21" xfId="65" applyNumberFormat="1" applyFont="1" applyFill="1" applyBorder="1"/>
    <xf numFmtId="4" fontId="6" fillId="9" borderId="22" xfId="65" applyNumberFormat="1" applyFont="1" applyFill="1" applyBorder="1"/>
    <xf numFmtId="4" fontId="6" fillId="9" borderId="24" xfId="65" applyNumberFormat="1" applyFont="1" applyFill="1" applyBorder="1"/>
    <xf numFmtId="4" fontId="6" fillId="11" borderId="19" xfId="65" applyNumberFormat="1" applyFont="1" applyFill="1" applyBorder="1"/>
    <xf numFmtId="4" fontId="17" fillId="11" borderId="16" xfId="65" applyNumberFormat="1" applyFont="1" applyFill="1" applyBorder="1"/>
    <xf numFmtId="4" fontId="22" fillId="11" borderId="18" xfId="65" applyNumberFormat="1" applyFont="1" applyFill="1" applyBorder="1"/>
    <xf numFmtId="4" fontId="22" fillId="11" borderId="16" xfId="65" applyNumberFormat="1" applyFont="1" applyFill="1" applyBorder="1"/>
    <xf numFmtId="4" fontId="17" fillId="11" borderId="42" xfId="65" applyNumberFormat="1" applyFont="1" applyFill="1" applyBorder="1"/>
    <xf numFmtId="4" fontId="6" fillId="11" borderId="16" xfId="65" applyNumberFormat="1" applyFont="1" applyFill="1" applyBorder="1"/>
    <xf numFmtId="4" fontId="6" fillId="11" borderId="1" xfId="65" applyNumberFormat="1" applyFont="1" applyFill="1" applyBorder="1"/>
    <xf numFmtId="4" fontId="6" fillId="11" borderId="18" xfId="65" applyNumberFormat="1" applyFont="1" applyFill="1" applyBorder="1"/>
    <xf numFmtId="4" fontId="17" fillId="11" borderId="16" xfId="65" applyNumberFormat="1" applyFont="1" applyFill="1" applyBorder="1" applyAlignment="1">
      <alignment horizontal="left" indent="1"/>
    </xf>
    <xf numFmtId="4" fontId="17" fillId="11" borderId="1" xfId="65" applyNumberFormat="1" applyFont="1" applyFill="1" applyBorder="1" applyAlignment="1">
      <alignment horizontal="left" indent="1"/>
    </xf>
    <xf numFmtId="4" fontId="17" fillId="11" borderId="18" xfId="65" applyNumberFormat="1" applyFont="1" applyFill="1" applyBorder="1" applyAlignment="1">
      <alignment horizontal="left" indent="1"/>
    </xf>
    <xf numFmtId="4" fontId="17" fillId="11" borderId="16" xfId="65" applyNumberFormat="1" applyFont="1" applyFill="1" applyBorder="1" applyProtection="1">
      <protection locked="0"/>
    </xf>
    <xf numFmtId="4" fontId="17" fillId="11" borderId="42" xfId="65" applyNumberFormat="1" applyFont="1" applyFill="1" applyBorder="1" applyProtection="1">
      <protection locked="0"/>
    </xf>
    <xf numFmtId="4" fontId="6" fillId="11" borderId="3" xfId="65" applyNumberFormat="1" applyFont="1" applyFill="1" applyBorder="1"/>
    <xf numFmtId="4" fontId="6" fillId="11" borderId="7" xfId="65" applyNumberFormat="1" applyFont="1" applyFill="1" applyBorder="1"/>
    <xf numFmtId="4" fontId="6" fillId="11" borderId="0" xfId="65" applyNumberFormat="1" applyFont="1" applyFill="1" applyBorder="1"/>
    <xf numFmtId="4" fontId="6" fillId="9" borderId="9" xfId="65" applyNumberFormat="1" applyFont="1" applyFill="1" applyBorder="1"/>
    <xf numFmtId="4" fontId="6" fillId="9" borderId="17" xfId="65" applyNumberFormat="1" applyFont="1" applyFill="1" applyBorder="1"/>
    <xf numFmtId="4" fontId="6" fillId="9" borderId="55" xfId="65" applyNumberFormat="1" applyFont="1" applyFill="1" applyBorder="1"/>
    <xf numFmtId="4" fontId="6" fillId="9" borderId="3" xfId="65" applyNumberFormat="1" applyFont="1" applyFill="1" applyBorder="1"/>
    <xf numFmtId="4" fontId="6" fillId="9" borderId="7" xfId="65" applyNumberFormat="1" applyFont="1" applyFill="1" applyBorder="1"/>
    <xf numFmtId="4" fontId="6" fillId="9" borderId="42" xfId="65" applyNumberFormat="1" applyFont="1" applyFill="1" applyBorder="1"/>
    <xf numFmtId="4" fontId="6" fillId="9" borderId="23" xfId="65" applyNumberFormat="1" applyFont="1" applyFill="1" applyBorder="1"/>
    <xf numFmtId="4" fontId="6" fillId="9" borderId="58" xfId="65" applyNumberFormat="1" applyFont="1" applyFill="1" applyBorder="1"/>
    <xf numFmtId="167" fontId="5" fillId="11" borderId="18" xfId="65" applyFont="1" applyFill="1" applyBorder="1"/>
    <xf numFmtId="4" fontId="17" fillId="9" borderId="1" xfId="0" applyNumberFormat="1" applyFont="1" applyFill="1" applyBorder="1" applyAlignment="1">
      <alignment horizontal="center"/>
    </xf>
    <xf numFmtId="0" fontId="17" fillId="11" borderId="1" xfId="0" applyFont="1" applyFill="1" applyBorder="1" applyAlignment="1">
      <alignment horizontal="center"/>
    </xf>
    <xf numFmtId="0" fontId="17" fillId="11" borderId="1" xfId="0" applyFont="1" applyFill="1" applyBorder="1"/>
    <xf numFmtId="167" fontId="5" fillId="9" borderId="18" xfId="65" applyFont="1" applyFill="1" applyBorder="1"/>
    <xf numFmtId="4" fontId="17" fillId="9" borderId="0" xfId="0" applyNumberFormat="1" applyFont="1" applyFill="1" applyBorder="1"/>
    <xf numFmtId="4" fontId="17" fillId="11" borderId="1" xfId="0" applyNumberFormat="1" applyFont="1" applyFill="1" applyBorder="1"/>
    <xf numFmtId="0" fontId="17" fillId="11" borderId="2" xfId="0" applyFont="1" applyFill="1" applyBorder="1"/>
    <xf numFmtId="4" fontId="17" fillId="11" borderId="72" xfId="0" applyNumberFormat="1" applyFont="1" applyFill="1" applyBorder="1"/>
    <xf numFmtId="4" fontId="17" fillId="11" borderId="2" xfId="0" applyNumberFormat="1" applyFont="1" applyFill="1" applyBorder="1"/>
    <xf numFmtId="4" fontId="22" fillId="0" borderId="0" xfId="0" applyNumberFormat="1" applyFont="1" applyFill="1" applyBorder="1" applyAlignment="1">
      <alignment horizontal="left"/>
    </xf>
    <xf numFmtId="2" fontId="17" fillId="0" borderId="0" xfId="71" applyNumberFormat="1" applyFont="1" applyFill="1" applyBorder="1"/>
    <xf numFmtId="2" fontId="17" fillId="9" borderId="1" xfId="71" applyNumberFormat="1" applyFont="1" applyFill="1" applyBorder="1"/>
    <xf numFmtId="173" fontId="5" fillId="9" borderId="66" xfId="65" applyNumberFormat="1" applyFont="1" applyFill="1" applyBorder="1"/>
    <xf numFmtId="0" fontId="36" fillId="11" borderId="1" xfId="0" applyFont="1" applyFill="1" applyBorder="1" applyAlignment="1">
      <alignment horizontal="left"/>
    </xf>
    <xf numFmtId="0" fontId="36" fillId="11" borderId="1" xfId="0" applyFont="1" applyFill="1" applyBorder="1" applyAlignment="1">
      <alignment horizontal="left" indent="2"/>
    </xf>
    <xf numFmtId="2" fontId="17" fillId="11" borderId="1" xfId="71" applyNumberFormat="1" applyFont="1" applyFill="1" applyBorder="1"/>
    <xf numFmtId="0" fontId="17" fillId="11" borderId="1" xfId="0" applyFont="1" applyFill="1" applyBorder="1" applyAlignment="1">
      <alignment horizontal="left"/>
    </xf>
    <xf numFmtId="0" fontId="5" fillId="11" borderId="1" xfId="0" applyFont="1" applyFill="1" applyBorder="1"/>
    <xf numFmtId="173" fontId="5" fillId="11" borderId="72" xfId="65" applyNumberFormat="1" applyFont="1" applyFill="1" applyBorder="1"/>
    <xf numFmtId="173" fontId="5" fillId="11" borderId="1" xfId="65" applyNumberFormat="1" applyFont="1" applyFill="1" applyBorder="1"/>
    <xf numFmtId="0" fontId="5" fillId="11" borderId="2" xfId="0" applyFont="1" applyFill="1" applyBorder="1"/>
    <xf numFmtId="4" fontId="5" fillId="9" borderId="18" xfId="65" applyNumberFormat="1" applyFont="1" applyFill="1" applyBorder="1"/>
    <xf numFmtId="4" fontId="22" fillId="9" borderId="19" xfId="65" applyNumberFormat="1" applyFont="1" applyFill="1" applyBorder="1"/>
    <xf numFmtId="4" fontId="22" fillId="9" borderId="47" xfId="65" applyNumberFormat="1" applyFont="1" applyFill="1" applyBorder="1"/>
    <xf numFmtId="4" fontId="17" fillId="11" borderId="19" xfId="65" applyNumberFormat="1" applyFont="1" applyFill="1" applyBorder="1"/>
    <xf numFmtId="4" fontId="17" fillId="11" borderId="47" xfId="65" applyNumberFormat="1" applyFont="1" applyFill="1" applyBorder="1"/>
    <xf numFmtId="167" fontId="17" fillId="11" borderId="11" xfId="65" applyFont="1" applyFill="1" applyBorder="1"/>
    <xf numFmtId="167" fontId="17" fillId="11" borderId="48" xfId="65" applyFont="1" applyFill="1" applyBorder="1"/>
    <xf numFmtId="172" fontId="17" fillId="11" borderId="25" xfId="65" applyNumberFormat="1" applyFont="1" applyFill="1" applyBorder="1"/>
    <xf numFmtId="172" fontId="17" fillId="11" borderId="29" xfId="65" applyNumberFormat="1" applyFont="1" applyFill="1" applyBorder="1"/>
    <xf numFmtId="0" fontId="17" fillId="0" borderId="11" xfId="0" applyFont="1" applyBorder="1" applyAlignment="1">
      <alignment horizontal="center"/>
    </xf>
    <xf numFmtId="4" fontId="17" fillId="9" borderId="21" xfId="39" applyNumberFormat="1" applyFont="1" applyFill="1" applyBorder="1"/>
    <xf numFmtId="4" fontId="17" fillId="9" borderId="31" xfId="39" applyNumberFormat="1" applyFont="1" applyFill="1" applyBorder="1"/>
    <xf numFmtId="4" fontId="17" fillId="9" borderId="20" xfId="39" applyNumberFormat="1" applyFont="1" applyFill="1" applyBorder="1"/>
    <xf numFmtId="4" fontId="17" fillId="9" borderId="8" xfId="0" applyNumberFormat="1" applyFont="1" applyFill="1" applyBorder="1"/>
    <xf numFmtId="4" fontId="17" fillId="9" borderId="19" xfId="0" applyNumberFormat="1" applyFont="1" applyFill="1" applyBorder="1"/>
    <xf numFmtId="4" fontId="5" fillId="11" borderId="9" xfId="0" applyNumberFormat="1" applyFont="1" applyFill="1" applyBorder="1"/>
    <xf numFmtId="4" fontId="5" fillId="11" borderId="53" xfId="0" applyNumberFormat="1" applyFont="1" applyFill="1" applyBorder="1"/>
    <xf numFmtId="4" fontId="5" fillId="11" borderId="16" xfId="0" applyNumberFormat="1" applyFont="1" applyFill="1" applyBorder="1"/>
    <xf numFmtId="4" fontId="22" fillId="11" borderId="16" xfId="0" applyNumberFormat="1" applyFont="1" applyFill="1" applyBorder="1"/>
    <xf numFmtId="4" fontId="22" fillId="11" borderId="42" xfId="0" applyNumberFormat="1" applyFont="1" applyFill="1" applyBorder="1"/>
    <xf numFmtId="4" fontId="17" fillId="9" borderId="29" xfId="65" applyNumberFormat="1" applyFont="1" applyFill="1" applyBorder="1"/>
    <xf numFmtId="4" fontId="5" fillId="9" borderId="42" xfId="65" applyNumberFormat="1" applyFont="1" applyFill="1" applyBorder="1"/>
    <xf numFmtId="4" fontId="17" fillId="11" borderId="29" xfId="65" applyNumberFormat="1" applyFont="1" applyFill="1" applyBorder="1"/>
    <xf numFmtId="0" fontId="5" fillId="0" borderId="12" xfId="0" applyFont="1" applyBorder="1" applyAlignment="1">
      <alignment horizontal="right"/>
    </xf>
    <xf numFmtId="0" fontId="17" fillId="0" borderId="14" xfId="0" applyFont="1" applyBorder="1"/>
    <xf numFmtId="164" fontId="5" fillId="0" borderId="14" xfId="0" applyNumberFormat="1" applyFont="1" applyBorder="1"/>
    <xf numFmtId="164" fontId="5" fillId="11" borderId="56" xfId="0" applyNumberFormat="1" applyFont="1" applyFill="1" applyBorder="1"/>
    <xf numFmtId="4" fontId="22" fillId="9" borderId="17" xfId="65" applyNumberFormat="1" applyFont="1" applyFill="1" applyBorder="1" applyAlignment="1">
      <alignment horizontal="right"/>
    </xf>
    <xf numFmtId="0" fontId="17" fillId="0" borderId="27" xfId="0" applyFont="1" applyFill="1" applyBorder="1" applyAlignment="1">
      <alignment horizontal="left" wrapText="1" indent="1"/>
    </xf>
    <xf numFmtId="4" fontId="22" fillId="9" borderId="17" xfId="65" applyNumberFormat="1" applyFont="1" applyFill="1" applyBorder="1" applyAlignment="1" applyProtection="1">
      <alignment horizontal="right"/>
    </xf>
    <xf numFmtId="4" fontId="22" fillId="9" borderId="55" xfId="65" applyNumberFormat="1" applyFont="1" applyFill="1" applyBorder="1" applyAlignment="1" applyProtection="1">
      <alignment horizontal="right"/>
    </xf>
    <xf numFmtId="4" fontId="22" fillId="9" borderId="1" xfId="65" applyNumberFormat="1" applyFont="1" applyFill="1" applyBorder="1" applyAlignment="1" applyProtection="1">
      <alignment horizontal="right"/>
    </xf>
    <xf numFmtId="4" fontId="22" fillId="9" borderId="18" xfId="65" applyNumberFormat="1" applyFont="1" applyFill="1" applyBorder="1" applyAlignment="1" applyProtection="1">
      <alignment horizontal="right"/>
    </xf>
    <xf numFmtId="0" fontId="17" fillId="0" borderId="1" xfId="0" applyFont="1" applyFill="1" applyBorder="1" applyAlignment="1">
      <alignment horizontal="left" wrapText="1" indent="1"/>
    </xf>
    <xf numFmtId="0" fontId="17" fillId="0" borderId="1" xfId="0" applyFont="1" applyBorder="1" applyAlignment="1">
      <alignment horizontal="left" indent="1"/>
    </xf>
    <xf numFmtId="0" fontId="17" fillId="0" borderId="1" xfId="0" applyFont="1" applyBorder="1" applyAlignment="1">
      <alignment horizontal="left" wrapText="1" indent="1"/>
    </xf>
    <xf numFmtId="0" fontId="17" fillId="0" borderId="1" xfId="0" applyFont="1" applyFill="1" applyBorder="1" applyAlignment="1">
      <alignment horizontal="left" indent="1"/>
    </xf>
    <xf numFmtId="0" fontId="22" fillId="0" borderId="27" xfId="0" applyFont="1" applyBorder="1" applyAlignment="1">
      <alignment horizontal="center" wrapText="1"/>
    </xf>
    <xf numFmtId="0" fontId="17" fillId="0" borderId="11" xfId="0" applyFont="1" applyBorder="1" applyAlignment="1">
      <alignment horizontal="left"/>
    </xf>
    <xf numFmtId="43" fontId="17" fillId="11" borderId="48" xfId="65" applyNumberFormat="1" applyFont="1" applyFill="1" applyBorder="1"/>
    <xf numFmtId="43" fontId="29" fillId="11" borderId="27" xfId="65" applyNumberFormat="1" applyFont="1" applyFill="1" applyBorder="1"/>
    <xf numFmtId="43" fontId="17" fillId="11" borderId="28" xfId="65" applyNumberFormat="1" applyFont="1" applyFill="1" applyBorder="1"/>
    <xf numFmtId="43" fontId="17" fillId="11" borderId="29" xfId="65" applyNumberFormat="1" applyFont="1" applyFill="1" applyBorder="1"/>
    <xf numFmtId="43" fontId="17" fillId="11" borderId="48" xfId="65" applyNumberFormat="1" applyFont="1" applyFill="1" applyBorder="1" applyAlignment="1">
      <alignment horizontal="center"/>
    </xf>
    <xf numFmtId="43" fontId="17" fillId="11" borderId="51" xfId="65" applyNumberFormat="1" applyFont="1" applyFill="1" applyBorder="1" applyAlignment="1">
      <alignment horizontal="center"/>
    </xf>
    <xf numFmtId="43" fontId="17" fillId="11" borderId="29" xfId="65" applyNumberFormat="1" applyFont="1" applyFill="1" applyBorder="1" applyAlignment="1">
      <alignment horizontal="center"/>
    </xf>
    <xf numFmtId="43" fontId="28" fillId="11" borderId="51" xfId="65" applyNumberFormat="1" applyFont="1" applyFill="1" applyBorder="1"/>
    <xf numFmtId="43" fontId="17" fillId="11" borderId="51" xfId="65" applyNumberFormat="1" applyFont="1" applyFill="1" applyBorder="1"/>
    <xf numFmtId="43" fontId="28" fillId="11" borderId="27" xfId="65" applyNumberFormat="1" applyFont="1" applyFill="1" applyBorder="1"/>
    <xf numFmtId="43" fontId="17" fillId="11" borderId="27" xfId="65" applyNumberFormat="1" applyFont="1" applyFill="1" applyBorder="1"/>
    <xf numFmtId="43" fontId="30" fillId="11" borderId="51" xfId="65" applyNumberFormat="1" applyFont="1" applyFill="1" applyBorder="1"/>
    <xf numFmtId="4" fontId="17" fillId="9" borderId="48" xfId="65" applyNumberFormat="1" applyFont="1" applyFill="1" applyBorder="1"/>
    <xf numFmtId="4" fontId="17" fillId="9" borderId="27" xfId="65" applyNumberFormat="1" applyFont="1" applyFill="1" applyBorder="1"/>
    <xf numFmtId="4" fontId="17" fillId="9" borderId="51" xfId="65" applyNumberFormat="1" applyFont="1" applyFill="1" applyBorder="1"/>
    <xf numFmtId="172" fontId="22" fillId="0" borderId="28" xfId="65" applyNumberFormat="1" applyFont="1" applyFill="1" applyBorder="1" applyAlignment="1">
      <alignment horizontal="center"/>
    </xf>
    <xf numFmtId="0" fontId="5" fillId="9" borderId="52" xfId="65" applyNumberFormat="1" applyFont="1" applyFill="1" applyBorder="1"/>
    <xf numFmtId="4" fontId="17" fillId="9" borderId="25" xfId="65" applyNumberFormat="1" applyFont="1" applyFill="1" applyBorder="1"/>
    <xf numFmtId="0" fontId="17" fillId="0" borderId="25" xfId="0" applyFont="1" applyFill="1" applyBorder="1" applyAlignment="1">
      <alignment horizontal="right"/>
    </xf>
    <xf numFmtId="172" fontId="5" fillId="12" borderId="11" xfId="65" applyNumberFormat="1" applyFont="1" applyFill="1" applyBorder="1"/>
    <xf numFmtId="0" fontId="17" fillId="0" borderId="1" xfId="0" quotePrefix="1" applyFont="1" applyBorder="1" applyAlignment="1">
      <alignment horizontal="left" indent="2"/>
    </xf>
    <xf numFmtId="0" fontId="17" fillId="0" borderId="27" xfId="0" quotePrefix="1" applyFont="1" applyBorder="1" applyAlignment="1">
      <alignment horizontal="left" indent="2"/>
    </xf>
    <xf numFmtId="0" fontId="17" fillId="0" borderId="9" xfId="0" applyFont="1" applyBorder="1" applyAlignment="1">
      <alignment horizontal="right"/>
    </xf>
    <xf numFmtId="4" fontId="17" fillId="11" borderId="55" xfId="65" applyNumberFormat="1" applyFont="1" applyFill="1" applyBorder="1"/>
    <xf numFmtId="0" fontId="5" fillId="0" borderId="9" xfId="0" applyFont="1" applyBorder="1" applyAlignment="1">
      <alignment horizontal="right"/>
    </xf>
    <xf numFmtId="4" fontId="5" fillId="11" borderId="17" xfId="0" applyNumberFormat="1" applyFont="1" applyFill="1" applyBorder="1"/>
    <xf numFmtId="4" fontId="5" fillId="11" borderId="55" xfId="0" applyNumberFormat="1" applyFont="1" applyFill="1" applyBorder="1"/>
    <xf numFmtId="4" fontId="5" fillId="11" borderId="1" xfId="0" applyNumberFormat="1" applyFont="1" applyFill="1" applyBorder="1"/>
    <xf numFmtId="4" fontId="5" fillId="11" borderId="18" xfId="0" applyNumberFormat="1" applyFont="1" applyFill="1" applyBorder="1"/>
    <xf numFmtId="0" fontId="22" fillId="0" borderId="16" xfId="0" applyFont="1" applyBorder="1" applyAlignment="1">
      <alignment horizontal="right"/>
    </xf>
    <xf numFmtId="0" fontId="22" fillId="0" borderId="1" xfId="0" applyFont="1" applyBorder="1"/>
    <xf numFmtId="0" fontId="5" fillId="12" borderId="16" xfId="0" applyFont="1" applyFill="1" applyBorder="1" applyAlignment="1">
      <alignment horizontal="right"/>
    </xf>
    <xf numFmtId="0" fontId="22" fillId="12" borderId="1" xfId="0" applyFont="1" applyFill="1" applyBorder="1"/>
    <xf numFmtId="4" fontId="5" fillId="12" borderId="1" xfId="0" applyNumberFormat="1" applyFont="1" applyFill="1" applyBorder="1"/>
    <xf numFmtId="4" fontId="5" fillId="12" borderId="18" xfId="0" applyNumberFormat="1" applyFont="1" applyFill="1" applyBorder="1"/>
    <xf numFmtId="0" fontId="5" fillId="0" borderId="25" xfId="0" applyFont="1" applyBorder="1" applyAlignment="1">
      <alignment horizontal="right"/>
    </xf>
    <xf numFmtId="4" fontId="5" fillId="11" borderId="27" xfId="0" applyNumberFormat="1" applyFont="1" applyFill="1" applyBorder="1"/>
    <xf numFmtId="4" fontId="5" fillId="11" borderId="29" xfId="0" applyNumberFormat="1" applyFont="1" applyFill="1" applyBorder="1"/>
    <xf numFmtId="4" fontId="17" fillId="11" borderId="52" xfId="65" applyNumberFormat="1" applyFont="1" applyFill="1" applyBorder="1"/>
    <xf numFmtId="4" fontId="5" fillId="9" borderId="8" xfId="65" applyNumberFormat="1" applyFont="1" applyFill="1" applyBorder="1"/>
    <xf numFmtId="4" fontId="17" fillId="11" borderId="11" xfId="65" applyNumberFormat="1" applyFont="1" applyFill="1" applyBorder="1"/>
    <xf numFmtId="172" fontId="17" fillId="12" borderId="47" xfId="65" applyNumberFormat="1" applyFont="1" applyFill="1" applyBorder="1"/>
    <xf numFmtId="172" fontId="17" fillId="12" borderId="48" xfId="65" applyNumberFormat="1" applyFont="1" applyFill="1" applyBorder="1"/>
    <xf numFmtId="4" fontId="17" fillId="12" borderId="0" xfId="65" applyNumberFormat="1" applyFont="1" applyFill="1" applyBorder="1"/>
    <xf numFmtId="4" fontId="17" fillId="12" borderId="28" xfId="65" applyNumberFormat="1" applyFont="1" applyFill="1" applyBorder="1"/>
    <xf numFmtId="0" fontId="50" fillId="0" borderId="0" xfId="0" applyFont="1"/>
    <xf numFmtId="0" fontId="17" fillId="13" borderId="0" xfId="0" quotePrefix="1" applyFont="1" applyFill="1" applyBorder="1"/>
    <xf numFmtId="0" fontId="17" fillId="13" borderId="1" xfId="0" applyFont="1" applyFill="1" applyBorder="1"/>
    <xf numFmtId="0" fontId="17" fillId="13" borderId="1" xfId="0" quotePrefix="1" applyFont="1" applyFill="1" applyBorder="1" applyAlignment="1">
      <alignment wrapText="1"/>
    </xf>
    <xf numFmtId="0" fontId="51" fillId="0" borderId="0" xfId="0" applyFont="1"/>
    <xf numFmtId="0" fontId="51" fillId="0" borderId="0" xfId="0" applyFont="1" applyAlignment="1">
      <alignment horizontal="center"/>
    </xf>
    <xf numFmtId="0" fontId="51" fillId="0" borderId="0" xfId="0" applyFont="1" applyAlignment="1">
      <alignment horizontal="left"/>
    </xf>
    <xf numFmtId="0" fontId="17" fillId="10" borderId="21" xfId="9" applyFont="1" applyFill="1" applyBorder="1" applyAlignment="1">
      <alignment horizontal="right"/>
    </xf>
    <xf numFmtId="0" fontId="22" fillId="10" borderId="30" xfId="9" applyFont="1" applyFill="1" applyBorder="1"/>
    <xf numFmtId="0" fontId="17" fillId="10" borderId="33" xfId="9" applyFont="1" applyFill="1" applyBorder="1" applyAlignment="1">
      <alignment horizontal="right"/>
    </xf>
    <xf numFmtId="0" fontId="22" fillId="10" borderId="22" xfId="9" applyFont="1" applyFill="1" applyBorder="1"/>
    <xf numFmtId="0" fontId="22" fillId="10" borderId="22" xfId="9" applyFont="1" applyFill="1" applyBorder="1" applyAlignment="1">
      <alignment horizontal="center"/>
    </xf>
    <xf numFmtId="43" fontId="17" fillId="8" borderId="8" xfId="10" applyFont="1" applyFill="1" applyBorder="1" applyAlignment="1">
      <alignment horizontal="center" wrapText="1"/>
    </xf>
    <xf numFmtId="0" fontId="17" fillId="8" borderId="10" xfId="9" applyFont="1" applyFill="1" applyBorder="1" applyAlignment="1">
      <alignment horizontal="center" vertical="center" wrapText="1"/>
    </xf>
    <xf numFmtId="43" fontId="17" fillId="8" borderId="19" xfId="10" applyFont="1" applyFill="1" applyBorder="1" applyAlignment="1">
      <alignment horizontal="center" wrapText="1"/>
    </xf>
    <xf numFmtId="0" fontId="17" fillId="8" borderId="48" xfId="9" applyFont="1" applyFill="1" applyBorder="1" applyAlignment="1">
      <alignment vertical="center" wrapText="1"/>
    </xf>
    <xf numFmtId="0" fontId="17" fillId="8" borderId="52" xfId="9" applyFont="1" applyFill="1" applyBorder="1" applyAlignment="1">
      <alignment vertical="center" wrapText="1"/>
    </xf>
    <xf numFmtId="0" fontId="17" fillId="8" borderId="3" xfId="9" applyFont="1" applyFill="1" applyBorder="1" applyAlignment="1">
      <alignment horizontal="center"/>
    </xf>
    <xf numFmtId="0" fontId="17" fillId="8" borderId="3" xfId="9" applyFont="1" applyFill="1" applyBorder="1" applyAlignment="1">
      <alignment horizontal="center" wrapText="1"/>
    </xf>
    <xf numFmtId="0" fontId="17" fillId="8" borderId="0" xfId="9" applyFont="1" applyFill="1" applyBorder="1" applyAlignment="1">
      <alignment horizontal="center" wrapText="1"/>
    </xf>
    <xf numFmtId="0" fontId="17" fillId="8" borderId="11" xfId="9" applyFont="1" applyFill="1" applyBorder="1" applyAlignment="1">
      <alignment horizontal="center" wrapText="1"/>
    </xf>
    <xf numFmtId="0" fontId="17" fillId="8" borderId="26" xfId="9" applyFont="1" applyFill="1" applyBorder="1" applyAlignment="1">
      <alignment horizontal="center" wrapText="1"/>
    </xf>
    <xf numFmtId="0" fontId="17" fillId="8" borderId="28" xfId="9" applyFont="1" applyFill="1" applyBorder="1" applyAlignment="1">
      <alignment horizontal="center" wrapText="1"/>
    </xf>
    <xf numFmtId="0" fontId="17" fillId="8" borderId="25" xfId="9" applyFont="1" applyFill="1" applyBorder="1" applyAlignment="1">
      <alignment horizontal="center" wrapText="1"/>
    </xf>
    <xf numFmtId="0" fontId="17" fillId="8" borderId="52" xfId="9" applyFont="1" applyFill="1" applyBorder="1" applyAlignment="1">
      <alignment horizontal="center" wrapText="1"/>
    </xf>
    <xf numFmtId="0" fontId="41" fillId="8" borderId="8" xfId="9" applyFont="1" applyFill="1" applyBorder="1" applyAlignment="1">
      <alignment horizontal="center" vertical="center" wrapText="1"/>
    </xf>
    <xf numFmtId="0" fontId="22" fillId="8" borderId="33" xfId="9" applyFont="1" applyFill="1" applyBorder="1" applyAlignment="1">
      <alignment horizontal="center" vertical="center"/>
    </xf>
    <xf numFmtId="168" fontId="22" fillId="8" borderId="8" xfId="9" applyNumberFormat="1" applyFont="1" applyFill="1" applyBorder="1" applyAlignment="1">
      <alignment horizontal="center" vertical="center"/>
    </xf>
    <xf numFmtId="168" fontId="22" fillId="8" borderId="32" xfId="9" applyNumberFormat="1" applyFont="1" applyFill="1" applyBorder="1" applyAlignment="1">
      <alignment horizontal="center" vertical="center" wrapText="1"/>
    </xf>
    <xf numFmtId="168" fontId="22" fillId="8" borderId="8" xfId="9" applyNumberFormat="1" applyFont="1" applyFill="1" applyBorder="1" applyAlignment="1">
      <alignment horizontal="center" vertical="center" wrapText="1"/>
    </xf>
    <xf numFmtId="0" fontId="17" fillId="8" borderId="32" xfId="0" applyFont="1" applyFill="1" applyBorder="1" applyAlignment="1">
      <alignment horizontal="right"/>
    </xf>
    <xf numFmtId="0" fontId="41" fillId="8" borderId="47" xfId="0" applyFont="1" applyFill="1" applyBorder="1" applyAlignment="1">
      <alignment horizontal="center"/>
    </xf>
    <xf numFmtId="0" fontId="17" fillId="8" borderId="48" xfId="0" applyFont="1" applyFill="1" applyBorder="1" applyAlignment="1">
      <alignment horizontal="right"/>
    </xf>
    <xf numFmtId="0" fontId="17" fillId="8" borderId="11" xfId="0" applyFont="1" applyFill="1" applyBorder="1" applyAlignment="1">
      <alignment horizontal="center" vertical="center"/>
    </xf>
    <xf numFmtId="168" fontId="17" fillId="8" borderId="33" xfId="0" applyNumberFormat="1" applyFont="1" applyFill="1" applyBorder="1" applyAlignment="1">
      <alignment horizontal="center"/>
    </xf>
    <xf numFmtId="168" fontId="17" fillId="8" borderId="24" xfId="0" applyNumberFormat="1" applyFont="1" applyFill="1" applyBorder="1" applyAlignment="1">
      <alignment horizontal="center"/>
    </xf>
    <xf numFmtId="168" fontId="17" fillId="8" borderId="58" xfId="0" applyNumberFormat="1" applyFont="1" applyFill="1" applyBorder="1" applyAlignment="1">
      <alignment horizontal="center"/>
    </xf>
    <xf numFmtId="168" fontId="22" fillId="8" borderId="8" xfId="0" applyNumberFormat="1" applyFont="1" applyFill="1" applyBorder="1" applyAlignment="1">
      <alignment horizontal="center" vertical="center" wrapText="1"/>
    </xf>
    <xf numFmtId="0" fontId="17" fillId="8" borderId="11" xfId="0" applyFont="1" applyFill="1" applyBorder="1" applyAlignment="1">
      <alignment horizontal="center"/>
    </xf>
    <xf numFmtId="0" fontId="22" fillId="8" borderId="28" xfId="0" applyFont="1" applyFill="1" applyBorder="1" applyAlignment="1">
      <alignment horizontal="center"/>
    </xf>
    <xf numFmtId="168" fontId="22" fillId="8" borderId="27" xfId="0" applyNumberFormat="1" applyFont="1" applyFill="1" applyBorder="1" applyAlignment="1">
      <alignment horizontal="center"/>
    </xf>
    <xf numFmtId="168" fontId="22" fillId="8" borderId="26" xfId="0" applyNumberFormat="1" applyFont="1" applyFill="1" applyBorder="1" applyAlignment="1">
      <alignment horizontal="center"/>
    </xf>
    <xf numFmtId="168" fontId="22" fillId="8" borderId="51" xfId="0" applyNumberFormat="1" applyFont="1" applyFill="1" applyBorder="1" applyAlignment="1">
      <alignment horizontal="center"/>
    </xf>
    <xf numFmtId="168" fontId="22" fillId="8" borderId="11" xfId="0" applyNumberFormat="1" applyFont="1" applyFill="1" applyBorder="1" applyAlignment="1">
      <alignment horizontal="center" vertical="center" wrapText="1"/>
    </xf>
    <xf numFmtId="0" fontId="17" fillId="8" borderId="30" xfId="0" applyFont="1" applyFill="1" applyBorder="1" applyAlignment="1">
      <alignment horizontal="center" vertical="center" wrapText="1"/>
    </xf>
    <xf numFmtId="172" fontId="17" fillId="8" borderId="32" xfId="65" quotePrefix="1" applyNumberFormat="1" applyFont="1" applyFill="1" applyBorder="1"/>
    <xf numFmtId="172" fontId="17" fillId="8" borderId="8" xfId="65" quotePrefix="1" applyNumberFormat="1" applyFont="1" applyFill="1" applyBorder="1" applyAlignment="1">
      <alignment horizontal="center" vertical="center" wrapText="1"/>
    </xf>
    <xf numFmtId="172" fontId="17" fillId="8" borderId="34" xfId="65" applyNumberFormat="1" applyFont="1" applyFill="1" applyBorder="1" applyAlignment="1">
      <alignment horizontal="center"/>
    </xf>
    <xf numFmtId="172" fontId="17" fillId="8" borderId="19" xfId="65" applyNumberFormat="1" applyFont="1" applyFill="1" applyBorder="1" applyAlignment="1">
      <alignment horizontal="center" vertical="center" wrapText="1"/>
    </xf>
    <xf numFmtId="172" fontId="17" fillId="8" borderId="11" xfId="65" applyNumberFormat="1" applyFont="1" applyFill="1" applyBorder="1" applyAlignment="1">
      <alignment horizontal="center" vertical="center" wrapText="1"/>
    </xf>
    <xf numFmtId="0" fontId="17" fillId="8" borderId="59" xfId="0" applyFont="1" applyFill="1" applyBorder="1" applyAlignment="1">
      <alignment horizontal="center"/>
    </xf>
    <xf numFmtId="168" fontId="17" fillId="8" borderId="41" xfId="0" applyNumberFormat="1" applyFont="1" applyFill="1" applyBorder="1" applyAlignment="1">
      <alignment horizontal="center"/>
    </xf>
    <xf numFmtId="0" fontId="17" fillId="8" borderId="56" xfId="0" applyFont="1" applyFill="1" applyBorder="1" applyAlignment="1">
      <alignment horizontal="center"/>
    </xf>
    <xf numFmtId="168" fontId="17" fillId="8" borderId="15" xfId="0" applyNumberFormat="1" applyFont="1" applyFill="1" applyBorder="1" applyAlignment="1">
      <alignment horizontal="center"/>
    </xf>
    <xf numFmtId="0" fontId="17" fillId="8" borderId="41" xfId="0" applyFont="1" applyFill="1" applyBorder="1" applyAlignment="1">
      <alignment horizontal="center"/>
    </xf>
    <xf numFmtId="4" fontId="22" fillId="8" borderId="25" xfId="0" applyNumberFormat="1" applyFont="1" applyFill="1" applyBorder="1" applyAlignment="1">
      <alignment horizontal="center" wrapText="1"/>
    </xf>
    <xf numFmtId="4" fontId="22" fillId="8" borderId="29" xfId="0" applyNumberFormat="1" applyFont="1" applyFill="1" applyBorder="1" applyAlignment="1">
      <alignment horizontal="center" wrapText="1"/>
    </xf>
    <xf numFmtId="171" fontId="22" fillId="8" borderId="12" xfId="0" applyNumberFormat="1" applyFont="1" applyFill="1" applyBorder="1" applyAlignment="1">
      <alignment horizontal="center" wrapText="1"/>
    </xf>
    <xf numFmtId="171" fontId="22" fillId="8" borderId="69" xfId="0" applyNumberFormat="1" applyFont="1" applyFill="1" applyBorder="1" applyAlignment="1">
      <alignment horizontal="center" wrapText="1"/>
    </xf>
    <xf numFmtId="4" fontId="22" fillId="8" borderId="25" xfId="0" applyNumberFormat="1" applyFont="1" applyFill="1" applyBorder="1" applyAlignment="1">
      <alignment horizontal="center"/>
    </xf>
    <xf numFmtId="4" fontId="22" fillId="8" borderId="14" xfId="0" applyNumberFormat="1" applyFont="1" applyFill="1" applyBorder="1" applyAlignment="1">
      <alignment horizontal="center" wrapText="1"/>
    </xf>
    <xf numFmtId="4" fontId="22" fillId="8" borderId="27" xfId="0" applyNumberFormat="1" applyFont="1" applyFill="1" applyBorder="1" applyAlignment="1">
      <alignment horizontal="center"/>
    </xf>
    <xf numFmtId="4" fontId="22" fillId="8" borderId="69" xfId="0" applyNumberFormat="1" applyFont="1" applyFill="1" applyBorder="1" applyAlignment="1">
      <alignment horizontal="center" wrapText="1"/>
    </xf>
    <xf numFmtId="4" fontId="22" fillId="8" borderId="26" xfId="0" applyNumberFormat="1" applyFont="1" applyFill="1" applyBorder="1" applyAlignment="1">
      <alignment horizontal="center" wrapText="1"/>
    </xf>
    <xf numFmtId="0" fontId="22" fillId="8" borderId="9" xfId="0" applyFont="1" applyFill="1" applyBorder="1" applyAlignment="1">
      <alignment horizontal="center"/>
    </xf>
    <xf numFmtId="0" fontId="17" fillId="8" borderId="10" xfId="0" applyFont="1" applyFill="1" applyBorder="1"/>
    <xf numFmtId="167" fontId="17" fillId="8" borderId="10" xfId="65" applyFont="1" applyFill="1" applyBorder="1"/>
    <xf numFmtId="0" fontId="22" fillId="8" borderId="12" xfId="0" applyFont="1" applyFill="1" applyBorder="1" applyAlignment="1">
      <alignment horizontal="center"/>
    </xf>
    <xf numFmtId="0" fontId="22" fillId="8" borderId="13" xfId="0" applyFont="1" applyFill="1" applyBorder="1" applyAlignment="1">
      <alignment horizontal="center"/>
    </xf>
    <xf numFmtId="0" fontId="22" fillId="8" borderId="14" xfId="0" applyFont="1" applyFill="1" applyBorder="1" applyAlignment="1">
      <alignment horizontal="center"/>
    </xf>
    <xf numFmtId="0" fontId="22" fillId="8" borderId="15" xfId="0" applyFont="1" applyFill="1" applyBorder="1" applyAlignment="1">
      <alignment horizontal="center"/>
    </xf>
    <xf numFmtId="167" fontId="22" fillId="8" borderId="15" xfId="65" applyFont="1" applyFill="1" applyBorder="1" applyAlignment="1">
      <alignment horizontal="center"/>
    </xf>
    <xf numFmtId="0" fontId="23" fillId="8" borderId="8" xfId="0" applyFont="1" applyFill="1" applyBorder="1" applyAlignment="1">
      <alignment horizontal="right"/>
    </xf>
    <xf numFmtId="0" fontId="22" fillId="8" borderId="32" xfId="0" applyFont="1" applyFill="1" applyBorder="1" applyAlignment="1">
      <alignment horizontal="center" vertical="center"/>
    </xf>
    <xf numFmtId="0" fontId="23" fillId="8" borderId="19" xfId="0" applyFont="1" applyFill="1" applyBorder="1" applyAlignment="1">
      <alignment horizontal="right"/>
    </xf>
    <xf numFmtId="0" fontId="36" fillId="8" borderId="11" xfId="0" applyFont="1" applyFill="1" applyBorder="1" applyAlignment="1">
      <alignment horizontal="center"/>
    </xf>
    <xf numFmtId="0" fontId="36" fillId="8" borderId="26" xfId="0" applyFont="1" applyFill="1" applyBorder="1" applyAlignment="1">
      <alignment horizontal="center" vertical="top"/>
    </xf>
    <xf numFmtId="0" fontId="17" fillId="8" borderId="11" xfId="0" applyFont="1" applyFill="1" applyBorder="1" applyAlignment="1">
      <alignment horizontal="center" vertical="center" wrapText="1"/>
    </xf>
    <xf numFmtId="167" fontId="22" fillId="8" borderId="34" xfId="65" applyFont="1" applyFill="1" applyBorder="1" applyAlignment="1">
      <alignment horizontal="center"/>
    </xf>
    <xf numFmtId="0" fontId="6" fillId="8" borderId="34" xfId="0" applyFont="1" applyFill="1" applyBorder="1" applyAlignment="1">
      <alignment horizontal="center"/>
    </xf>
    <xf numFmtId="167" fontId="17" fillId="8" borderId="8" xfId="65" applyFont="1" applyFill="1" applyBorder="1"/>
    <xf numFmtId="167" fontId="17" fillId="8" borderId="19" xfId="65" applyFont="1" applyFill="1" applyBorder="1"/>
    <xf numFmtId="0" fontId="6" fillId="8" borderId="19" xfId="0" applyFont="1" applyFill="1" applyBorder="1"/>
    <xf numFmtId="167" fontId="17" fillId="8" borderId="16" xfId="65" applyFont="1" applyFill="1" applyBorder="1" applyAlignment="1">
      <alignment horizontal="center"/>
    </xf>
    <xf numFmtId="167" fontId="17" fillId="8" borderId="1" xfId="65" applyFont="1" applyFill="1" applyBorder="1" applyAlignment="1">
      <alignment horizontal="center"/>
    </xf>
    <xf numFmtId="167" fontId="17" fillId="8" borderId="18" xfId="65" applyFont="1" applyFill="1" applyBorder="1" applyAlignment="1">
      <alignment horizontal="center"/>
    </xf>
    <xf numFmtId="167" fontId="17" fillId="8" borderId="42" xfId="65" applyFont="1" applyFill="1" applyBorder="1" applyAlignment="1">
      <alignment horizontal="center"/>
    </xf>
    <xf numFmtId="167" fontId="17" fillId="8" borderId="19" xfId="65" applyFont="1" applyFill="1" applyBorder="1" applyAlignment="1">
      <alignment horizontal="center"/>
    </xf>
    <xf numFmtId="167" fontId="17" fillId="8" borderId="11" xfId="65" applyFont="1" applyFill="1" applyBorder="1" applyAlignment="1">
      <alignment horizontal="center"/>
    </xf>
    <xf numFmtId="43" fontId="17" fillId="8" borderId="48" xfId="43" applyFont="1" applyFill="1" applyBorder="1" applyAlignment="1">
      <alignment horizontal="center"/>
    </xf>
    <xf numFmtId="167" fontId="17" fillId="8" borderId="27" xfId="65" quotePrefix="1" applyFont="1" applyFill="1" applyBorder="1" applyAlignment="1">
      <alignment horizontal="center"/>
    </xf>
    <xf numFmtId="167" fontId="17" fillId="8" borderId="29" xfId="65" quotePrefix="1" applyFont="1" applyFill="1" applyBorder="1" applyAlignment="1">
      <alignment horizontal="center"/>
    </xf>
    <xf numFmtId="167" fontId="17" fillId="8" borderId="25" xfId="65" quotePrefix="1" applyFont="1" applyFill="1" applyBorder="1" applyAlignment="1">
      <alignment horizontal="center"/>
    </xf>
    <xf numFmtId="167" fontId="17" fillId="8" borderId="52" xfId="65" applyFont="1" applyFill="1" applyBorder="1" applyAlignment="1">
      <alignment horizontal="center"/>
    </xf>
    <xf numFmtId="167" fontId="17" fillId="8" borderId="11" xfId="65" applyFont="1" applyFill="1" applyBorder="1"/>
    <xf numFmtId="167" fontId="17" fillId="8" borderId="3" xfId="65" applyFont="1" applyFill="1" applyBorder="1" applyAlignment="1">
      <alignment horizontal="center"/>
    </xf>
    <xf numFmtId="167" fontId="17" fillId="8" borderId="0" xfId="65" applyFont="1" applyFill="1" applyBorder="1" applyAlignment="1">
      <alignment horizontal="center"/>
    </xf>
    <xf numFmtId="167" fontId="17" fillId="8" borderId="26" xfId="65" quotePrefix="1" applyFont="1" applyFill="1" applyBorder="1" applyAlignment="1">
      <alignment horizontal="center"/>
    </xf>
    <xf numFmtId="167" fontId="17" fillId="8" borderId="28" xfId="65" applyFont="1" applyFill="1" applyBorder="1" applyAlignment="1">
      <alignment horizontal="center"/>
    </xf>
    <xf numFmtId="172" fontId="22" fillId="8" borderId="17" xfId="65" quotePrefix="1" applyNumberFormat="1" applyFont="1" applyFill="1" applyBorder="1" applyAlignment="1">
      <alignment horizontal="center" vertical="center" wrapText="1"/>
    </xf>
    <xf numFmtId="172" fontId="22" fillId="8" borderId="55" xfId="65" applyNumberFormat="1" applyFont="1" applyFill="1" applyBorder="1" applyAlignment="1">
      <alignment horizontal="center"/>
    </xf>
    <xf numFmtId="172" fontId="22" fillId="8" borderId="1" xfId="65" applyNumberFormat="1" applyFont="1" applyFill="1" applyBorder="1" applyAlignment="1">
      <alignment horizontal="center" vertical="center" wrapText="1"/>
    </xf>
    <xf numFmtId="172" fontId="22" fillId="8" borderId="27" xfId="65" applyNumberFormat="1" applyFont="1" applyFill="1" applyBorder="1" applyAlignment="1">
      <alignment horizontal="center" vertical="center" wrapText="1"/>
    </xf>
    <xf numFmtId="0" fontId="36" fillId="8" borderId="27" xfId="0" applyFont="1" applyFill="1" applyBorder="1" applyAlignment="1">
      <alignment horizontal="center"/>
    </xf>
    <xf numFmtId="0" fontId="22" fillId="8" borderId="29" xfId="0" applyFont="1" applyFill="1" applyBorder="1" applyAlignment="1">
      <alignment horizontal="center"/>
    </xf>
    <xf numFmtId="0" fontId="21" fillId="8" borderId="6" xfId="0" applyFont="1" applyFill="1" applyBorder="1" applyAlignment="1">
      <alignment horizontal="center" wrapText="1"/>
    </xf>
    <xf numFmtId="0" fontId="21" fillId="8" borderId="2" xfId="0" applyFont="1" applyFill="1" applyBorder="1" applyAlignment="1">
      <alignment horizontal="center" wrapText="1"/>
    </xf>
    <xf numFmtId="0" fontId="22" fillId="8" borderId="66" xfId="0" applyFont="1" applyFill="1" applyBorder="1" applyAlignment="1">
      <alignment horizontal="center"/>
    </xf>
    <xf numFmtId="0" fontId="22" fillId="8" borderId="66" xfId="0" applyFont="1" applyFill="1" applyBorder="1" applyAlignment="1">
      <alignment horizontal="center" wrapText="1"/>
    </xf>
    <xf numFmtId="40" fontId="17" fillId="8" borderId="8" xfId="0" applyNumberFormat="1" applyFont="1" applyFill="1" applyBorder="1" applyAlignment="1">
      <alignment horizontal="center" wrapText="1"/>
    </xf>
    <xf numFmtId="40" fontId="17" fillId="8" borderId="19" xfId="0" applyNumberFormat="1" applyFont="1" applyFill="1" applyBorder="1" applyAlignment="1">
      <alignment horizontal="center" wrapText="1"/>
    </xf>
    <xf numFmtId="40" fontId="17" fillId="8" borderId="11" xfId="0" applyNumberFormat="1" applyFont="1" applyFill="1" applyBorder="1" applyAlignment="1">
      <alignment horizontal="center" wrapText="1"/>
    </xf>
    <xf numFmtId="0" fontId="22" fillId="8" borderId="10" xfId="0" applyFont="1" applyFill="1" applyBorder="1" applyAlignment="1">
      <alignment horizontal="center"/>
    </xf>
    <xf numFmtId="0" fontId="22" fillId="8" borderId="25" xfId="0" applyFont="1" applyFill="1" applyBorder="1" applyAlignment="1">
      <alignment horizontal="center"/>
    </xf>
    <xf numFmtId="0" fontId="22" fillId="8" borderId="77" xfId="0" applyFont="1" applyFill="1" applyBorder="1" applyAlignment="1">
      <alignment horizontal="center"/>
    </xf>
    <xf numFmtId="0" fontId="22" fillId="8" borderId="78" xfId="0" applyFont="1" applyFill="1" applyBorder="1" applyAlignment="1">
      <alignment horizontal="center"/>
    </xf>
    <xf numFmtId="0" fontId="17" fillId="10" borderId="21" xfId="0" applyFont="1" applyFill="1" applyBorder="1" applyAlignment="1">
      <alignment horizontal="right"/>
    </xf>
    <xf numFmtId="0" fontId="22" fillId="10" borderId="22" xfId="0" applyFont="1" applyFill="1" applyBorder="1"/>
    <xf numFmtId="0" fontId="22" fillId="10" borderId="21" xfId="0" applyFont="1" applyFill="1" applyBorder="1" applyAlignment="1">
      <alignment horizontal="right"/>
    </xf>
    <xf numFmtId="167" fontId="22" fillId="10" borderId="21" xfId="65" applyFont="1" applyFill="1" applyBorder="1"/>
    <xf numFmtId="167" fontId="22" fillId="10" borderId="22" xfId="65" applyFont="1" applyFill="1" applyBorder="1"/>
    <xf numFmtId="0" fontId="33" fillId="10" borderId="33" xfId="0" applyFont="1" applyFill="1" applyBorder="1" applyAlignment="1">
      <alignment horizontal="right"/>
    </xf>
    <xf numFmtId="0" fontId="22" fillId="10" borderId="22" xfId="0" applyFont="1" applyFill="1" applyBorder="1" applyAlignment="1">
      <alignment horizontal="left" vertical="center"/>
    </xf>
    <xf numFmtId="167" fontId="17" fillId="10" borderId="20" xfId="65" applyFont="1" applyFill="1" applyBorder="1" applyAlignment="1">
      <alignment horizontal="right"/>
    </xf>
    <xf numFmtId="167" fontId="22" fillId="10" borderId="20" xfId="65" applyFont="1" applyFill="1" applyBorder="1"/>
    <xf numFmtId="167" fontId="17" fillId="10" borderId="33" xfId="65" applyFont="1" applyFill="1" applyBorder="1" applyAlignment="1">
      <alignment horizontal="right"/>
    </xf>
    <xf numFmtId="0" fontId="22" fillId="10" borderId="2" xfId="0" applyFont="1" applyFill="1" applyBorder="1" applyAlignment="1">
      <alignment horizontal="right"/>
    </xf>
    <xf numFmtId="4" fontId="22" fillId="10" borderId="4" xfId="0" applyNumberFormat="1" applyFont="1" applyFill="1" applyBorder="1" applyAlignment="1">
      <alignment horizontal="left"/>
    </xf>
    <xf numFmtId="0" fontId="22" fillId="10" borderId="20" xfId="0" applyFont="1" applyFill="1" applyBorder="1" applyAlignment="1">
      <alignment horizontal="right"/>
    </xf>
    <xf numFmtId="0" fontId="22" fillId="10" borderId="33" xfId="0" applyFont="1" applyFill="1" applyBorder="1"/>
    <xf numFmtId="4" fontId="41" fillId="0" borderId="0" xfId="39" applyNumberFormat="1" applyFont="1" applyBorder="1"/>
    <xf numFmtId="4" fontId="22" fillId="12" borderId="22" xfId="65" applyNumberFormat="1" applyFont="1" applyFill="1" applyBorder="1" applyAlignment="1" applyProtection="1">
      <alignment horizontal="right"/>
    </xf>
    <xf numFmtId="4" fontId="22" fillId="12" borderId="22" xfId="65" applyNumberFormat="1" applyFont="1" applyFill="1" applyBorder="1" applyAlignment="1">
      <alignment horizontal="right" vertical="center"/>
    </xf>
    <xf numFmtId="171" fontId="17" fillId="12" borderId="8" xfId="0" applyNumberFormat="1" applyFont="1" applyFill="1" applyBorder="1" applyAlignment="1">
      <alignment horizontal="right"/>
    </xf>
    <xf numFmtId="171" fontId="17" fillId="12" borderId="19" xfId="0" applyNumberFormat="1" applyFont="1" applyFill="1" applyBorder="1" applyAlignment="1">
      <alignment horizontal="right"/>
    </xf>
    <xf numFmtId="0" fontId="17" fillId="12" borderId="19" xfId="0" applyFont="1" applyFill="1" applyBorder="1" applyAlignment="1">
      <alignment horizontal="right"/>
    </xf>
    <xf numFmtId="0" fontId="5" fillId="0" borderId="1" xfId="0" applyFont="1" applyFill="1" applyBorder="1"/>
    <xf numFmtId="172" fontId="5" fillId="0" borderId="1" xfId="0" applyNumberFormat="1" applyFont="1" applyFill="1" applyBorder="1"/>
    <xf numFmtId="0" fontId="0" fillId="0" borderId="1" xfId="0" applyFill="1" applyBorder="1"/>
    <xf numFmtId="0" fontId="17" fillId="8" borderId="30" xfId="0" applyFont="1" applyFill="1" applyBorder="1" applyAlignment="1">
      <alignment horizontal="center" vertical="center"/>
    </xf>
    <xf numFmtId="172" fontId="17" fillId="8" borderId="10" xfId="65" quotePrefix="1" applyNumberFormat="1" applyFont="1" applyFill="1" applyBorder="1"/>
    <xf numFmtId="172" fontId="17" fillId="8" borderId="0" xfId="65" applyNumberFormat="1" applyFont="1" applyFill="1" applyBorder="1" applyAlignment="1">
      <alignment horizontal="center"/>
    </xf>
    <xf numFmtId="172" fontId="17" fillId="8" borderId="28" xfId="65" applyNumberFormat="1" applyFont="1" applyFill="1" applyBorder="1" applyAlignment="1">
      <alignment horizontal="center"/>
    </xf>
    <xf numFmtId="4" fontId="17" fillId="12" borderId="1" xfId="10" applyNumberFormat="1" applyFont="1" applyFill="1" applyBorder="1" applyProtection="1">
      <protection locked="0"/>
    </xf>
    <xf numFmtId="43" fontId="17" fillId="12" borderId="35" xfId="65" applyNumberFormat="1" applyFont="1" applyFill="1" applyBorder="1"/>
    <xf numFmtId="43" fontId="17" fillId="12" borderId="44" xfId="65" applyNumberFormat="1" applyFont="1" applyFill="1" applyBorder="1"/>
    <xf numFmtId="43" fontId="17" fillId="12" borderId="34" xfId="65" applyNumberFormat="1" applyFont="1" applyFill="1" applyBorder="1"/>
    <xf numFmtId="43" fontId="17" fillId="12" borderId="38" xfId="65" applyNumberFormat="1" applyFont="1" applyFill="1" applyBorder="1"/>
    <xf numFmtId="43" fontId="17" fillId="12" borderId="68" xfId="65" applyNumberFormat="1" applyFont="1" applyFill="1" applyBorder="1"/>
    <xf numFmtId="43" fontId="17" fillId="12" borderId="65" xfId="65" applyNumberFormat="1" applyFont="1" applyFill="1" applyBorder="1"/>
    <xf numFmtId="43" fontId="17" fillId="12" borderId="39" xfId="65" applyNumberFormat="1" applyFont="1" applyFill="1" applyBorder="1"/>
    <xf numFmtId="43" fontId="17" fillId="12" borderId="62" xfId="65" applyNumberFormat="1" applyFont="1" applyFill="1" applyBorder="1"/>
    <xf numFmtId="43" fontId="17" fillId="12" borderId="65" xfId="65" applyNumberFormat="1" applyFont="1" applyFill="1" applyBorder="1" applyAlignment="1">
      <alignment horizontal="right"/>
    </xf>
    <xf numFmtId="43" fontId="17" fillId="12" borderId="39" xfId="65" applyNumberFormat="1" applyFont="1" applyFill="1" applyBorder="1" applyAlignment="1">
      <alignment horizontal="right"/>
    </xf>
    <xf numFmtId="43" fontId="17" fillId="12" borderId="12" xfId="65" applyNumberFormat="1" applyFont="1" applyFill="1" applyBorder="1"/>
    <xf numFmtId="43" fontId="17" fillId="12" borderId="56" xfId="65" applyNumberFormat="1" applyFont="1" applyFill="1" applyBorder="1" applyAlignment="1">
      <alignment horizontal="right"/>
    </xf>
    <xf numFmtId="43" fontId="17" fillId="12" borderId="40" xfId="65" applyNumberFormat="1" applyFont="1" applyFill="1" applyBorder="1" applyAlignment="1">
      <alignment horizontal="right"/>
    </xf>
    <xf numFmtId="43" fontId="17" fillId="12" borderId="40" xfId="65" applyNumberFormat="1" applyFont="1" applyFill="1" applyBorder="1"/>
    <xf numFmtId="43" fontId="17" fillId="12" borderId="41" xfId="65" applyNumberFormat="1" applyFont="1" applyFill="1" applyBorder="1"/>
    <xf numFmtId="167" fontId="5" fillId="9" borderId="29" xfId="65" applyFont="1" applyFill="1" applyBorder="1"/>
    <xf numFmtId="0" fontId="17" fillId="0" borderId="19" xfId="0" applyFont="1" applyFill="1" applyBorder="1" applyAlignment="1">
      <alignment wrapText="1"/>
    </xf>
    <xf numFmtId="0" fontId="53" fillId="0" borderId="0" xfId="0" applyFont="1" applyFill="1"/>
    <xf numFmtId="172" fontId="17" fillId="8" borderId="47" xfId="65" applyNumberFormat="1" applyFont="1" applyFill="1" applyBorder="1" applyAlignment="1">
      <alignment horizontal="center"/>
    </xf>
    <xf numFmtId="172" fontId="17" fillId="8" borderId="48" xfId="65" applyNumberFormat="1" applyFont="1" applyFill="1" applyBorder="1" applyAlignment="1">
      <alignment horizontal="center"/>
    </xf>
    <xf numFmtId="43" fontId="22" fillId="8" borderId="8" xfId="65" applyNumberFormat="1" applyFont="1" applyFill="1" applyBorder="1" applyAlignment="1">
      <alignment horizontal="center" vertical="center" wrapText="1"/>
    </xf>
    <xf numFmtId="43" fontId="22" fillId="8" borderId="19" xfId="65" applyNumberFormat="1" applyFont="1" applyFill="1" applyBorder="1" applyAlignment="1">
      <alignment horizontal="center" vertical="center" wrapText="1"/>
    </xf>
    <xf numFmtId="43" fontId="22" fillId="8" borderId="11" xfId="65" applyNumberFormat="1" applyFont="1" applyFill="1" applyBorder="1" applyAlignment="1">
      <alignment horizontal="center" vertical="center" wrapText="1"/>
    </xf>
    <xf numFmtId="4" fontId="17" fillId="9" borderId="34" xfId="65" applyNumberFormat="1" applyFont="1" applyFill="1" applyBorder="1"/>
    <xf numFmtId="4" fontId="17" fillId="9" borderId="39" xfId="65" applyNumberFormat="1" applyFont="1" applyFill="1" applyBorder="1"/>
    <xf numFmtId="39" fontId="17" fillId="9" borderId="18" xfId="65" applyNumberFormat="1" applyFont="1" applyFill="1" applyBorder="1" applyAlignment="1">
      <alignment horizontal="right"/>
    </xf>
    <xf numFmtId="4" fontId="4" fillId="14" borderId="19" xfId="65" applyNumberFormat="1" applyFont="1" applyFill="1" applyBorder="1"/>
    <xf numFmtId="4" fontId="6" fillId="12" borderId="19" xfId="65" applyNumberFormat="1" applyFont="1" applyFill="1" applyBorder="1"/>
    <xf numFmtId="4" fontId="17" fillId="12" borderId="16" xfId="65" applyNumberFormat="1" applyFont="1" applyFill="1" applyBorder="1" applyAlignment="1">
      <alignment horizontal="left" indent="1"/>
    </xf>
    <xf numFmtId="4" fontId="17" fillId="12" borderId="1" xfId="65" applyNumberFormat="1" applyFont="1" applyFill="1" applyBorder="1" applyAlignment="1">
      <alignment horizontal="left" indent="1"/>
    </xf>
    <xf numFmtId="4" fontId="17" fillId="12" borderId="18" xfId="65" applyNumberFormat="1" applyFont="1" applyFill="1" applyBorder="1" applyAlignment="1">
      <alignment horizontal="left" indent="1"/>
    </xf>
    <xf numFmtId="0" fontId="17" fillId="11" borderId="42" xfId="0" applyFont="1" applyFill="1" applyBorder="1"/>
    <xf numFmtId="172" fontId="17" fillId="11" borderId="9" xfId="65" applyNumberFormat="1" applyFont="1" applyFill="1" applyBorder="1"/>
    <xf numFmtId="39" fontId="17" fillId="9" borderId="42" xfId="65" applyNumberFormat="1" applyFont="1" applyFill="1" applyBorder="1"/>
    <xf numFmtId="4" fontId="17" fillId="9" borderId="42" xfId="65" applyNumberFormat="1" applyFont="1" applyFill="1" applyBorder="1"/>
    <xf numFmtId="4" fontId="17" fillId="9" borderId="52" xfId="65" applyNumberFormat="1" applyFont="1" applyFill="1" applyBorder="1"/>
    <xf numFmtId="4" fontId="4" fillId="9" borderId="19" xfId="65" applyNumberFormat="1" applyFont="1" applyFill="1" applyBorder="1"/>
    <xf numFmtId="0" fontId="53" fillId="0" borderId="0" xfId="0" applyFont="1"/>
    <xf numFmtId="169" fontId="20" fillId="0" borderId="0" xfId="39" applyNumberFormat="1" applyFont="1" applyFill="1" applyBorder="1"/>
    <xf numFmtId="43" fontId="53" fillId="0" borderId="0" xfId="65" applyNumberFormat="1" applyFont="1" applyBorder="1"/>
    <xf numFmtId="0" fontId="53" fillId="0" borderId="0" xfId="0" applyFont="1" applyAlignment="1">
      <alignment horizontal="right"/>
    </xf>
    <xf numFmtId="170" fontId="20" fillId="0" borderId="0" xfId="65" applyNumberFormat="1" applyFont="1" applyFill="1" applyBorder="1"/>
    <xf numFmtId="39" fontId="22" fillId="9" borderId="22" xfId="65" applyNumberFormat="1" applyFont="1" applyFill="1" applyBorder="1"/>
    <xf numFmtId="0" fontId="17" fillId="0" borderId="0" xfId="9" applyFont="1" applyFill="1" applyBorder="1" applyAlignment="1">
      <alignment horizontal="right"/>
    </xf>
    <xf numFmtId="0" fontId="22" fillId="0" borderId="0" xfId="9" applyFont="1" applyFill="1" applyBorder="1"/>
    <xf numFmtId="43" fontId="17" fillId="0" borderId="0" xfId="10" applyFont="1" applyFill="1" applyBorder="1"/>
    <xf numFmtId="167" fontId="17" fillId="0" borderId="0" xfId="10" applyNumberFormat="1" applyFont="1" applyFill="1" applyBorder="1"/>
    <xf numFmtId="0" fontId="17" fillId="0" borderId="0" xfId="9" applyFont="1" applyFill="1" applyBorder="1"/>
    <xf numFmtId="0" fontId="3" fillId="0" borderId="0" xfId="0" applyFont="1" applyAlignment="1">
      <alignment horizontal="right"/>
    </xf>
    <xf numFmtId="0" fontId="3" fillId="0" borderId="0" xfId="0" applyFont="1"/>
    <xf numFmtId="0" fontId="2" fillId="0" borderId="0" xfId="0" applyFont="1" applyAlignment="1">
      <alignment horizontal="right"/>
    </xf>
    <xf numFmtId="167" fontId="17" fillId="0" borderId="29" xfId="65" applyFont="1" applyFill="1" applyBorder="1"/>
    <xf numFmtId="0" fontId="22" fillId="0" borderId="0" xfId="0" applyFont="1" applyBorder="1" applyAlignment="1">
      <alignment horizontal="center" wrapText="1"/>
    </xf>
    <xf numFmtId="0" fontId="17" fillId="0" borderId="17" xfId="0" applyFont="1" applyBorder="1" applyAlignment="1">
      <alignment wrapText="1"/>
    </xf>
    <xf numFmtId="0" fontId="17" fillId="12" borderId="17" xfId="0" applyFont="1" applyFill="1" applyBorder="1" applyAlignment="1">
      <alignment horizontal="center"/>
    </xf>
    <xf numFmtId="167" fontId="17" fillId="9" borderId="42" xfId="65" applyFont="1" applyFill="1" applyBorder="1"/>
    <xf numFmtId="0" fontId="17" fillId="0" borderId="47" xfId="0" applyFont="1" applyFill="1" applyBorder="1" applyAlignment="1">
      <alignment horizontal="right"/>
    </xf>
    <xf numFmtId="167" fontId="17" fillId="0" borderId="42" xfId="65" applyFont="1" applyFill="1" applyBorder="1"/>
    <xf numFmtId="0" fontId="23" fillId="0" borderId="39" xfId="0" applyFont="1" applyFill="1" applyBorder="1" applyAlignment="1">
      <alignment horizontal="right"/>
    </xf>
    <xf numFmtId="43" fontId="17" fillId="0" borderId="82" xfId="65" applyNumberFormat="1" applyFont="1" applyFill="1" applyBorder="1"/>
    <xf numFmtId="9" fontId="22" fillId="12" borderId="17" xfId="70" applyFont="1" applyFill="1" applyBorder="1" applyAlignment="1">
      <alignment horizontal="right"/>
    </xf>
    <xf numFmtId="0" fontId="17" fillId="12" borderId="0" xfId="0" applyFont="1" applyFill="1" applyBorder="1" applyAlignment="1">
      <alignment horizontal="center"/>
    </xf>
    <xf numFmtId="0" fontId="55" fillId="0" borderId="0" xfId="0" applyFont="1" applyFill="1" applyAlignment="1"/>
    <xf numFmtId="0" fontId="17" fillId="12" borderId="19" xfId="0" applyFont="1" applyFill="1" applyBorder="1" applyAlignment="1">
      <alignment horizontal="center"/>
    </xf>
    <xf numFmtId="0" fontId="17" fillId="12" borderId="11" xfId="0" applyFont="1" applyFill="1" applyBorder="1" applyAlignment="1">
      <alignment horizontal="center"/>
    </xf>
    <xf numFmtId="0" fontId="17" fillId="0" borderId="19" xfId="0" applyFont="1" applyFill="1" applyBorder="1"/>
    <xf numFmtId="0" fontId="17" fillId="0" borderId="11" xfId="0" applyFont="1" applyFill="1" applyBorder="1"/>
    <xf numFmtId="9" fontId="22" fillId="12" borderId="39" xfId="56" quotePrefix="1" applyFont="1" applyFill="1" applyBorder="1" applyAlignment="1">
      <alignment horizontal="center" vertical="center"/>
    </xf>
    <xf numFmtId="9" fontId="22" fillId="12" borderId="40" xfId="56" quotePrefix="1" applyFont="1" applyFill="1" applyBorder="1" applyAlignment="1">
      <alignment horizontal="center" vertical="center"/>
    </xf>
    <xf numFmtId="0" fontId="54" fillId="0" borderId="0" xfId="0" applyFont="1" applyFill="1" applyBorder="1" applyAlignment="1"/>
    <xf numFmtId="4" fontId="17" fillId="12" borderId="16" xfId="65" applyNumberFormat="1" applyFont="1" applyFill="1" applyBorder="1" applyProtection="1">
      <protection locked="0"/>
    </xf>
    <xf numFmtId="4" fontId="17" fillId="12" borderId="42" xfId="65" applyNumberFormat="1" applyFont="1" applyFill="1" applyBorder="1" applyProtection="1">
      <protection locked="0"/>
    </xf>
    <xf numFmtId="4" fontId="6" fillId="12" borderId="16" xfId="65" applyNumberFormat="1" applyFont="1" applyFill="1" applyBorder="1"/>
    <xf numFmtId="4" fontId="6" fillId="12" borderId="18" xfId="65" applyNumberFormat="1" applyFont="1" applyFill="1" applyBorder="1"/>
    <xf numFmtId="0" fontId="19" fillId="0" borderId="8" xfId="72" quotePrefix="1" applyBorder="1" applyAlignment="1" applyProtection="1"/>
    <xf numFmtId="2" fontId="52" fillId="0" borderId="8" xfId="71" applyNumberFormat="1" applyFont="1" applyFill="1" applyBorder="1"/>
    <xf numFmtId="0" fontId="19" fillId="0" borderId="19" xfId="72" quotePrefix="1" applyBorder="1" applyAlignment="1" applyProtection="1"/>
    <xf numFmtId="2" fontId="52" fillId="0" borderId="19" xfId="71" applyNumberFormat="1" applyFont="1" applyFill="1" applyBorder="1"/>
    <xf numFmtId="0" fontId="19" fillId="0" borderId="19" xfId="72" quotePrefix="1" applyBorder="1"/>
    <xf numFmtId="1" fontId="52" fillId="0" borderId="19" xfId="71" applyNumberFormat="1" applyFont="1" applyFill="1" applyBorder="1" applyAlignment="1">
      <alignment horizontal="left"/>
    </xf>
    <xf numFmtId="0" fontId="50" fillId="0" borderId="19" xfId="0" applyFont="1" applyFill="1" applyBorder="1"/>
    <xf numFmtId="2" fontId="50" fillId="0" borderId="19" xfId="71" applyNumberFormat="1" applyFont="1" applyBorder="1"/>
    <xf numFmtId="0" fontId="50" fillId="0" borderId="19" xfId="0" applyFont="1" applyFill="1" applyBorder="1" applyAlignment="1">
      <alignment horizontal="left"/>
    </xf>
    <xf numFmtId="0" fontId="50" fillId="0" borderId="0" xfId="0" applyFont="1" applyAlignment="1">
      <alignment horizontal="center"/>
    </xf>
    <xf numFmtId="49" fontId="17" fillId="0" borderId="0" xfId="71" applyNumberFormat="1" applyFont="1" applyFill="1" applyAlignment="1">
      <alignment horizontal="left"/>
    </xf>
    <xf numFmtId="4" fontId="17" fillId="9" borderId="17" xfId="65" applyNumberFormat="1" applyFont="1" applyFill="1" applyBorder="1" applyAlignment="1">
      <alignment wrapText="1"/>
    </xf>
    <xf numFmtId="172" fontId="17" fillId="0" borderId="47" xfId="65" applyNumberFormat="1" applyFont="1" applyFill="1" applyBorder="1" applyAlignment="1">
      <alignment horizontal="center"/>
    </xf>
    <xf numFmtId="0" fontId="17" fillId="0" borderId="19" xfId="0" applyFont="1" applyFill="1" applyBorder="1" applyAlignment="1">
      <alignment horizontal="right"/>
    </xf>
    <xf numFmtId="0" fontId="22" fillId="0" borderId="2" xfId="0" applyFont="1" applyFill="1" applyBorder="1"/>
    <xf numFmtId="9" fontId="22" fillId="12" borderId="17" xfId="0" applyNumberFormat="1" applyFont="1" applyFill="1" applyBorder="1"/>
    <xf numFmtId="9" fontId="17" fillId="12" borderId="1" xfId="0" applyNumberFormat="1" applyFont="1" applyFill="1" applyBorder="1"/>
    <xf numFmtId="0" fontId="17" fillId="0" borderId="72" xfId="0" applyFont="1" applyFill="1" applyBorder="1" applyAlignment="1">
      <alignment wrapText="1"/>
    </xf>
    <xf numFmtId="4" fontId="17" fillId="9" borderId="1" xfId="65" applyNumberFormat="1" applyFont="1" applyFill="1" applyBorder="1" applyAlignment="1" applyProtection="1">
      <alignment horizontal="right"/>
    </xf>
    <xf numFmtId="0" fontId="36" fillId="0" borderId="72" xfId="0" quotePrefix="1" applyFont="1" applyFill="1" applyBorder="1" applyAlignment="1"/>
    <xf numFmtId="0" fontId="36" fillId="0" borderId="72" xfId="0" quotePrefix="1" applyFont="1" applyFill="1" applyBorder="1" applyAlignment="1">
      <alignment wrapText="1"/>
    </xf>
    <xf numFmtId="0" fontId="22" fillId="0" borderId="80" xfId="0" applyFont="1" applyFill="1" applyBorder="1"/>
    <xf numFmtId="9" fontId="22" fillId="12" borderId="1" xfId="0" applyNumberFormat="1" applyFont="1" applyFill="1" applyBorder="1"/>
    <xf numFmtId="0" fontId="22" fillId="0" borderId="80" xfId="0" applyFont="1" applyFill="1" applyBorder="1" applyAlignment="1">
      <alignment horizontal="left" wrapText="1"/>
    </xf>
    <xf numFmtId="0" fontId="17" fillId="0" borderId="80" xfId="0" applyFont="1" applyFill="1" applyBorder="1" applyAlignment="1">
      <alignment wrapText="1"/>
    </xf>
    <xf numFmtId="4" fontId="17" fillId="11" borderId="27" xfId="65" applyNumberFormat="1" applyFont="1" applyFill="1" applyBorder="1"/>
    <xf numFmtId="9" fontId="17" fillId="12" borderId="27" xfId="0" applyNumberFormat="1" applyFont="1" applyFill="1" applyBorder="1"/>
    <xf numFmtId="0" fontId="22" fillId="0" borderId="80" xfId="0" applyFont="1" applyFill="1" applyBorder="1" applyAlignment="1">
      <alignment wrapText="1"/>
    </xf>
    <xf numFmtId="167" fontId="22" fillId="0" borderId="22" xfId="65" applyFont="1" applyFill="1" applyBorder="1" applyAlignment="1">
      <alignment horizontal="left" vertical="center"/>
    </xf>
    <xf numFmtId="4" fontId="17" fillId="9" borderId="53" xfId="0" applyNumberFormat="1" applyFont="1" applyFill="1" applyBorder="1"/>
    <xf numFmtId="4" fontId="17" fillId="9" borderId="42" xfId="0" applyNumberFormat="1" applyFont="1" applyFill="1" applyBorder="1"/>
    <xf numFmtId="167" fontId="17" fillId="9" borderId="42" xfId="0" applyNumberFormat="1" applyFont="1" applyFill="1" applyBorder="1"/>
    <xf numFmtId="0" fontId="17" fillId="9" borderId="42" xfId="0" applyNumberFormat="1" applyFont="1" applyFill="1" applyBorder="1"/>
    <xf numFmtId="0" fontId="17" fillId="11" borderId="52" xfId="0" applyFont="1" applyFill="1" applyBorder="1"/>
    <xf numFmtId="0" fontId="17" fillId="12" borderId="0" xfId="0" applyFont="1" applyFill="1" applyBorder="1"/>
    <xf numFmtId="0" fontId="17" fillId="0" borderId="42" xfId="0" applyFont="1" applyBorder="1"/>
    <xf numFmtId="2" fontId="17" fillId="9" borderId="18" xfId="65" applyNumberFormat="1" applyFont="1" applyFill="1" applyBorder="1"/>
    <xf numFmtId="0" fontId="22" fillId="0" borderId="1" xfId="0" applyFont="1" applyFill="1" applyBorder="1" applyAlignment="1">
      <alignment horizontal="center" wrapText="1"/>
    </xf>
    <xf numFmtId="0" fontId="17" fillId="12" borderId="27" xfId="0" applyFont="1" applyFill="1" applyBorder="1" applyAlignment="1">
      <alignment horizontal="center"/>
    </xf>
    <xf numFmtId="0" fontId="17" fillId="12" borderId="18" xfId="0" applyFont="1" applyFill="1" applyBorder="1"/>
    <xf numFmtId="0" fontId="17" fillId="0" borderId="1" xfId="0" quotePrefix="1" applyFont="1" applyFill="1" applyBorder="1" applyAlignment="1">
      <alignment wrapText="1"/>
    </xf>
    <xf numFmtId="0" fontId="17" fillId="0" borderId="11" xfId="0" applyFont="1" applyFill="1" applyBorder="1" applyAlignment="1">
      <alignment horizontal="right"/>
    </xf>
    <xf numFmtId="49" fontId="17" fillId="0" borderId="0" xfId="71" applyNumberFormat="1" applyFont="1" applyFill="1"/>
    <xf numFmtId="0" fontId="17" fillId="0" borderId="80" xfId="0" applyFont="1" applyFill="1" applyBorder="1"/>
    <xf numFmtId="0" fontId="17" fillId="11" borderId="80" xfId="0" applyFont="1" applyFill="1" applyBorder="1"/>
    <xf numFmtId="0" fontId="57" fillId="0" borderId="0" xfId="0" applyFont="1" applyFill="1" applyBorder="1" applyAlignment="1">
      <alignment wrapText="1"/>
    </xf>
    <xf numFmtId="4" fontId="17" fillId="9" borderId="18" xfId="0" applyNumberFormat="1" applyFont="1" applyFill="1" applyBorder="1"/>
    <xf numFmtId="0" fontId="17" fillId="0" borderId="0" xfId="1" applyFont="1" applyFill="1" applyBorder="1" applyAlignment="1">
      <alignment wrapText="1"/>
    </xf>
    <xf numFmtId="0" fontId="17" fillId="11" borderId="18" xfId="0" applyFont="1" applyFill="1" applyBorder="1"/>
    <xf numFmtId="0" fontId="22" fillId="0" borderId="25" xfId="1" applyFont="1" applyFill="1" applyBorder="1" applyAlignment="1">
      <alignment horizontal="right"/>
    </xf>
    <xf numFmtId="0" fontId="22" fillId="0" borderId="28" xfId="1" applyFont="1" applyFill="1" applyBorder="1" applyAlignment="1">
      <alignment wrapText="1"/>
    </xf>
    <xf numFmtId="4" fontId="17" fillId="9" borderId="29" xfId="0" applyNumberFormat="1" applyFont="1" applyFill="1" applyBorder="1"/>
    <xf numFmtId="0" fontId="50" fillId="0" borderId="8" xfId="0" applyFont="1" applyBorder="1" applyAlignment="1">
      <alignment horizontal="center"/>
    </xf>
    <xf numFmtId="0" fontId="50" fillId="0" borderId="19" xfId="0" applyFont="1" applyBorder="1" applyAlignment="1">
      <alignment horizontal="center"/>
    </xf>
    <xf numFmtId="0" fontId="17" fillId="0" borderId="19" xfId="0" applyFont="1" applyFill="1" applyBorder="1" applyAlignment="1">
      <alignment horizontal="center"/>
    </xf>
    <xf numFmtId="0" fontId="17" fillId="0" borderId="11" xfId="0" applyFont="1" applyFill="1" applyBorder="1" applyAlignment="1">
      <alignment horizontal="center"/>
    </xf>
    <xf numFmtId="0" fontId="51" fillId="0" borderId="8" xfId="0" applyFont="1" applyBorder="1" applyAlignment="1">
      <alignment horizontal="center"/>
    </xf>
    <xf numFmtId="0" fontId="51" fillId="0" borderId="19" xfId="0" applyFont="1" applyBorder="1" applyAlignment="1">
      <alignment horizontal="center"/>
    </xf>
    <xf numFmtId="0" fontId="50" fillId="0" borderId="19" xfId="0" applyFont="1" applyFill="1" applyBorder="1" applyAlignment="1">
      <alignment horizontal="center"/>
    </xf>
    <xf numFmtId="0" fontId="50" fillId="0" borderId="11" xfId="0" applyFont="1" applyFill="1" applyBorder="1" applyAlignment="1">
      <alignment horizontal="center"/>
    </xf>
    <xf numFmtId="0" fontId="41" fillId="0" borderId="0" xfId="0" applyFont="1"/>
    <xf numFmtId="0" fontId="41" fillId="0" borderId="0" xfId="0" applyFont="1" applyFill="1" applyAlignment="1">
      <alignment horizontal="left"/>
    </xf>
    <xf numFmtId="2" fontId="58" fillId="0" borderId="0" xfId="71" applyNumberFormat="1" applyFont="1" applyFill="1"/>
    <xf numFmtId="0" fontId="59" fillId="17" borderId="80" xfId="0" applyFont="1" applyFill="1" applyBorder="1" applyAlignment="1">
      <alignment horizontal="center" vertical="center" wrapText="1"/>
    </xf>
    <xf numFmtId="0" fontId="0" fillId="0" borderId="0" xfId="0" applyAlignment="1">
      <alignment horizontal="right" vertical="center"/>
    </xf>
    <xf numFmtId="0" fontId="62" fillId="15" borderId="33" xfId="0" applyFont="1" applyFill="1" applyBorder="1" applyAlignment="1">
      <alignment vertical="center" wrapText="1"/>
    </xf>
    <xf numFmtId="0" fontId="62" fillId="15" borderId="20" xfId="0" applyFont="1" applyFill="1" applyBorder="1" applyAlignment="1">
      <alignment vertical="center" wrapText="1"/>
    </xf>
    <xf numFmtId="0" fontId="62" fillId="15" borderId="30" xfId="0" applyFont="1" applyFill="1" applyBorder="1" applyAlignment="1">
      <alignment vertical="center" wrapText="1"/>
    </xf>
    <xf numFmtId="0" fontId="62" fillId="15" borderId="23" xfId="0" applyFont="1" applyFill="1" applyBorder="1" applyAlignment="1">
      <alignment horizontal="right" vertical="center" wrapText="1"/>
    </xf>
    <xf numFmtId="0" fontId="62" fillId="15" borderId="22" xfId="0" applyFont="1" applyFill="1" applyBorder="1" applyAlignment="1">
      <alignment vertical="center" wrapText="1"/>
    </xf>
    <xf numFmtId="0" fontId="62" fillId="15" borderId="58" xfId="0" applyFont="1" applyFill="1" applyBorder="1" applyAlignment="1">
      <alignment vertical="center" wrapText="1"/>
    </xf>
    <xf numFmtId="0" fontId="62" fillId="15" borderId="33" xfId="0" applyFont="1" applyFill="1" applyBorder="1" applyAlignment="1">
      <alignment horizontal="center" vertical="center" wrapText="1"/>
    </xf>
    <xf numFmtId="0" fontId="0" fillId="0" borderId="0" xfId="0" applyAlignment="1">
      <alignment horizontal="center"/>
    </xf>
    <xf numFmtId="0" fontId="20" fillId="16" borderId="80" xfId="0" applyFont="1" applyFill="1" applyBorder="1" applyAlignment="1">
      <alignment wrapText="1"/>
    </xf>
    <xf numFmtId="0" fontId="0" fillId="16" borderId="80" xfId="0" applyFill="1" applyBorder="1" applyAlignment="1">
      <alignment wrapText="1"/>
    </xf>
    <xf numFmtId="14" fontId="0" fillId="18" borderId="80" xfId="0" applyNumberFormat="1" applyFill="1" applyBorder="1" applyAlignment="1">
      <alignment wrapText="1"/>
    </xf>
    <xf numFmtId="0" fontId="12" fillId="19" borderId="80" xfId="0" applyFont="1" applyFill="1" applyBorder="1" applyAlignment="1">
      <alignment wrapText="1"/>
    </xf>
    <xf numFmtId="4" fontId="0" fillId="11" borderId="80" xfId="0" applyNumberFormat="1" applyFill="1" applyBorder="1" applyAlignment="1">
      <alignment horizontal="right" vertical="center" wrapText="1"/>
    </xf>
    <xf numFmtId="0" fontId="0" fillId="11" borderId="80" xfId="0" applyFill="1" applyBorder="1" applyAlignment="1">
      <alignment wrapText="1"/>
    </xf>
    <xf numFmtId="0" fontId="62" fillId="17" borderId="80" xfId="0" applyFont="1" applyFill="1" applyBorder="1" applyAlignment="1">
      <alignment vertical="center" wrapText="1"/>
    </xf>
    <xf numFmtId="0" fontId="64" fillId="0" borderId="0" xfId="0" applyFont="1" applyAlignment="1">
      <alignment vertical="center"/>
    </xf>
    <xf numFmtId="0" fontId="63" fillId="0" borderId="84" xfId="0" applyFont="1" applyBorder="1" applyAlignment="1">
      <alignment horizontal="center" vertical="center"/>
    </xf>
    <xf numFmtId="0" fontId="0" fillId="0" borderId="0" xfId="0" applyAlignment="1"/>
    <xf numFmtId="0" fontId="65" fillId="19" borderId="84" xfId="0" applyFont="1" applyFill="1" applyBorder="1" applyAlignment="1">
      <alignment horizontal="left"/>
    </xf>
    <xf numFmtId="0" fontId="66" fillId="19" borderId="84" xfId="0" applyFont="1" applyFill="1" applyBorder="1" applyAlignment="1">
      <alignment horizontal="left"/>
    </xf>
    <xf numFmtId="0" fontId="12" fillId="19" borderId="80" xfId="0" applyFont="1" applyFill="1" applyBorder="1"/>
    <xf numFmtId="167" fontId="67" fillId="11" borderId="80" xfId="65" applyFont="1" applyFill="1" applyBorder="1" applyAlignment="1">
      <alignment horizontal="left" vertical="center" wrapText="1"/>
    </xf>
    <xf numFmtId="0" fontId="60" fillId="0" borderId="0" xfId="0" applyFont="1"/>
    <xf numFmtId="0" fontId="60" fillId="15" borderId="80" xfId="0" applyFont="1" applyFill="1" applyBorder="1"/>
    <xf numFmtId="0" fontId="68" fillId="11" borderId="80" xfId="0" applyFont="1" applyFill="1" applyBorder="1" applyAlignment="1">
      <alignment horizontal="center"/>
    </xf>
    <xf numFmtId="0" fontId="60" fillId="16" borderId="80" xfId="0" applyFont="1" applyFill="1" applyBorder="1"/>
    <xf numFmtId="0" fontId="19" fillId="0" borderId="40" xfId="72" quotePrefix="1" applyBorder="1" applyAlignment="1" applyProtection="1"/>
    <xf numFmtId="0" fontId="17" fillId="0" borderId="11" xfId="0" applyFont="1" applyFill="1" applyBorder="1" applyAlignment="1">
      <alignment horizontal="left" vertical="top"/>
    </xf>
    <xf numFmtId="49" fontId="71" fillId="20" borderId="20" xfId="76" applyNumberFormat="1" applyFont="1" applyFill="1" applyBorder="1" applyAlignment="1">
      <alignment horizontal="center" vertical="center" wrapText="1"/>
    </xf>
    <xf numFmtId="49" fontId="71" fillId="20" borderId="33" xfId="76" applyNumberFormat="1" applyFont="1" applyFill="1" applyBorder="1" applyAlignment="1">
      <alignment horizontal="center" vertical="center" wrapText="1"/>
    </xf>
    <xf numFmtId="49" fontId="71" fillId="20" borderId="31" xfId="76" applyNumberFormat="1" applyFont="1" applyFill="1" applyBorder="1" applyAlignment="1">
      <alignment horizontal="center" vertical="center" wrapText="1"/>
    </xf>
    <xf numFmtId="49" fontId="71" fillId="20" borderId="47" xfId="76" applyNumberFormat="1" applyFont="1" applyFill="1" applyBorder="1" applyAlignment="1">
      <alignment horizontal="center" vertical="center" wrapText="1"/>
    </xf>
    <xf numFmtId="49" fontId="71" fillId="20" borderId="0" xfId="76" applyNumberFormat="1" applyFont="1" applyFill="1" applyBorder="1" applyAlignment="1">
      <alignment horizontal="center" vertical="center" wrapText="1"/>
    </xf>
    <xf numFmtId="0" fontId="41" fillId="8" borderId="9" xfId="1" applyFont="1" applyFill="1" applyBorder="1" applyAlignment="1">
      <alignment horizontal="center" vertical="center" wrapText="1"/>
    </xf>
    <xf numFmtId="0" fontId="41" fillId="8" borderId="16" xfId="1" applyFont="1" applyFill="1" applyBorder="1" applyAlignment="1">
      <alignment horizontal="center" vertical="center" wrapText="1"/>
    </xf>
    <xf numFmtId="0" fontId="41" fillId="8" borderId="25" xfId="1" applyFont="1" applyFill="1" applyBorder="1" applyAlignment="1">
      <alignment horizontal="center" vertical="center" wrapText="1"/>
    </xf>
    <xf numFmtId="0" fontId="22" fillId="8" borderId="55" xfId="1" applyFont="1" applyFill="1" applyBorder="1" applyAlignment="1">
      <alignment horizontal="center" vertical="center" wrapText="1"/>
    </xf>
    <xf numFmtId="0" fontId="22" fillId="8" borderId="18" xfId="1" applyFont="1" applyFill="1" applyBorder="1" applyAlignment="1">
      <alignment horizontal="center" vertical="center" wrapText="1"/>
    </xf>
    <xf numFmtId="0" fontId="22" fillId="8" borderId="29" xfId="1" applyFont="1" applyFill="1" applyBorder="1" applyAlignment="1">
      <alignment horizontal="center" vertical="center" wrapText="1"/>
    </xf>
    <xf numFmtId="0" fontId="17" fillId="8" borderId="32" xfId="9" applyFont="1" applyFill="1" applyBorder="1" applyAlignment="1">
      <alignment horizontal="center" vertical="center" wrapText="1"/>
    </xf>
    <xf numFmtId="0" fontId="17" fillId="8" borderId="53" xfId="9" applyFont="1" applyFill="1" applyBorder="1" applyAlignment="1">
      <alignment horizontal="center" vertical="center" wrapText="1"/>
    </xf>
    <xf numFmtId="0" fontId="17" fillId="8" borderId="10" xfId="9" applyFont="1" applyFill="1" applyBorder="1" applyAlignment="1">
      <alignment horizontal="center" vertical="center"/>
    </xf>
    <xf numFmtId="0" fontId="17" fillId="8" borderId="8" xfId="9" applyFont="1" applyFill="1" applyBorder="1" applyAlignment="1">
      <alignment horizontal="center" vertical="center" wrapText="1"/>
    </xf>
    <xf numFmtId="0" fontId="17" fillId="8" borderId="19" xfId="9" applyFont="1" applyFill="1" applyBorder="1" applyAlignment="1">
      <alignment horizontal="center" vertical="center" wrapText="1"/>
    </xf>
    <xf numFmtId="0" fontId="17" fillId="8" borderId="33" xfId="9" applyFont="1" applyFill="1" applyBorder="1" applyAlignment="1">
      <alignment horizontal="center" vertical="center" wrapText="1"/>
    </xf>
    <xf numFmtId="0" fontId="17" fillId="8" borderId="30" xfId="9" applyFont="1" applyFill="1" applyBorder="1" applyAlignment="1">
      <alignment horizontal="center" vertical="center" wrapText="1"/>
    </xf>
    <xf numFmtId="0" fontId="17" fillId="8" borderId="31" xfId="9" applyFont="1" applyFill="1" applyBorder="1" applyAlignment="1">
      <alignment horizontal="center" vertical="center" wrapText="1"/>
    </xf>
    <xf numFmtId="0" fontId="41" fillId="8" borderId="8" xfId="9" applyFont="1" applyFill="1" applyBorder="1" applyAlignment="1">
      <alignment horizontal="center" vertical="center" wrapText="1"/>
    </xf>
    <xf numFmtId="0" fontId="41" fillId="8" borderId="19" xfId="9" applyFont="1" applyFill="1" applyBorder="1" applyAlignment="1">
      <alignment horizontal="center" vertical="center" wrapText="1"/>
    </xf>
    <xf numFmtId="0" fontId="41" fillId="8" borderId="11" xfId="9" applyFont="1" applyFill="1" applyBorder="1" applyAlignment="1">
      <alignment horizontal="center" vertical="center" wrapText="1"/>
    </xf>
    <xf numFmtId="0" fontId="22" fillId="8" borderId="8" xfId="9" applyFont="1" applyFill="1" applyBorder="1" applyAlignment="1">
      <alignment horizontal="center" vertical="center" wrapText="1"/>
    </xf>
    <xf numFmtId="0" fontId="22" fillId="8" borderId="11" xfId="9" applyFont="1" applyFill="1" applyBorder="1" applyAlignment="1">
      <alignment horizontal="center" vertical="center" wrapText="1"/>
    </xf>
    <xf numFmtId="0" fontId="17" fillId="8" borderId="48" xfId="9" applyFont="1" applyFill="1" applyBorder="1" applyAlignment="1">
      <alignment horizontal="center" vertical="center" wrapText="1"/>
    </xf>
    <xf numFmtId="0" fontId="17" fillId="8" borderId="28" xfId="9" applyFont="1" applyFill="1" applyBorder="1" applyAlignment="1">
      <alignment horizontal="center" vertical="center" wrapText="1"/>
    </xf>
    <xf numFmtId="0" fontId="17" fillId="8" borderId="42" xfId="9" applyFont="1" applyFill="1" applyBorder="1" applyAlignment="1">
      <alignment horizontal="center" vertical="center" wrapText="1"/>
    </xf>
    <xf numFmtId="0" fontId="17" fillId="8" borderId="52" xfId="9" applyFont="1" applyFill="1" applyBorder="1" applyAlignment="1">
      <alignment horizontal="center" vertical="center" wrapText="1"/>
    </xf>
    <xf numFmtId="0" fontId="22" fillId="8" borderId="8" xfId="0" applyFont="1" applyFill="1" applyBorder="1" applyAlignment="1">
      <alignment horizontal="center" vertical="center" wrapText="1"/>
    </xf>
    <xf numFmtId="0" fontId="22" fillId="8" borderId="11" xfId="0" applyFont="1" applyFill="1" applyBorder="1" applyAlignment="1">
      <alignment horizontal="center" vertical="center" wrapText="1"/>
    </xf>
    <xf numFmtId="168" fontId="17" fillId="8" borderId="32" xfId="0" applyNumberFormat="1" applyFont="1" applyFill="1" applyBorder="1" applyAlignment="1">
      <alignment horizontal="center" vertical="center"/>
    </xf>
    <xf numFmtId="168" fontId="17" fillId="8" borderId="53" xfId="0" applyNumberFormat="1" applyFont="1" applyFill="1" applyBorder="1" applyAlignment="1">
      <alignment horizontal="center" vertical="center"/>
    </xf>
    <xf numFmtId="168" fontId="17" fillId="8" borderId="48" xfId="0" applyNumberFormat="1" applyFont="1" applyFill="1" applyBorder="1" applyAlignment="1">
      <alignment horizontal="center" vertical="center"/>
    </xf>
    <xf numFmtId="168" fontId="17" fillId="8" borderId="52" xfId="0" applyNumberFormat="1" applyFont="1" applyFill="1" applyBorder="1" applyAlignment="1">
      <alignment horizontal="center" vertical="center"/>
    </xf>
    <xf numFmtId="168" fontId="17" fillId="8" borderId="8" xfId="0" applyNumberFormat="1" applyFont="1" applyFill="1" applyBorder="1" applyAlignment="1">
      <alignment horizontal="center" vertical="center" wrapText="1"/>
    </xf>
    <xf numFmtId="168" fontId="17" fillId="8" borderId="19" xfId="0" applyNumberFormat="1" applyFont="1" applyFill="1" applyBorder="1" applyAlignment="1">
      <alignment horizontal="center" vertical="center" wrapText="1"/>
    </xf>
    <xf numFmtId="168" fontId="17" fillId="8" borderId="11" xfId="0" applyNumberFormat="1" applyFont="1" applyFill="1" applyBorder="1" applyAlignment="1">
      <alignment horizontal="center" vertical="center" wrapText="1"/>
    </xf>
    <xf numFmtId="0" fontId="41" fillId="8" borderId="8" xfId="0" applyFont="1" applyFill="1" applyBorder="1" applyAlignment="1">
      <alignment horizontal="center" vertical="center"/>
    </xf>
    <xf numFmtId="0" fontId="41" fillId="8" borderId="11" xfId="0" applyFont="1" applyFill="1" applyBorder="1" applyAlignment="1">
      <alignment horizontal="center" vertical="center"/>
    </xf>
    <xf numFmtId="168" fontId="22" fillId="8" borderId="46" xfId="0" applyNumberFormat="1" applyFont="1" applyFill="1" applyBorder="1" applyAlignment="1">
      <alignment horizontal="center" vertical="center" wrapText="1"/>
    </xf>
    <xf numFmtId="168" fontId="22" fillId="8" borderId="38" xfId="0" applyNumberFormat="1" applyFont="1" applyFill="1" applyBorder="1" applyAlignment="1">
      <alignment horizontal="center" vertical="center" wrapText="1"/>
    </xf>
    <xf numFmtId="0" fontId="22" fillId="8" borderId="8" xfId="0" applyFont="1" applyFill="1" applyBorder="1" applyAlignment="1">
      <alignment horizontal="center" vertical="center"/>
    </xf>
    <xf numFmtId="0" fontId="22" fillId="8" borderId="11" xfId="0" applyFont="1" applyFill="1" applyBorder="1" applyAlignment="1">
      <alignment horizontal="center" vertical="center"/>
    </xf>
    <xf numFmtId="0" fontId="43" fillId="0" borderId="0" xfId="0" applyFont="1" applyFill="1" applyAlignment="1">
      <alignment horizontal="left" vertical="top" wrapText="1"/>
    </xf>
    <xf numFmtId="0" fontId="17" fillId="8" borderId="64" xfId="0" applyFont="1" applyFill="1" applyBorder="1" applyAlignment="1">
      <alignment horizontal="center" vertical="center" wrapText="1"/>
    </xf>
    <xf numFmtId="0" fontId="17" fillId="8" borderId="19" xfId="0" applyFont="1" applyFill="1" applyBorder="1" applyAlignment="1">
      <alignment horizontal="center" vertical="center" wrapText="1"/>
    </xf>
    <xf numFmtId="0" fontId="17" fillId="8" borderId="37" xfId="0" applyFont="1" applyFill="1" applyBorder="1" applyAlignment="1">
      <alignment horizontal="center" vertical="center" wrapText="1"/>
    </xf>
    <xf numFmtId="172" fontId="22" fillId="8" borderId="81" xfId="65" applyNumberFormat="1" applyFont="1" applyFill="1" applyBorder="1" applyAlignment="1">
      <alignment horizontal="center" vertical="center" wrapText="1"/>
    </xf>
    <xf numFmtId="172" fontId="22" fillId="8" borderId="19" xfId="65" applyNumberFormat="1" applyFont="1" applyFill="1" applyBorder="1" applyAlignment="1">
      <alignment horizontal="center" vertical="center" wrapText="1"/>
    </xf>
    <xf numFmtId="172" fontId="22" fillId="8" borderId="37" xfId="65" applyNumberFormat="1" applyFont="1" applyFill="1" applyBorder="1" applyAlignment="1">
      <alignment horizontal="center" vertical="center" wrapText="1"/>
    </xf>
    <xf numFmtId="172" fontId="17" fillId="8" borderId="8" xfId="65" applyNumberFormat="1" applyFont="1" applyFill="1" applyBorder="1" applyAlignment="1">
      <alignment horizontal="center"/>
    </xf>
    <xf numFmtId="172" fontId="17" fillId="8" borderId="19" xfId="65" applyNumberFormat="1" applyFont="1" applyFill="1" applyBorder="1" applyAlignment="1">
      <alignment horizontal="center"/>
    </xf>
    <xf numFmtId="172" fontId="17" fillId="8" borderId="11" xfId="65" applyNumberFormat="1" applyFont="1" applyFill="1" applyBorder="1" applyAlignment="1">
      <alignment horizontal="center"/>
    </xf>
    <xf numFmtId="0" fontId="17" fillId="8" borderId="33" xfId="0" applyFont="1" applyFill="1" applyBorder="1" applyAlignment="1">
      <alignment horizontal="center" vertical="center" wrapText="1"/>
    </xf>
    <xf numFmtId="0" fontId="17" fillId="8" borderId="31" xfId="0" applyFont="1" applyFill="1" applyBorder="1" applyAlignment="1">
      <alignment horizontal="center" vertical="center" wrapText="1"/>
    </xf>
    <xf numFmtId="0" fontId="17" fillId="8" borderId="8" xfId="0" applyFont="1" applyFill="1" applyBorder="1" applyAlignment="1">
      <alignment horizontal="center" wrapText="1"/>
    </xf>
    <xf numFmtId="0" fontId="17" fillId="8" borderId="19" xfId="0" applyFont="1" applyFill="1" applyBorder="1" applyAlignment="1">
      <alignment horizontal="center" wrapText="1"/>
    </xf>
    <xf numFmtId="0" fontId="17" fillId="8" borderId="11" xfId="0" applyFont="1" applyFill="1" applyBorder="1" applyAlignment="1">
      <alignment horizontal="center" wrapText="1"/>
    </xf>
    <xf numFmtId="172" fontId="5" fillId="8" borderId="32" xfId="65" applyNumberFormat="1" applyFont="1" applyFill="1" applyBorder="1" applyAlignment="1">
      <alignment horizontal="center" wrapText="1"/>
    </xf>
    <xf numFmtId="172" fontId="5" fillId="8" borderId="47" xfId="65" applyNumberFormat="1" applyFont="1" applyFill="1" applyBorder="1" applyAlignment="1">
      <alignment horizontal="center" wrapText="1"/>
    </xf>
    <xf numFmtId="172" fontId="5" fillId="8" borderId="48" xfId="65" applyNumberFormat="1" applyFont="1" applyFill="1" applyBorder="1" applyAlignment="1">
      <alignment horizontal="center" wrapText="1"/>
    </xf>
    <xf numFmtId="172" fontId="17" fillId="8" borderId="55" xfId="65" applyNumberFormat="1" applyFont="1" applyFill="1" applyBorder="1" applyAlignment="1">
      <alignment horizontal="center"/>
    </xf>
    <xf numFmtId="172" fontId="17" fillId="8" borderId="18" xfId="65" applyNumberFormat="1" applyFont="1" applyFill="1" applyBorder="1" applyAlignment="1">
      <alignment horizontal="center"/>
    </xf>
    <xf numFmtId="172" fontId="17" fillId="8" borderId="29" xfId="65" applyNumberFormat="1" applyFont="1" applyFill="1" applyBorder="1" applyAlignment="1">
      <alignment horizontal="center"/>
    </xf>
    <xf numFmtId="172" fontId="17" fillId="8" borderId="32" xfId="65" applyNumberFormat="1" applyFont="1" applyFill="1" applyBorder="1" applyAlignment="1">
      <alignment horizontal="center"/>
    </xf>
    <xf numFmtId="172" fontId="17" fillId="8" borderId="47" xfId="65" applyNumberFormat="1" applyFont="1" applyFill="1" applyBorder="1" applyAlignment="1">
      <alignment horizontal="center"/>
    </xf>
    <xf numFmtId="172" fontId="17" fillId="8" borderId="48" xfId="65" applyNumberFormat="1" applyFont="1" applyFill="1" applyBorder="1" applyAlignment="1">
      <alignment horizontal="center"/>
    </xf>
    <xf numFmtId="172" fontId="17" fillId="8" borderId="53" xfId="65" applyNumberFormat="1" applyFont="1" applyFill="1" applyBorder="1" applyAlignment="1">
      <alignment horizontal="center"/>
    </xf>
    <xf numFmtId="172" fontId="17" fillId="8" borderId="42" xfId="65" applyNumberFormat="1" applyFont="1" applyFill="1" applyBorder="1" applyAlignment="1">
      <alignment horizontal="center"/>
    </xf>
    <xf numFmtId="172" fontId="17" fillId="8" borderId="52" xfId="65" applyNumberFormat="1" applyFont="1" applyFill="1" applyBorder="1" applyAlignment="1">
      <alignment horizontal="center"/>
    </xf>
    <xf numFmtId="0" fontId="41" fillId="8" borderId="8" xfId="0" applyFont="1" applyFill="1" applyBorder="1" applyAlignment="1">
      <alignment horizontal="center" vertical="center" wrapText="1"/>
    </xf>
    <xf numFmtId="0" fontId="41" fillId="8" borderId="19" xfId="0" applyFont="1" applyFill="1" applyBorder="1" applyAlignment="1">
      <alignment horizontal="center" vertical="center" wrapText="1"/>
    </xf>
    <xf numFmtId="0" fontId="41" fillId="8" borderId="11" xfId="0" applyFont="1" applyFill="1" applyBorder="1" applyAlignment="1">
      <alignment horizontal="center" vertical="center" wrapText="1"/>
    </xf>
    <xf numFmtId="172" fontId="22" fillId="8" borderId="8" xfId="65" applyNumberFormat="1" applyFont="1" applyFill="1" applyBorder="1" applyAlignment="1">
      <alignment horizontal="center" vertical="center" wrapText="1"/>
    </xf>
    <xf numFmtId="172" fontId="22" fillId="8" borderId="11" xfId="65" applyNumberFormat="1" applyFont="1" applyFill="1" applyBorder="1" applyAlignment="1">
      <alignment horizontal="center" vertical="center" wrapText="1"/>
    </xf>
    <xf numFmtId="0" fontId="17" fillId="8" borderId="33" xfId="0" applyFont="1" applyFill="1" applyBorder="1" applyAlignment="1">
      <alignment horizontal="center" vertical="center"/>
    </xf>
    <xf numFmtId="0" fontId="17" fillId="8" borderId="31" xfId="0" applyFont="1" applyFill="1" applyBorder="1" applyAlignment="1">
      <alignment horizontal="center" vertical="center"/>
    </xf>
    <xf numFmtId="172" fontId="5" fillId="8" borderId="8" xfId="65" applyNumberFormat="1" applyFont="1" applyFill="1" applyBorder="1" applyAlignment="1">
      <alignment horizontal="center"/>
    </xf>
    <xf numFmtId="172" fontId="5" fillId="8" borderId="19" xfId="65" applyNumberFormat="1" applyFont="1" applyFill="1" applyBorder="1" applyAlignment="1">
      <alignment horizontal="center"/>
    </xf>
    <xf numFmtId="172" fontId="5" fillId="8" borderId="11" xfId="65" applyNumberFormat="1" applyFont="1" applyFill="1" applyBorder="1" applyAlignment="1">
      <alignment horizontal="center"/>
    </xf>
    <xf numFmtId="172" fontId="5" fillId="8" borderId="64" xfId="65" applyNumberFormat="1" applyFont="1" applyFill="1" applyBorder="1" applyAlignment="1">
      <alignment horizontal="center"/>
    </xf>
    <xf numFmtId="0" fontId="22" fillId="0" borderId="71" xfId="0" applyFont="1" applyFill="1" applyBorder="1" applyAlignment="1">
      <alignment horizontal="left" wrapText="1"/>
    </xf>
    <xf numFmtId="0" fontId="22" fillId="0" borderId="16" xfId="0" applyFont="1" applyFill="1" applyBorder="1" applyAlignment="1">
      <alignment horizontal="left" wrapText="1"/>
    </xf>
    <xf numFmtId="0" fontId="22" fillId="0" borderId="49" xfId="0" applyFont="1" applyFill="1" applyBorder="1" applyAlignment="1">
      <alignment horizontal="left" wrapText="1"/>
    </xf>
    <xf numFmtId="4" fontId="22" fillId="8" borderId="63" xfId="0" applyNumberFormat="1" applyFont="1" applyFill="1" applyBorder="1" applyAlignment="1">
      <alignment horizontal="center"/>
    </xf>
    <xf numFmtId="4" fontId="22" fillId="8" borderId="70" xfId="0" applyNumberFormat="1" applyFont="1" applyFill="1" applyBorder="1" applyAlignment="1">
      <alignment horizontal="center"/>
    </xf>
    <xf numFmtId="0" fontId="22" fillId="8" borderId="63" xfId="0" applyFont="1" applyFill="1" applyBorder="1" applyAlignment="1">
      <alignment horizontal="center"/>
    </xf>
    <xf numFmtId="0" fontId="22" fillId="8" borderId="70" xfId="0" applyFont="1" applyFill="1" applyBorder="1" applyAlignment="1">
      <alignment horizontal="center"/>
    </xf>
    <xf numFmtId="0" fontId="22" fillId="8" borderId="63" xfId="0" applyFont="1" applyFill="1" applyBorder="1" applyAlignment="1">
      <alignment horizontal="center" wrapText="1"/>
    </xf>
    <xf numFmtId="0" fontId="22" fillId="8" borderId="70" xfId="0" applyFont="1" applyFill="1" applyBorder="1" applyAlignment="1">
      <alignment horizontal="center" wrapText="1"/>
    </xf>
    <xf numFmtId="0" fontId="22" fillId="8" borderId="9" xfId="0" applyFont="1" applyFill="1" applyBorder="1" applyAlignment="1">
      <alignment horizontal="center"/>
    </xf>
    <xf numFmtId="0" fontId="22" fillId="8" borderId="16" xfId="0" applyFont="1" applyFill="1" applyBorder="1" applyAlignment="1">
      <alignment horizontal="center"/>
    </xf>
    <xf numFmtId="0" fontId="22" fillId="8" borderId="25" xfId="0" applyFont="1" applyFill="1" applyBorder="1" applyAlignment="1">
      <alignment horizontal="center"/>
    </xf>
    <xf numFmtId="0" fontId="22" fillId="8" borderId="60" xfId="0" applyFont="1" applyFill="1" applyBorder="1" applyAlignment="1">
      <alignment horizontal="center" wrapText="1"/>
    </xf>
    <xf numFmtId="0" fontId="22" fillId="8" borderId="7" xfId="0" applyFont="1" applyFill="1" applyBorder="1" applyAlignment="1">
      <alignment horizontal="center" wrapText="1"/>
    </xf>
    <xf numFmtId="0" fontId="22" fillId="8" borderId="51" xfId="0" applyFont="1" applyFill="1" applyBorder="1" applyAlignment="1">
      <alignment horizontal="center" wrapText="1"/>
    </xf>
    <xf numFmtId="4" fontId="22" fillId="8" borderId="32" xfId="0" applyNumberFormat="1" applyFont="1" applyFill="1" applyBorder="1" applyAlignment="1">
      <alignment horizontal="center" wrapText="1"/>
    </xf>
    <xf numFmtId="4" fontId="22" fillId="8" borderId="53" xfId="0" applyNumberFormat="1" applyFont="1" applyFill="1" applyBorder="1" applyAlignment="1">
      <alignment horizontal="center" wrapText="1"/>
    </xf>
    <xf numFmtId="4" fontId="22" fillId="8" borderId="61" xfId="0" applyNumberFormat="1" applyFont="1" applyFill="1" applyBorder="1" applyAlignment="1">
      <alignment horizontal="center" wrapText="1"/>
    </xf>
    <xf numFmtId="4" fontId="22" fillId="8" borderId="57" xfId="0" applyNumberFormat="1" applyFont="1" applyFill="1" applyBorder="1" applyAlignment="1">
      <alignment horizontal="center" wrapText="1"/>
    </xf>
    <xf numFmtId="0" fontId="22" fillId="8" borderId="32" xfId="0" applyFont="1" applyFill="1" applyBorder="1" applyAlignment="1">
      <alignment horizontal="center" wrapText="1"/>
    </xf>
    <xf numFmtId="0" fontId="22" fillId="8" borderId="53" xfId="0" applyFont="1" applyFill="1" applyBorder="1" applyAlignment="1">
      <alignment horizontal="center" wrapText="1"/>
    </xf>
    <xf numFmtId="0" fontId="22" fillId="8" borderId="61" xfId="0" applyFont="1" applyFill="1" applyBorder="1" applyAlignment="1">
      <alignment horizontal="center" wrapText="1"/>
    </xf>
    <xf numFmtId="0" fontId="22" fillId="8" borderId="57" xfId="0" applyFont="1" applyFill="1" applyBorder="1" applyAlignment="1">
      <alignment horizontal="center" wrapText="1"/>
    </xf>
    <xf numFmtId="0" fontId="22" fillId="8" borderId="65" xfId="0" applyFont="1" applyFill="1" applyBorder="1" applyAlignment="1">
      <alignment horizontal="center"/>
    </xf>
    <xf numFmtId="0" fontId="17" fillId="8" borderId="46" xfId="0" quotePrefix="1" applyFont="1" applyFill="1" applyBorder="1" applyAlignment="1">
      <alignment horizontal="center"/>
    </xf>
    <xf numFmtId="0" fontId="17" fillId="8" borderId="38" xfId="0" quotePrefix="1" applyFont="1" applyFill="1" applyBorder="1" applyAlignment="1">
      <alignment horizontal="center"/>
    </xf>
    <xf numFmtId="0" fontId="17" fillId="8" borderId="44" xfId="0" quotePrefix="1" applyFont="1" applyFill="1" applyBorder="1" applyAlignment="1">
      <alignment horizontal="center"/>
    </xf>
    <xf numFmtId="0" fontId="17" fillId="8" borderId="46" xfId="0" applyFont="1" applyFill="1" applyBorder="1" applyAlignment="1">
      <alignment horizontal="center"/>
    </xf>
    <xf numFmtId="0" fontId="17" fillId="8" borderId="38" xfId="0" applyFont="1" applyFill="1" applyBorder="1" applyAlignment="1">
      <alignment horizontal="center"/>
    </xf>
    <xf numFmtId="0" fontId="17" fillId="8" borderId="44" xfId="0" applyFont="1" applyFill="1" applyBorder="1" applyAlignment="1">
      <alignment horizontal="center"/>
    </xf>
    <xf numFmtId="0" fontId="22" fillId="8" borderId="46" xfId="0" applyFont="1" applyFill="1" applyBorder="1" applyAlignment="1">
      <alignment horizontal="center"/>
    </xf>
    <xf numFmtId="0" fontId="22" fillId="8" borderId="38" xfId="0" applyFont="1" applyFill="1" applyBorder="1" applyAlignment="1">
      <alignment horizontal="center"/>
    </xf>
    <xf numFmtId="0" fontId="22" fillId="8" borderId="44" xfId="0" applyFont="1" applyFill="1" applyBorder="1" applyAlignment="1">
      <alignment horizontal="center"/>
    </xf>
    <xf numFmtId="4" fontId="22" fillId="8" borderId="10" xfId="0" applyNumberFormat="1" applyFont="1" applyFill="1" applyBorder="1" applyAlignment="1">
      <alignment horizontal="center" wrapText="1"/>
    </xf>
    <xf numFmtId="4" fontId="22" fillId="8" borderId="4" xfId="0" applyNumberFormat="1" applyFont="1" applyFill="1" applyBorder="1" applyAlignment="1">
      <alignment horizontal="center" wrapText="1"/>
    </xf>
    <xf numFmtId="4" fontId="22" fillId="8" borderId="50" xfId="0" applyNumberFormat="1" applyFont="1" applyFill="1" applyBorder="1" applyAlignment="1">
      <alignment horizontal="center"/>
    </xf>
    <xf numFmtId="16" fontId="17" fillId="8" borderId="46" xfId="0" quotePrefix="1" applyNumberFormat="1" applyFont="1" applyFill="1" applyBorder="1" applyAlignment="1">
      <alignment horizontal="center"/>
    </xf>
    <xf numFmtId="16" fontId="17" fillId="8" borderId="38" xfId="0" quotePrefix="1" applyNumberFormat="1" applyFont="1" applyFill="1" applyBorder="1" applyAlignment="1">
      <alignment horizontal="center"/>
    </xf>
    <xf numFmtId="16" fontId="17" fillId="8" borderId="44" xfId="0" quotePrefix="1" applyNumberFormat="1" applyFont="1" applyFill="1" applyBorder="1" applyAlignment="1">
      <alignment horizontal="center"/>
    </xf>
    <xf numFmtId="0" fontId="22" fillId="8" borderId="8" xfId="0" applyFont="1" applyFill="1" applyBorder="1" applyAlignment="1">
      <alignment horizontal="center"/>
    </xf>
    <xf numFmtId="0" fontId="22" fillId="8" borderId="37" xfId="0" applyFont="1" applyFill="1" applyBorder="1" applyAlignment="1">
      <alignment horizontal="center"/>
    </xf>
    <xf numFmtId="0" fontId="23" fillId="8" borderId="8" xfId="0" applyFont="1" applyFill="1" applyBorder="1" applyAlignment="1">
      <alignment horizontal="center" vertical="center"/>
    </xf>
    <xf numFmtId="0" fontId="23" fillId="8" borderId="11" xfId="0" applyFont="1" applyFill="1" applyBorder="1" applyAlignment="1">
      <alignment horizontal="center" vertical="center"/>
    </xf>
    <xf numFmtId="43" fontId="22" fillId="8" borderId="55" xfId="65" applyNumberFormat="1" applyFont="1" applyFill="1" applyBorder="1" applyAlignment="1">
      <alignment horizontal="center" vertical="center" wrapText="1"/>
    </xf>
    <xf numFmtId="43" fontId="22" fillId="8" borderId="29" xfId="65" applyNumberFormat="1" applyFont="1" applyFill="1" applyBorder="1" applyAlignment="1">
      <alignment horizontal="center" vertical="center" wrapText="1"/>
    </xf>
    <xf numFmtId="167" fontId="22" fillId="8" borderId="8" xfId="65" applyFont="1" applyFill="1" applyBorder="1" applyAlignment="1">
      <alignment horizontal="center" vertical="center"/>
    </xf>
    <xf numFmtId="167" fontId="22" fillId="8" borderId="11" xfId="65" applyFont="1" applyFill="1" applyBorder="1" applyAlignment="1">
      <alignment horizontal="center" vertical="center"/>
    </xf>
    <xf numFmtId="0" fontId="22" fillId="8" borderId="9" xfId="0" applyFont="1" applyFill="1" applyBorder="1" applyAlignment="1">
      <alignment horizontal="center" vertical="center"/>
    </xf>
    <xf numFmtId="0" fontId="22" fillId="8" borderId="25" xfId="0" applyFont="1" applyFill="1" applyBorder="1" applyAlignment="1">
      <alignment horizontal="center" vertical="center"/>
    </xf>
    <xf numFmtId="43" fontId="22" fillId="8" borderId="33" xfId="65" applyNumberFormat="1" applyFont="1" applyFill="1" applyBorder="1" applyAlignment="1">
      <alignment horizontal="center" vertical="center"/>
    </xf>
    <xf numFmtId="43" fontId="22" fillId="8" borderId="31" xfId="65" applyNumberFormat="1" applyFont="1" applyFill="1" applyBorder="1" applyAlignment="1">
      <alignment horizontal="center" vertical="center"/>
    </xf>
    <xf numFmtId="43" fontId="22" fillId="8" borderId="8" xfId="65" applyNumberFormat="1" applyFont="1" applyFill="1" applyBorder="1" applyAlignment="1">
      <alignment horizontal="center" vertical="center" wrapText="1"/>
    </xf>
    <xf numFmtId="43" fontId="22" fillId="8" borderId="19" xfId="65" applyNumberFormat="1" applyFont="1" applyFill="1" applyBorder="1" applyAlignment="1">
      <alignment horizontal="center" vertical="center" wrapText="1"/>
    </xf>
    <xf numFmtId="43" fontId="22" fillId="8" borderId="11" xfId="65" applyNumberFormat="1" applyFont="1" applyFill="1" applyBorder="1" applyAlignment="1">
      <alignment horizontal="center" vertical="center" wrapText="1"/>
    </xf>
    <xf numFmtId="4" fontId="22" fillId="8" borderId="8" xfId="0" applyNumberFormat="1" applyFont="1" applyFill="1" applyBorder="1" applyAlignment="1">
      <alignment horizontal="center" vertical="center" wrapText="1"/>
    </xf>
    <xf numFmtId="4" fontId="22" fillId="8" borderId="19" xfId="0" applyNumberFormat="1" applyFont="1" applyFill="1" applyBorder="1" applyAlignment="1">
      <alignment horizontal="center" vertical="center" wrapText="1"/>
    </xf>
    <xf numFmtId="4" fontId="22" fillId="8" borderId="11" xfId="0" applyNumberFormat="1" applyFont="1" applyFill="1" applyBorder="1" applyAlignment="1">
      <alignment horizontal="center" vertical="center" wrapText="1"/>
    </xf>
    <xf numFmtId="49" fontId="56" fillId="9" borderId="43" xfId="0" applyNumberFormat="1" applyFont="1" applyFill="1" applyBorder="1" applyAlignment="1">
      <alignment horizontal="center" vertical="center" wrapText="1"/>
    </xf>
    <xf numFmtId="49" fontId="56" fillId="9" borderId="80" xfId="0" applyNumberFormat="1" applyFont="1" applyFill="1" applyBorder="1" applyAlignment="1">
      <alignment horizontal="center" vertical="center" wrapText="1"/>
    </xf>
    <xf numFmtId="49" fontId="56" fillId="9" borderId="14" xfId="0" applyNumberFormat="1" applyFont="1" applyFill="1" applyBorder="1" applyAlignment="1">
      <alignment horizontal="center" vertical="center" wrapText="1"/>
    </xf>
    <xf numFmtId="0" fontId="22" fillId="8" borderId="19" xfId="0" applyFont="1" applyFill="1" applyBorder="1" applyAlignment="1">
      <alignment horizontal="center" vertical="center"/>
    </xf>
    <xf numFmtId="43" fontId="22" fillId="8" borderId="9" xfId="65" applyNumberFormat="1" applyFont="1" applyFill="1" applyBorder="1" applyAlignment="1">
      <alignment horizontal="center" vertical="center" wrapText="1"/>
    </xf>
    <xf numFmtId="43" fontId="22" fillId="8" borderId="25" xfId="65" applyNumberFormat="1" applyFont="1" applyFill="1" applyBorder="1" applyAlignment="1">
      <alignment horizontal="center" vertical="center" wrapText="1"/>
    </xf>
    <xf numFmtId="49" fontId="56" fillId="9" borderId="45" xfId="0" applyNumberFormat="1" applyFont="1" applyFill="1" applyBorder="1" applyAlignment="1">
      <alignment horizontal="center" vertical="center" wrapText="1"/>
    </xf>
    <xf numFmtId="49" fontId="56" fillId="9" borderId="83" xfId="0" applyNumberFormat="1" applyFont="1" applyFill="1" applyBorder="1" applyAlignment="1">
      <alignment horizontal="center" vertical="center" wrapText="1"/>
    </xf>
    <xf numFmtId="49" fontId="56" fillId="9" borderId="78" xfId="0" applyNumberFormat="1"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22" fillId="8" borderId="19"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22" fillId="8" borderId="16" xfId="0" applyFont="1" applyFill="1" applyBorder="1" applyAlignment="1">
      <alignment horizontal="center" vertical="center" wrapText="1"/>
    </xf>
    <xf numFmtId="0" fontId="22" fillId="8" borderId="25" xfId="0" applyFont="1" applyFill="1" applyBorder="1" applyAlignment="1">
      <alignment horizontal="center" vertical="center" wrapText="1"/>
    </xf>
    <xf numFmtId="172" fontId="21" fillId="8" borderId="53" xfId="0" applyNumberFormat="1" applyFont="1" applyFill="1" applyBorder="1" applyAlignment="1">
      <alignment horizontal="center" vertical="center" wrapText="1"/>
    </xf>
    <xf numFmtId="172" fontId="21" fillId="8" borderId="42" xfId="0" applyNumberFormat="1" applyFont="1" applyFill="1" applyBorder="1" applyAlignment="1">
      <alignment horizontal="center" vertical="center" wrapText="1"/>
    </xf>
    <xf numFmtId="172" fontId="21" fillId="8" borderId="52" xfId="0" applyNumberFormat="1" applyFont="1" applyFill="1" applyBorder="1" applyAlignment="1">
      <alignment horizontal="center" vertical="center" wrapText="1"/>
    </xf>
    <xf numFmtId="0" fontId="22" fillId="8" borderId="53" xfId="0" applyFont="1" applyFill="1" applyBorder="1" applyAlignment="1">
      <alignment horizontal="center" vertical="center" wrapText="1"/>
    </xf>
    <xf numFmtId="0" fontId="22" fillId="8" borderId="52" xfId="0" applyFont="1" applyFill="1" applyBorder="1" applyAlignment="1">
      <alignment horizontal="center" vertical="center" wrapText="1"/>
    </xf>
    <xf numFmtId="0" fontId="22" fillId="8" borderId="17" xfId="0" applyFont="1" applyFill="1" applyBorder="1" applyAlignment="1">
      <alignment horizontal="center" vertical="center" wrapText="1"/>
    </xf>
    <xf numFmtId="0" fontId="22" fillId="8" borderId="27" xfId="0" applyFont="1" applyFill="1" applyBorder="1" applyAlignment="1">
      <alignment horizontal="center" vertical="center" wrapText="1"/>
    </xf>
    <xf numFmtId="0" fontId="22" fillId="8" borderId="53" xfId="0" applyFont="1" applyFill="1" applyBorder="1" applyAlignment="1">
      <alignment horizontal="center" vertical="center"/>
    </xf>
    <xf numFmtId="0" fontId="22" fillId="8" borderId="52" xfId="0" applyFont="1" applyFill="1" applyBorder="1" applyAlignment="1">
      <alignment horizontal="center" vertical="center"/>
    </xf>
    <xf numFmtId="0" fontId="22" fillId="8" borderId="55" xfId="0" applyFont="1" applyFill="1" applyBorder="1" applyAlignment="1">
      <alignment horizontal="center" vertical="center" wrapText="1"/>
    </xf>
    <xf numFmtId="0" fontId="22" fillId="8" borderId="18" xfId="0" applyFont="1" applyFill="1" applyBorder="1" applyAlignment="1">
      <alignment horizontal="center" vertical="center" wrapText="1"/>
    </xf>
    <xf numFmtId="0" fontId="17" fillId="0" borderId="25" xfId="0" applyFont="1" applyBorder="1" applyAlignment="1">
      <alignment horizontal="center" vertical="center"/>
    </xf>
    <xf numFmtId="0" fontId="22" fillId="8" borderId="29" xfId="0" applyFont="1" applyFill="1" applyBorder="1" applyAlignment="1">
      <alignment horizontal="center" vertical="center" wrapText="1"/>
    </xf>
    <xf numFmtId="0" fontId="17" fillId="8" borderId="8" xfId="0" applyFont="1" applyFill="1" applyBorder="1" applyAlignment="1">
      <alignment horizontal="center" vertical="center"/>
    </xf>
    <xf numFmtId="0" fontId="17" fillId="8" borderId="19" xfId="0" applyFont="1" applyFill="1" applyBorder="1" applyAlignment="1">
      <alignment horizontal="center" vertical="center"/>
    </xf>
    <xf numFmtId="167" fontId="17" fillId="8" borderId="33" xfId="65" applyFont="1" applyFill="1" applyBorder="1" applyAlignment="1">
      <alignment horizontal="center"/>
    </xf>
    <xf numFmtId="167" fontId="17" fillId="8" borderId="30" xfId="65" applyFont="1" applyFill="1" applyBorder="1" applyAlignment="1">
      <alignment horizontal="center"/>
    </xf>
    <xf numFmtId="167" fontId="17" fillId="8" borderId="31" xfId="65" applyFont="1" applyFill="1" applyBorder="1" applyAlignment="1">
      <alignment horizontal="center"/>
    </xf>
    <xf numFmtId="167" fontId="17" fillId="8" borderId="8" xfId="65" applyFont="1" applyFill="1" applyBorder="1" applyAlignment="1">
      <alignment horizontal="center" vertical="center"/>
    </xf>
    <xf numFmtId="167" fontId="17" fillId="8" borderId="19" xfId="65" applyFont="1" applyFill="1" applyBorder="1" applyAlignment="1">
      <alignment horizontal="center" vertical="center"/>
    </xf>
    <xf numFmtId="167" fontId="17" fillId="8" borderId="11" xfId="65" applyFont="1" applyFill="1" applyBorder="1" applyAlignment="1">
      <alignment horizontal="center" vertical="center"/>
    </xf>
    <xf numFmtId="0" fontId="17" fillId="8" borderId="9"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17" fillId="8" borderId="25" xfId="0" applyFont="1" applyFill="1" applyBorder="1" applyAlignment="1">
      <alignment horizontal="center" vertical="center" wrapText="1"/>
    </xf>
    <xf numFmtId="172" fontId="22" fillId="8" borderId="17" xfId="65" applyNumberFormat="1" applyFont="1" applyFill="1" applyBorder="1" applyAlignment="1">
      <alignment horizontal="center" vertical="center" wrapText="1"/>
    </xf>
    <xf numFmtId="172" fontId="22" fillId="8" borderId="1" xfId="65" applyNumberFormat="1" applyFont="1" applyFill="1" applyBorder="1" applyAlignment="1">
      <alignment horizontal="center" vertical="center" wrapText="1"/>
    </xf>
    <xf numFmtId="172" fontId="22" fillId="8" borderId="27" xfId="65" applyNumberFormat="1" applyFont="1" applyFill="1" applyBorder="1" applyAlignment="1">
      <alignment horizontal="center" vertical="center" wrapText="1"/>
    </xf>
    <xf numFmtId="172" fontId="21" fillId="8" borderId="17" xfId="65" applyNumberFormat="1" applyFont="1" applyFill="1" applyBorder="1" applyAlignment="1">
      <alignment horizontal="center"/>
    </xf>
    <xf numFmtId="172" fontId="21" fillId="8" borderId="1" xfId="65" applyNumberFormat="1" applyFont="1" applyFill="1" applyBorder="1" applyAlignment="1">
      <alignment horizontal="center"/>
    </xf>
    <xf numFmtId="172" fontId="21" fillId="8" borderId="27" xfId="65" applyNumberFormat="1" applyFont="1" applyFill="1" applyBorder="1" applyAlignment="1">
      <alignment horizontal="center"/>
    </xf>
    <xf numFmtId="172" fontId="21" fillId="8" borderId="18" xfId="65" applyNumberFormat="1" applyFont="1" applyFill="1" applyBorder="1" applyAlignment="1">
      <alignment horizontal="center"/>
    </xf>
    <xf numFmtId="172" fontId="21" fillId="8" borderId="29" xfId="65" applyNumberFormat="1" applyFont="1" applyFill="1" applyBorder="1" applyAlignment="1">
      <alignment horizontal="center"/>
    </xf>
    <xf numFmtId="0" fontId="22" fillId="8" borderId="17" xfId="0" applyFont="1" applyFill="1" applyBorder="1" applyAlignment="1">
      <alignment horizontal="center" wrapText="1"/>
    </xf>
    <xf numFmtId="0" fontId="22" fillId="8" borderId="1" xfId="0" applyFont="1" applyFill="1" applyBorder="1" applyAlignment="1">
      <alignment horizontal="center" wrapText="1"/>
    </xf>
    <xf numFmtId="0" fontId="22" fillId="8" borderId="1" xfId="0" applyFont="1" applyFill="1" applyBorder="1" applyAlignment="1">
      <alignment horizontal="center" vertical="center" wrapText="1"/>
    </xf>
    <xf numFmtId="0" fontId="57" fillId="0" borderId="0" xfId="0" applyFont="1" applyFill="1" applyAlignment="1">
      <alignment horizontal="left" vertical="top" wrapText="1"/>
    </xf>
    <xf numFmtId="0" fontId="5" fillId="8" borderId="7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22" fillId="8" borderId="72" xfId="0" applyFont="1" applyFill="1" applyBorder="1" applyAlignment="1">
      <alignment horizontal="center" wrapText="1"/>
    </xf>
    <xf numFmtId="0" fontId="22" fillId="8" borderId="2" xfId="0" applyFont="1" applyFill="1" applyBorder="1" applyAlignment="1">
      <alignment horizontal="center" wrapText="1"/>
    </xf>
    <xf numFmtId="0" fontId="22" fillId="8" borderId="72" xfId="0" applyFont="1" applyFill="1" applyBorder="1" applyAlignment="1">
      <alignment horizontal="center" wrapText="1" shrinkToFit="1"/>
    </xf>
    <xf numFmtId="0" fontId="22" fillId="8" borderId="2" xfId="0" applyFont="1" applyFill="1" applyBorder="1" applyAlignment="1">
      <alignment horizontal="center" wrapText="1" shrinkToFit="1"/>
    </xf>
    <xf numFmtId="0" fontId="44" fillId="8" borderId="63" xfId="0" applyFont="1" applyFill="1" applyBorder="1" applyAlignment="1">
      <alignment horizontal="center"/>
    </xf>
    <xf numFmtId="0" fontId="44" fillId="8" borderId="62" xfId="0" applyFont="1" applyFill="1" applyBorder="1" applyAlignment="1">
      <alignment horizontal="center"/>
    </xf>
    <xf numFmtId="0" fontId="44" fillId="8" borderId="70" xfId="0" applyFont="1" applyFill="1" applyBorder="1" applyAlignment="1">
      <alignment horizontal="center"/>
    </xf>
    <xf numFmtId="0" fontId="17" fillId="8" borderId="72"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22" fillId="8" borderId="72"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2" fillId="8" borderId="62" xfId="0" applyFont="1" applyFill="1" applyBorder="1" applyAlignment="1">
      <alignment horizontal="center" wrapText="1"/>
    </xf>
    <xf numFmtId="40" fontId="17" fillId="8" borderId="8" xfId="0" applyNumberFormat="1" applyFont="1" applyFill="1" applyBorder="1" applyAlignment="1">
      <alignment horizontal="center" vertical="center" wrapText="1"/>
    </xf>
    <xf numFmtId="40" fontId="17" fillId="8" borderId="19" xfId="0" applyNumberFormat="1" applyFont="1" applyFill="1" applyBorder="1" applyAlignment="1">
      <alignment horizontal="center" vertical="center" wrapText="1"/>
    </xf>
    <xf numFmtId="40" fontId="17" fillId="8" borderId="11" xfId="0" applyNumberFormat="1" applyFont="1" applyFill="1" applyBorder="1" applyAlignment="1">
      <alignment horizontal="center" vertical="center" wrapText="1"/>
    </xf>
    <xf numFmtId="0" fontId="22" fillId="8" borderId="33" xfId="0" applyFont="1" applyFill="1" applyBorder="1" applyAlignment="1">
      <alignment horizontal="center"/>
    </xf>
    <xf numFmtId="0" fontId="22" fillId="8" borderId="30" xfId="0" applyFont="1" applyFill="1" applyBorder="1" applyAlignment="1">
      <alignment horizontal="center"/>
    </xf>
    <xf numFmtId="0" fontId="22" fillId="8" borderId="31" xfId="0" applyFont="1" applyFill="1" applyBorder="1" applyAlignment="1">
      <alignment horizontal="center"/>
    </xf>
    <xf numFmtId="0" fontId="22" fillId="8" borderId="8" xfId="0" applyFont="1" applyFill="1" applyBorder="1" applyAlignment="1">
      <alignment horizontal="center" wrapText="1"/>
    </xf>
    <xf numFmtId="0" fontId="22" fillId="8" borderId="11" xfId="0" applyFont="1" applyFill="1" applyBorder="1" applyAlignment="1">
      <alignment horizontal="center" wrapText="1"/>
    </xf>
    <xf numFmtId="0" fontId="22" fillId="8" borderId="48" xfId="0" applyFont="1" applyFill="1" applyBorder="1" applyAlignment="1">
      <alignment horizontal="center" wrapText="1"/>
    </xf>
    <xf numFmtId="0" fontId="22" fillId="8" borderId="33" xfId="0" applyFont="1" applyFill="1" applyBorder="1" applyAlignment="1">
      <alignment horizontal="center" wrapText="1"/>
    </xf>
    <xf numFmtId="0" fontId="22" fillId="8" borderId="31" xfId="0" applyFont="1" applyFill="1" applyBorder="1" applyAlignment="1">
      <alignment horizontal="center" wrapText="1"/>
    </xf>
    <xf numFmtId="0" fontId="17" fillId="8" borderId="11" xfId="0" applyFont="1" applyFill="1" applyBorder="1" applyAlignment="1">
      <alignment horizontal="center" vertical="center"/>
    </xf>
    <xf numFmtId="168" fontId="22" fillId="8" borderId="8" xfId="0" applyNumberFormat="1" applyFont="1" applyFill="1" applyBorder="1" applyAlignment="1" applyProtection="1">
      <alignment horizontal="center" vertical="center" wrapText="1"/>
    </xf>
    <xf numFmtId="168" fontId="22" fillId="8" borderId="11" xfId="0" applyNumberFormat="1" applyFont="1" applyFill="1" applyBorder="1" applyAlignment="1" applyProtection="1">
      <alignment horizontal="center" vertical="center" wrapText="1"/>
    </xf>
    <xf numFmtId="0" fontId="22" fillId="8" borderId="54" xfId="0" applyFont="1" applyFill="1" applyBorder="1" applyAlignment="1">
      <alignment horizontal="center"/>
    </xf>
    <xf numFmtId="0" fontId="22" fillId="8" borderId="45" xfId="0" applyFont="1" applyFill="1" applyBorder="1" applyAlignment="1">
      <alignment horizontal="center"/>
    </xf>
    <xf numFmtId="0" fontId="17" fillId="8" borderId="9" xfId="0" applyFont="1" applyFill="1" applyBorder="1" applyAlignment="1">
      <alignment horizontal="center" vertical="center"/>
    </xf>
    <xf numFmtId="0" fontId="17" fillId="8" borderId="25" xfId="0" applyFont="1" applyFill="1" applyBorder="1" applyAlignment="1">
      <alignment horizontal="center" vertical="center"/>
    </xf>
    <xf numFmtId="0" fontId="17" fillId="8" borderId="17"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17" fillId="8" borderId="55" xfId="0" applyFont="1" applyFill="1" applyBorder="1" applyAlignment="1">
      <alignment horizontal="center" vertical="center" wrapText="1"/>
    </xf>
    <xf numFmtId="0" fontId="17" fillId="8" borderId="29" xfId="0" applyFont="1" applyFill="1" applyBorder="1" applyAlignment="1">
      <alignment horizontal="center" vertical="center" wrapText="1"/>
    </xf>
    <xf numFmtId="37" fontId="22" fillId="8" borderId="79" xfId="75" applyNumberFormat="1" applyFont="1" applyFill="1" applyBorder="1" applyAlignment="1">
      <alignment horizontal="center" wrapText="1"/>
    </xf>
    <xf numFmtId="37" fontId="22" fillId="8" borderId="1" xfId="75" applyNumberFormat="1" applyFont="1" applyFill="1" applyBorder="1" applyAlignment="1">
      <alignment horizontal="center" wrapText="1"/>
    </xf>
    <xf numFmtId="37" fontId="17" fillId="8" borderId="72" xfId="75" applyNumberFormat="1" applyFont="1" applyFill="1" applyBorder="1" applyAlignment="1">
      <alignment horizontal="center" vertical="center" wrapText="1"/>
    </xf>
    <xf numFmtId="37" fontId="17" fillId="8" borderId="2" xfId="75" applyNumberFormat="1" applyFont="1" applyFill="1" applyBorder="1" applyAlignment="1">
      <alignment horizontal="center" vertical="center" wrapText="1"/>
    </xf>
    <xf numFmtId="37" fontId="17" fillId="8" borderId="1" xfId="75" applyNumberFormat="1" applyFont="1" applyFill="1" applyBorder="1" applyAlignment="1">
      <alignment horizontal="center" vertical="center" wrapText="1"/>
    </xf>
    <xf numFmtId="0" fontId="22" fillId="8" borderId="17" xfId="0" applyFont="1" applyFill="1" applyBorder="1" applyAlignment="1">
      <alignment horizontal="center" vertical="center"/>
    </xf>
    <xf numFmtId="0" fontId="22" fillId="8" borderId="27" xfId="0" applyFont="1" applyFill="1" applyBorder="1" applyAlignment="1">
      <alignment horizontal="center" vertical="center"/>
    </xf>
    <xf numFmtId="0" fontId="22" fillId="8" borderId="55" xfId="0" applyFont="1" applyFill="1" applyBorder="1" applyAlignment="1">
      <alignment horizontal="center" vertical="center"/>
    </xf>
    <xf numFmtId="0" fontId="22" fillId="8" borderId="29" xfId="0" applyFont="1" applyFill="1" applyBorder="1" applyAlignment="1">
      <alignment horizontal="center" vertical="center"/>
    </xf>
    <xf numFmtId="0" fontId="17" fillId="8" borderId="49" xfId="0" applyFont="1" applyFill="1" applyBorder="1" applyAlignment="1">
      <alignment horizontal="center" vertical="center" wrapText="1"/>
    </xf>
    <xf numFmtId="0" fontId="22" fillId="8" borderId="38" xfId="0" applyFont="1" applyFill="1" applyBorder="1" applyAlignment="1">
      <alignment horizontal="center" vertical="center"/>
    </xf>
    <xf numFmtId="0" fontId="22" fillId="8" borderId="82" xfId="0" applyFont="1" applyFill="1" applyBorder="1" applyAlignment="1">
      <alignment horizontal="center" vertical="center"/>
    </xf>
    <xf numFmtId="0" fontId="22" fillId="8" borderId="83" xfId="0" applyFont="1" applyFill="1" applyBorder="1" applyAlignment="1">
      <alignment horizontal="center"/>
    </xf>
  </cellXfs>
  <cellStyles count="80">
    <cellStyle name="Accent2 2" xfId="7"/>
    <cellStyle name="Accent6 2" xfId="8"/>
    <cellStyle name="Comma" xfId="65" builtinId="3"/>
    <cellStyle name="Comma [0] 2" xfId="3"/>
    <cellStyle name="Comma [0] 2 2" xfId="11"/>
    <cellStyle name="Comma [0] 3" xfId="42"/>
    <cellStyle name="Comma 10" xfId="39"/>
    <cellStyle name="Comma 10 2" xfId="12"/>
    <cellStyle name="Comma 10 3" xfId="71"/>
    <cellStyle name="Comma 11" xfId="44"/>
    <cellStyle name="Comma 11 3" xfId="73"/>
    <cellStyle name="Comma 12" xfId="41"/>
    <cellStyle name="Comma 13" xfId="13"/>
    <cellStyle name="Comma 14" xfId="45"/>
    <cellStyle name="Comma 15" xfId="48"/>
    <cellStyle name="Comma 16" xfId="14"/>
    <cellStyle name="Comma 17" xfId="43"/>
    <cellStyle name="Comma 18" xfId="49"/>
    <cellStyle name="Comma 19" xfId="51"/>
    <cellStyle name="Comma 2" xfId="4"/>
    <cellStyle name="Comma 2 10" xfId="74"/>
    <cellStyle name="Comma 2 2" xfId="15"/>
    <cellStyle name="Comma 2 37" xfId="16"/>
    <cellStyle name="Comma 20" xfId="17"/>
    <cellStyle name="Comma 21" xfId="47"/>
    <cellStyle name="Comma 22" xfId="50"/>
    <cellStyle name="Comma 23" xfId="40"/>
    <cellStyle name="Comma 24" xfId="53"/>
    <cellStyle name="Comma 25" xfId="46"/>
    <cellStyle name="Comma 26" xfId="52"/>
    <cellStyle name="Comma 27" xfId="6"/>
    <cellStyle name="Comma 28" xfId="54"/>
    <cellStyle name="Comma 29" xfId="58"/>
    <cellStyle name="Comma 3" xfId="2"/>
    <cellStyle name="Comma 3 2" xfId="18"/>
    <cellStyle name="Comma 30" xfId="57"/>
    <cellStyle name="Comma 31" xfId="59"/>
    <cellStyle name="Comma 32" xfId="60"/>
    <cellStyle name="Comma 33" xfId="61"/>
    <cellStyle name="Comma 34" xfId="63"/>
    <cellStyle name="Comma 35" xfId="64"/>
    <cellStyle name="Comma 36" xfId="62"/>
    <cellStyle name="Comma 37" xfId="68"/>
    <cellStyle name="Comma 4" xfId="19"/>
    <cellStyle name="Comma 4 2" xfId="55"/>
    <cellStyle name="Comma 5" xfId="20"/>
    <cellStyle name="Comma 6" xfId="21"/>
    <cellStyle name="Comma 7" xfId="22"/>
    <cellStyle name="Comma 8" xfId="10"/>
    <cellStyle name="Comma 9" xfId="23"/>
    <cellStyle name="Hyperlink" xfId="72" builtinId="8"/>
    <cellStyle name="inputExposure" xfId="24"/>
    <cellStyle name="Normal" xfId="0" builtinId="0"/>
    <cellStyle name="Normal 11 3" xfId="76"/>
    <cellStyle name="Normal 13" xfId="25"/>
    <cellStyle name="Normal 13 2" xfId="26"/>
    <cellStyle name="Normal 19" xfId="27"/>
    <cellStyle name="Normal 2" xfId="5"/>
    <cellStyle name="Normal 2 17" xfId="29"/>
    <cellStyle name="Normal 2 2" xfId="28"/>
    <cellStyle name="Normal 2 4" xfId="78"/>
    <cellStyle name="Normal 3" xfId="1"/>
    <cellStyle name="Normal 3 12" xfId="31"/>
    <cellStyle name="Normal 3 2" xfId="30"/>
    <cellStyle name="Normal 4" xfId="9"/>
    <cellStyle name="Normal 4 2" xfId="75"/>
    <cellStyle name="Normal 5" xfId="32"/>
    <cellStyle name="Normal 6" xfId="67"/>
    <cellStyle name="Normal 7" xfId="77"/>
    <cellStyle name="Normal 8" xfId="79"/>
    <cellStyle name="Normal_Sheet1" xfId="66"/>
    <cellStyle name="Obično_OBRASCI_TRŽIŠNI RIZICI_draft 2.0" xfId="33"/>
    <cellStyle name="Percent" xfId="70" builtinId="5"/>
    <cellStyle name="Percent 2" xfId="35"/>
    <cellStyle name="Percent 2 2" xfId="36"/>
    <cellStyle name="Percent 3" xfId="34"/>
    <cellStyle name="Percent 4" xfId="56"/>
    <cellStyle name="Percent 5" xfId="69"/>
    <cellStyle name="showExposure" xfId="37"/>
    <cellStyle name="Standard 3" xfId="38"/>
  </cellStyles>
  <dxfs count="0"/>
  <tableStyles count="0" defaultTableStyle="TableStyleMedium2" defaultPivotStyle="PivotStyleLight16"/>
  <colors>
    <mruColors>
      <color rgb="FFFFFF66"/>
      <color rgb="FF00FF00"/>
      <color rgb="FF33CCCC"/>
      <color rgb="FF66FFFF"/>
      <color rgb="FF00CC99"/>
      <color rgb="FF009999"/>
      <color rgb="FFCCFFFF"/>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Users\ikruja\AppData\Local\Microsoft\Windows\Temporary%20Internet%20Files\Content.Outlook\8YNQSDUS\Copy%20of%20Inputs%20Albanian%20Complete%2006022013%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master3\c\My%20Documents\orfeaBOARepor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Expert%20Groups\Accounting%20and%20Auditing\Other%20folders\EGFI%20Workstream%20Reporting\Circulated%20papers\2009\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ktona\Desktop\DM-Rreziku\Mbikqyrja\S_A_IN_Q.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ond_Pricing\Documents%20and%20Settings\PUBLIC\&#932;&#945;%20&#941;&#947;&#947;&#961;&#945;&#966;&#940;%20&#956;&#959;&#965;\Personal\Tasos\Risk%20&amp;%20Finance\Finance\Monte_Carlo%20Simulation_Cholesky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Users\ikruja\Documents\Time%20schedul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masters\c\ALBANI~1\BoA\AlbanianReport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ond_Pricing\Documents%20and%20Settings\c16163\Desktop\UNIV_SWA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Data Typ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forms"/>
      <sheetName val="F37"/>
      <sheetName val="F37.1"/>
      <sheetName val="F37.2"/>
      <sheetName val="F37.3"/>
      <sheetName val="F37.7"/>
      <sheetName val="F37.5"/>
      <sheetName val="F37.6"/>
      <sheetName val="F37.4"/>
      <sheetName val="F61"/>
      <sheetName val="F61.2"/>
      <sheetName val="F61.1"/>
      <sheetName val="F62"/>
      <sheetName val="F100"/>
      <sheetName val="F100.1"/>
      <sheetName val="F60"/>
      <sheetName val="F60.1"/>
      <sheetName val="F65"/>
      <sheetName val="F8.1"/>
      <sheetName val="F8.2"/>
      <sheetName val="Data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9">
          <cell r="C9" t="str">
            <v>Llogari rrjedhëse në bankat, institucionet e kreditit dhe institucione të tjera financiare jorezidente(llog 132)</v>
          </cell>
        </row>
        <row r="10">
          <cell r="C10" t="str">
            <v>Depozita pa afat në bankat, institucionet e kreditit dhe institucione të tjera financiare jorezidente (llog 1421 bashke me interesat e perllogaritur)</v>
          </cell>
        </row>
        <row r="11">
          <cell r="C11" t="str">
            <v>Depozita me afat në bankat, institucionet e kreditit dhe institucione të tjera financiare jorezidente (llog 1422 bashke me interesat e perllogaritur)</v>
          </cell>
        </row>
        <row r="12">
          <cell r="C12" t="str">
            <v xml:space="preserve"> Llogari rrjedhëse të parregullta me bankat, inst. e kreditit dhe inst. të tjera financiare jorezidente (llog 1372)</v>
          </cell>
        </row>
        <row r="13">
          <cell r="C13" t="str">
            <v>Hua dhënë bankave, institucioneve të kreditit dhe institucioneve të tjera financiare jorezidente (llog 152)</v>
          </cell>
        </row>
        <row r="14">
          <cell r="C14" t="str">
            <v>Hua të pakthyera në afat ndaj bankave, institucioneve të kreditit dhe institucioneve të tjera financiare jorezidente (llog 1572)</v>
          </cell>
        </row>
        <row r="15">
          <cell r="C15" t="str">
            <v>Hua pa afat marrë nga bankat, institucionet e kreditit dhe institucionet e tjera financiare jorezidente(llog 1721 bashke me int.perllog.)</v>
          </cell>
        </row>
        <row r="16">
          <cell r="C16" t="str">
            <v>Hua me afat marrë nga bankat, institucionet e kreditit dhe institucionet e tjera financiare jorezidente(llog 1722 bashke me int.perllog)</v>
          </cell>
        </row>
        <row r="17">
          <cell r="C17" t="str">
            <v>Depozita pa afat nga bankat, institucionet e kreditit dhe institucione të tjera financiare jorezidente(1621 bashke me int.perllog)</v>
          </cell>
        </row>
        <row r="18">
          <cell r="C18" t="str">
            <v>Depozita me afat nga bankat, institucionet e kreditit dhe institucione të tjera financiare jorezidente (llog 1622 bashke me int.perllog)</v>
          </cell>
        </row>
        <row r="19">
          <cell r="C19" t="str">
            <v>Hua financiare marrë nga bankat, institucionet e kreditit dhe istitucionet e tjera financiare (llog 1723 bashke me int.perllog)</v>
          </cell>
        </row>
        <row r="20">
          <cell r="C20" t="str">
            <v xml:space="preserve">Llogari rrjedhëse individ </v>
          </cell>
        </row>
        <row r="21">
          <cell r="C21" t="str">
            <v xml:space="preserve">Llogari rrjedhëse biznese </v>
          </cell>
        </row>
        <row r="22">
          <cell r="C22" t="str">
            <v xml:space="preserve">Depozita pa afat individ </v>
          </cell>
        </row>
        <row r="23">
          <cell r="C23" t="str">
            <v xml:space="preserve">Depozita pa afat biznese </v>
          </cell>
        </row>
        <row r="24">
          <cell r="C24" t="str">
            <v xml:space="preserve">Depozita me afat individ </v>
          </cell>
        </row>
        <row r="25">
          <cell r="C25" t="str">
            <v>Depozita me afat biznese</v>
          </cell>
        </row>
        <row r="26">
          <cell r="C26" t="str">
            <v>Çertifikatat e depozitave</v>
          </cell>
        </row>
        <row r="27">
          <cell r="C27" t="str">
            <v>Llogari të tjera të klientëve</v>
          </cell>
        </row>
        <row r="28">
          <cell r="C28" t="str">
            <v>Administrata publike</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30 ORG"/>
      <sheetName val="Form001"/>
      <sheetName val="Form002"/>
      <sheetName val="Form003"/>
      <sheetName val="Form004"/>
      <sheetName val="Form005"/>
      <sheetName val="Form006"/>
      <sheetName val="BalanceSheet"/>
      <sheetName val="IncomeStatement"/>
      <sheetName val="Form200"/>
      <sheetName val="Form210"/>
      <sheetName val="Form220"/>
      <sheetName val="Form230"/>
      <sheetName val="Form240"/>
      <sheetName val="Form250"/>
      <sheetName val="Form300"/>
      <sheetName val="Form301"/>
      <sheetName val="Form310"/>
      <sheetName val="Form320"/>
      <sheetName val="Form321"/>
      <sheetName val="Form330"/>
      <sheetName val="Form340"/>
      <sheetName val="Form341"/>
      <sheetName val="Form350"/>
      <sheetName val="Form360"/>
      <sheetName val="Form361"/>
      <sheetName val="Form400"/>
      <sheetName val="Form410"/>
      <sheetName val="Form430"/>
      <sheetName val="Form440"/>
      <sheetName val="Form450"/>
      <sheetName val="Form460"/>
      <sheetName val="Form470"/>
    </sheetNames>
    <sheetDataSet>
      <sheetData sheetId="0"/>
      <sheetData sheetId="1"/>
      <sheetData sheetId="2"/>
      <sheetData sheetId="3"/>
      <sheetData sheetId="4"/>
      <sheetData sheetId="5"/>
      <sheetData sheetId="6"/>
      <sheetData sheetId="7"/>
      <sheetData sheetId="8" refreshError="1">
        <row r="5">
          <cell r="K5">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Ndihmëse"/>
      <sheetName val="Permbajtja"/>
      <sheetName val="Data Types"/>
      <sheetName val="RULES ON-FORM"/>
      <sheetName val="RULES CROSS-FORMS"/>
      <sheetName val="F30"/>
      <sheetName val="F1"/>
      <sheetName val="F2.DM"/>
      <sheetName val="F7.DM"/>
      <sheetName val="F10.DM"/>
      <sheetName val="F11.DM"/>
      <sheetName val="F12.DM"/>
      <sheetName val="MKR_SA_TDI"/>
      <sheetName val="MKR_SA_EQU"/>
      <sheetName val="F49"/>
      <sheetName val="F50"/>
      <sheetName val="F30_31_31-1"/>
    </sheetNames>
    <sheetDataSet>
      <sheetData sheetId="0"/>
      <sheetData sheetId="1"/>
      <sheetData sheetId="2"/>
      <sheetData sheetId="3">
        <row r="44">
          <cell r="C44" t="str">
            <v>Sektori shtetëror</v>
          </cell>
        </row>
        <row r="45">
          <cell r="C45" t="str">
            <v>Biznesi i vogël</v>
          </cell>
        </row>
        <row r="46">
          <cell r="C46" t="str">
            <v>Biznesi i mesëm</v>
          </cell>
        </row>
        <row r="47">
          <cell r="C47" t="str">
            <v>Biznesi i madh</v>
          </cell>
        </row>
        <row r="48">
          <cell r="C48" t="str">
            <v>Individë</v>
          </cell>
        </row>
        <row r="50">
          <cell r="C50" t="str">
            <v>Administrimi publik</v>
          </cell>
        </row>
        <row r="51">
          <cell r="C51" t="str">
            <v>Arsimi</v>
          </cell>
        </row>
        <row r="52">
          <cell r="C52" t="str">
            <v>Bujqësia, Gjuetia dhe Silvikultura</v>
          </cell>
        </row>
        <row r="53">
          <cell r="C53" t="str">
            <v>Hotelet dhe restorantet</v>
          </cell>
        </row>
        <row r="54">
          <cell r="C54" t="str">
            <v>Industria nxjerrëse</v>
          </cell>
        </row>
        <row r="55">
          <cell r="C55" t="str">
            <v>Industria përpunuese</v>
          </cell>
        </row>
        <row r="56">
          <cell r="C56" t="str">
            <v>Ndërmjetësim monetar dhe financiar</v>
          </cell>
        </row>
        <row r="57">
          <cell r="C57" t="str">
            <v>Ndërtimi</v>
          </cell>
        </row>
        <row r="58">
          <cell r="C58" t="str">
            <v>Pasuritë e patundshme, dhënia me qira,etj.</v>
          </cell>
        </row>
        <row r="59">
          <cell r="C59" t="str">
            <v>Peshkimi</v>
          </cell>
        </row>
        <row r="60">
          <cell r="C60" t="str">
            <v>Prodhimi, shpërndarja e energjisë elektrike, e gazit dhe e ujit</v>
          </cell>
        </row>
        <row r="61">
          <cell r="C61" t="str">
            <v>Shëndeti dhe veprimtaritë sociale</v>
          </cell>
        </row>
        <row r="62">
          <cell r="C62" t="str">
            <v>Shërbime kolektive, sociale dhe individuale</v>
          </cell>
        </row>
        <row r="63">
          <cell r="C63" t="str">
            <v>Të tjera</v>
          </cell>
        </row>
        <row r="64">
          <cell r="C64" t="str">
            <v>Transporti, Magazinimi  dhe Telekomunikacioni</v>
          </cell>
        </row>
        <row r="65">
          <cell r="C65" t="str">
            <v>Tregtia, Riparimi i automjeteve dhe artikujve shtëpiake</v>
          </cell>
        </row>
        <row r="66">
          <cell r="C66" t="str">
            <v>Individë (jo biznes)</v>
          </cell>
        </row>
        <row r="75">
          <cell r="C75" t="str">
            <v>Kredi Konsumatore</v>
          </cell>
        </row>
        <row r="76">
          <cell r="C76" t="str">
            <v>Kredi hipotekare</v>
          </cell>
        </row>
        <row r="77">
          <cell r="C77" t="str">
            <v>Kredi Biznesi</v>
          </cell>
        </row>
        <row r="78">
          <cell r="C78" t="str">
            <v>Tjetër</v>
          </cell>
        </row>
        <row r="81">
          <cell r="C81" t="str">
            <v>Banka</v>
          </cell>
        </row>
        <row r="82">
          <cell r="C82" t="str">
            <v>Klienti</v>
          </cell>
        </row>
        <row r="84">
          <cell r="C84">
            <v>0</v>
          </cell>
        </row>
        <row r="85">
          <cell r="C85">
            <v>1</v>
          </cell>
        </row>
        <row r="86">
          <cell r="C86">
            <v>2</v>
          </cell>
        </row>
        <row r="87">
          <cell r="C87">
            <v>3</v>
          </cell>
        </row>
        <row r="88">
          <cell r="C88">
            <v>4</v>
          </cell>
        </row>
        <row r="89">
          <cell r="C89">
            <v>5</v>
          </cell>
        </row>
        <row r="90">
          <cell r="C90">
            <v>6</v>
          </cell>
        </row>
        <row r="91">
          <cell r="C91">
            <v>7</v>
          </cell>
        </row>
        <row r="92">
          <cell r="C92">
            <v>8</v>
          </cell>
        </row>
        <row r="93">
          <cell r="C93">
            <v>9</v>
          </cell>
        </row>
        <row r="94">
          <cell r="C94" t="str">
            <v>Më shumë se 9</v>
          </cell>
        </row>
        <row r="96">
          <cell r="C96" t="str">
            <v>Zgjatja e afatit të maturimit</v>
          </cell>
        </row>
        <row r="97">
          <cell r="C97" t="str">
            <v>Ndryshimi i normës së interest</v>
          </cell>
        </row>
        <row r="98">
          <cell r="C98" t="str">
            <v>Ndryshimi principalit</v>
          </cell>
        </row>
        <row r="99">
          <cell r="C99" t="str">
            <v>Ndryshimi i frekuencës së pagesës</v>
          </cell>
        </row>
        <row r="100">
          <cell r="C100" t="str">
            <v>Kapitalizimi i interesit dhe/ose kamatvonesave</v>
          </cell>
        </row>
        <row r="101">
          <cell r="C101" t="str">
            <v>Ndryshimi i produktit të kredisë</v>
          </cell>
        </row>
        <row r="102">
          <cell r="C102" t="str">
            <v>Periudhë falje principali dhe/ose interes</v>
          </cell>
        </row>
        <row r="103">
          <cell r="C103" t="str">
            <v>Rifinancimi i kredimarrësit</v>
          </cell>
        </row>
        <row r="104">
          <cell r="C104" t="str">
            <v>Marrja e kolateralit shtesë ose ndryshimi i kolateralit ekzistues</v>
          </cell>
        </row>
        <row r="105">
          <cell r="C105" t="str">
            <v>Transferimi i kredisë tek një kredimarrës tjetër</v>
          </cell>
        </row>
        <row r="106">
          <cell r="C106" t="str">
            <v>Të tjera</v>
          </cell>
        </row>
        <row r="116">
          <cell r="C116" t="str">
            <v>Standard</v>
          </cell>
        </row>
        <row r="117">
          <cell r="C117" t="str">
            <v>Në ndjekje</v>
          </cell>
        </row>
        <row r="118">
          <cell r="C118" t="str">
            <v>Nënstandard</v>
          </cell>
        </row>
        <row r="119">
          <cell r="C119" t="str">
            <v>E dyshimtë</v>
          </cell>
        </row>
        <row r="120">
          <cell r="C120" t="str">
            <v>E humbur</v>
          </cell>
        </row>
        <row r="121">
          <cell r="C121" t="str">
            <v>E fshirë</v>
          </cell>
        </row>
        <row r="122">
          <cell r="C122" t="str">
            <v>E paguar</v>
          </cell>
        </row>
        <row r="125">
          <cell r="C125" t="str">
            <v>Në proces</v>
          </cell>
        </row>
        <row r="126">
          <cell r="C126" t="str">
            <v>E Pushuar</v>
          </cell>
        </row>
        <row r="127">
          <cell r="C127" t="str">
            <v>E Pezulluar</v>
          </cell>
        </row>
        <row r="128">
          <cell r="C128" t="str">
            <v>E Ankimuar</v>
          </cell>
        </row>
        <row r="131">
          <cell r="C131" t="str">
            <v>Privat</v>
          </cell>
        </row>
        <row r="132">
          <cell r="C132" t="str">
            <v>Publik</v>
          </cell>
        </row>
        <row r="133">
          <cell r="C133" t="str">
            <v>Në proces</v>
          </cell>
        </row>
        <row r="136">
          <cell r="C136" t="str">
            <v>Ekzekutimi vullnetar</v>
          </cell>
        </row>
        <row r="137">
          <cell r="C137" t="str">
            <v>Kërkesa ne gjykatë për lëshimin e urdhrit ekzekutiv</v>
          </cell>
        </row>
        <row r="138">
          <cell r="C138" t="str">
            <v>Vënia në ekzekutim</v>
          </cell>
        </row>
        <row r="139">
          <cell r="C139" t="str">
            <v>Vendim gjykate për masën e sigurisë- nëse ka</v>
          </cell>
        </row>
        <row r="140">
          <cell r="C140" t="str">
            <v>Përmbaruesi regjistron kërkesën në Regjistrin e Min. Drejt dhe kontrollon Regjistrin</v>
          </cell>
        </row>
        <row r="141">
          <cell r="C141" t="str">
            <v>Pezullim procedure nëse konstatohet se ka procedurë ekzekutimi ndaj të njëjtit debitor me të njëjtin objekt</v>
          </cell>
        </row>
        <row r="142">
          <cell r="C142" t="str">
            <v>Lajmërim për ekzekutim vullnetar- debitori mund të kërkojë  në gjykatë shtyrje afati/pagesë me këste</v>
          </cell>
        </row>
        <row r="143">
          <cell r="C143" t="str">
            <v>Sekuestro e sendeve</v>
          </cell>
        </row>
        <row r="144">
          <cell r="C144" t="str">
            <v>Vlerësimi i sendeve</v>
          </cell>
        </row>
        <row r="145">
          <cell r="C145" t="str">
            <v>Lajmërim për shitjen e sendit- shlyerja e detyrimit</v>
          </cell>
        </row>
        <row r="146">
          <cell r="C146" t="str">
            <v>Shitja e lire e sendeve- marrëveshje ndërmjet përmbaruesit dhe shitësit</v>
          </cell>
        </row>
        <row r="147">
          <cell r="C147" t="str">
            <v>Shpallja e ankandit</v>
          </cell>
        </row>
        <row r="148">
          <cell r="C148" t="str">
            <v>Ankandi</v>
          </cell>
        </row>
        <row r="149">
          <cell r="C149" t="str">
            <v>Pagesa e çmimit të blerjes dhe vënia në posedim të sendit</v>
          </cell>
        </row>
        <row r="150">
          <cell r="C150" t="str">
            <v>Përsëritja e ankandit në rastet e përcaktuara</v>
          </cell>
        </row>
        <row r="151">
          <cell r="C151" t="str">
            <v>Kundërshtim i veprimeve përmbarimore nga të tretë të cilët pretendojnë pronësi të sendit</v>
          </cell>
        </row>
        <row r="152">
          <cell r="C152" t="str">
            <v>Pezullim i ekzekutimit</v>
          </cell>
        </row>
        <row r="153">
          <cell r="C153" t="str">
            <v>Pushim i ekzekutimit</v>
          </cell>
        </row>
        <row r="154">
          <cell r="C154" t="str">
            <v>Ankimi kundër pezullimit/pushimit</v>
          </cell>
        </row>
        <row r="155">
          <cell r="C155" t="str">
            <v>Të tjera</v>
          </cell>
        </row>
        <row r="158">
          <cell r="C158" t="str">
            <v>Po</v>
          </cell>
        </row>
        <row r="159">
          <cell r="C159" t="str">
            <v>Jo</v>
          </cell>
        </row>
        <row r="169">
          <cell r="C169" t="str">
            <v>U.E. 1</v>
          </cell>
        </row>
        <row r="170">
          <cell r="C170" t="str">
            <v>U.E. 2</v>
          </cell>
        </row>
        <row r="171">
          <cell r="C171" t="str">
            <v>U.E. 3</v>
          </cell>
        </row>
        <row r="172">
          <cell r="C172" t="str">
            <v>U.E. 4</v>
          </cell>
        </row>
        <row r="173">
          <cell r="C173" t="str">
            <v>U.E. 5</v>
          </cell>
        </row>
        <row r="176">
          <cell r="C176" t="str">
            <v>Produkti 1</v>
          </cell>
        </row>
        <row r="177">
          <cell r="C177" t="str">
            <v>Produkti 2</v>
          </cell>
        </row>
        <row r="178">
          <cell r="C178" t="str">
            <v>Produkti 3</v>
          </cell>
        </row>
        <row r="179">
          <cell r="C179" t="str">
            <v>Produkti 4</v>
          </cell>
        </row>
        <row r="180">
          <cell r="C180" t="str">
            <v>Produkti 5</v>
          </cell>
        </row>
        <row r="181">
          <cell r="C181" t="str">
            <v>Produkti 6</v>
          </cell>
        </row>
        <row r="182">
          <cell r="C182" t="str">
            <v>Produkti 7</v>
          </cell>
        </row>
        <row r="361">
          <cell r="B361" t="str">
            <v>ALL</v>
          </cell>
        </row>
        <row r="362">
          <cell r="B362" t="str">
            <v>USD</v>
          </cell>
        </row>
        <row r="363">
          <cell r="B363" t="str">
            <v>AUD</v>
          </cell>
        </row>
        <row r="364">
          <cell r="B364" t="str">
            <v>CAD</v>
          </cell>
        </row>
        <row r="365">
          <cell r="B365" t="str">
            <v>EUR</v>
          </cell>
        </row>
        <row r="366">
          <cell r="B366" t="str">
            <v>CHF</v>
          </cell>
        </row>
        <row r="367">
          <cell r="B367" t="str">
            <v>JPY</v>
          </cell>
        </row>
        <row r="368">
          <cell r="B368" t="str">
            <v>DKK</v>
          </cell>
        </row>
        <row r="369">
          <cell r="B369" t="str">
            <v>NOK</v>
          </cell>
        </row>
        <row r="370">
          <cell r="B370" t="str">
            <v>SEK</v>
          </cell>
        </row>
        <row r="371">
          <cell r="B371" t="str">
            <v>GBP</v>
          </cell>
        </row>
        <row r="372">
          <cell r="B372" t="str">
            <v>TRY</v>
          </cell>
        </row>
        <row r="373">
          <cell r="B373" t="str">
            <v>BGN</v>
          </cell>
        </row>
        <row r="374">
          <cell r="B374" t="str">
            <v>CNY</v>
          </cell>
        </row>
        <row r="375">
          <cell r="B375" t="str">
            <v>HUF</v>
          </cell>
        </row>
        <row r="376">
          <cell r="B376" t="str">
            <v>RUB</v>
          </cell>
        </row>
        <row r="377">
          <cell r="B377" t="str">
            <v>HRK</v>
          </cell>
        </row>
        <row r="378">
          <cell r="B378" t="str">
            <v>CZK</v>
          </cell>
        </row>
        <row r="379">
          <cell r="B379" t="str">
            <v>MCD</v>
          </cell>
        </row>
        <row r="380">
          <cell r="B380" t="str">
            <v>XAU</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gorithms"/>
      <sheetName val="Variance_Covariance_Matrix"/>
      <sheetName val="Monte Carlo Simulation"/>
    </sheetNames>
    <sheetDataSet>
      <sheetData sheetId="0" refreshError="1"/>
      <sheetData sheetId="1"/>
      <sheetData sheetId="2">
        <row r="15">
          <cell r="H15">
            <v>-1.781485096086316E-2</v>
          </cell>
        </row>
        <row r="16">
          <cell r="H16">
            <v>-4.0603513428261939E-3</v>
          </cell>
        </row>
        <row r="17">
          <cell r="H17">
            <v>-1.7962968438914723E-2</v>
          </cell>
        </row>
        <row r="18">
          <cell r="H18">
            <v>-3.8760349103088357E-2</v>
          </cell>
        </row>
        <row r="19">
          <cell r="H19">
            <v>0.15695763766393198</v>
          </cell>
        </row>
        <row r="21">
          <cell r="H21">
            <v>1.6875939178017427E-2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Udhëzues"/>
    </sheetNames>
    <sheetDataSet>
      <sheetData sheetId="0">
        <row r="2">
          <cell r="B2">
            <v>0</v>
          </cell>
          <cell r="E2">
            <v>0</v>
          </cell>
        </row>
        <row r="3">
          <cell r="B3">
            <v>0</v>
          </cell>
          <cell r="E3">
            <v>0</v>
          </cell>
        </row>
        <row r="4">
          <cell r="B4">
            <v>0</v>
          </cell>
          <cell r="E4">
            <v>0</v>
          </cell>
        </row>
        <row r="5">
          <cell r="B5">
            <v>0</v>
          </cell>
          <cell r="E5">
            <v>0</v>
          </cell>
        </row>
        <row r="6">
          <cell r="B6">
            <v>0</v>
          </cell>
          <cell r="E6">
            <v>0</v>
          </cell>
        </row>
        <row r="7">
          <cell r="E7">
            <v>0</v>
          </cell>
        </row>
        <row r="8">
          <cell r="E8">
            <v>0</v>
          </cell>
        </row>
        <row r="9">
          <cell r="B9">
            <v>0</v>
          </cell>
          <cell r="E9">
            <v>0</v>
          </cell>
        </row>
        <row r="10">
          <cell r="B10">
            <v>0</v>
          </cell>
          <cell r="E10">
            <v>0</v>
          </cell>
        </row>
        <row r="11">
          <cell r="B11" t="str">
            <v>Date</v>
          </cell>
          <cell r="E11" t="str">
            <v>Speaker</v>
          </cell>
        </row>
        <row r="12">
          <cell r="E12" t="str">
            <v>Bill Thomas</v>
          </cell>
        </row>
        <row r="13">
          <cell r="E13" t="str">
            <v>Bill Thomas</v>
          </cell>
        </row>
        <row r="14">
          <cell r="B14" t="str">
            <v>February 27, 2013</v>
          </cell>
          <cell r="E14" t="str">
            <v>Bill Thomas</v>
          </cell>
        </row>
        <row r="15">
          <cell r="B15" t="str">
            <v>February 28, 2013</v>
          </cell>
          <cell r="E15" t="str">
            <v>Bill Thomas</v>
          </cell>
        </row>
        <row r="16">
          <cell r="B16" t="str">
            <v>March 1, 2013</v>
          </cell>
          <cell r="E16" t="str">
            <v>Bill Thomas</v>
          </cell>
        </row>
      </sheetData>
      <sheetData sheetId="1"/>
      <sheetData sheetId="2"/>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22 ORG"/>
      <sheetName val="23 ORG"/>
      <sheetName val="24 ORG"/>
      <sheetName val="30 ORG"/>
      <sheetName val="35 ORG"/>
      <sheetName val="39 ORG"/>
      <sheetName val="40 ORG"/>
      <sheetName val="41 ORG"/>
      <sheetName val="42 ORG"/>
      <sheetName val="55 ORG"/>
      <sheetName val="Form430"/>
      <sheetName val="Weekly"/>
      <sheetName val="title"/>
      <sheetName val="AlbanianReports"/>
    </sheetNames>
    <sheetDataSet>
      <sheetData sheetId="0" refreshError="1">
        <row r="2">
          <cell r="A2" t="str">
            <v>TIRANA BRANCH</v>
          </cell>
        </row>
        <row r="9">
          <cell r="F9">
            <v>36188</v>
          </cell>
        </row>
        <row r="11">
          <cell r="F11" t="str">
            <v>Orfea Duchi</v>
          </cell>
        </row>
        <row r="13">
          <cell r="F13" t="str">
            <v>c:\AlbanianGL\INA_FE.mdb</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sheetName val="FRA-IRG"/>
      <sheetName val="Swap Analysis"/>
      <sheetName val="Swap Port"/>
      <sheetName val="Asset Swap"/>
      <sheetName val="Bond Monitor"/>
      <sheetName val="Bond Option"/>
      <sheetName val="Swaptions"/>
      <sheetName val="CapColFlr"/>
      <sheetName val="Sprd Opts"/>
      <sheetName val="Vol Bond"/>
      <sheetName val="Annuity-Mgn"/>
      <sheetName val="Accrued"/>
      <sheetName val="Dates"/>
    </sheetNames>
    <sheetDataSet>
      <sheetData sheetId="0">
        <row r="2">
          <cell r="J2" t="str">
            <v>(c) 1988-2006</v>
          </cell>
        </row>
        <row r="3">
          <cell r="J3" t="str">
            <v>version 10.0.01</v>
          </cell>
        </row>
      </sheetData>
      <sheetData sheetId="1"/>
      <sheetData sheetId="2" refreshError="1"/>
      <sheetData sheetId="3"/>
      <sheetData sheetId="4"/>
      <sheetData sheetId="5"/>
      <sheetData sheetId="6" refreshError="1"/>
      <sheetData sheetId="7"/>
      <sheetData sheetId="8"/>
      <sheetData sheetId="9"/>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15" zoomScaleNormal="115" workbookViewId="0">
      <pane ySplit="3" topLeftCell="A4" activePane="bottomLeft" state="frozen"/>
      <selection pane="bottomLeft" activeCell="J51" sqref="J51"/>
    </sheetView>
  </sheetViews>
  <sheetFormatPr defaultRowHeight="15" x14ac:dyDescent="0.25"/>
  <cols>
    <col min="1" max="1" width="5.5703125" style="496" customWidth="1"/>
    <col min="2" max="2" width="20.5703125" style="496" customWidth="1"/>
    <col min="3" max="3" width="77" style="496" customWidth="1"/>
    <col min="4" max="4" width="15" style="497" customWidth="1"/>
    <col min="5" max="255" width="9.140625" style="496"/>
    <col min="256" max="256" width="15.140625" style="496" customWidth="1"/>
    <col min="257" max="257" width="16.28515625" style="496" customWidth="1"/>
    <col min="258" max="258" width="100.5703125" style="496" customWidth="1"/>
    <col min="259" max="259" width="15" style="496" customWidth="1"/>
    <col min="260" max="260" width="16.28515625" style="496" customWidth="1"/>
    <col min="261" max="511" width="9.140625" style="496"/>
    <col min="512" max="512" width="15.140625" style="496" customWidth="1"/>
    <col min="513" max="513" width="16.28515625" style="496" customWidth="1"/>
    <col min="514" max="514" width="100.5703125" style="496" customWidth="1"/>
    <col min="515" max="515" width="15" style="496" customWidth="1"/>
    <col min="516" max="516" width="16.28515625" style="496" customWidth="1"/>
    <col min="517" max="767" width="9.140625" style="496"/>
    <col min="768" max="768" width="15.140625" style="496" customWidth="1"/>
    <col min="769" max="769" width="16.28515625" style="496" customWidth="1"/>
    <col min="770" max="770" width="100.5703125" style="496" customWidth="1"/>
    <col min="771" max="771" width="15" style="496" customWidth="1"/>
    <col min="772" max="772" width="16.28515625" style="496" customWidth="1"/>
    <col min="773" max="1023" width="9.140625" style="496"/>
    <col min="1024" max="1024" width="15.140625" style="496" customWidth="1"/>
    <col min="1025" max="1025" width="16.28515625" style="496" customWidth="1"/>
    <col min="1026" max="1026" width="100.5703125" style="496" customWidth="1"/>
    <col min="1027" max="1027" width="15" style="496" customWidth="1"/>
    <col min="1028" max="1028" width="16.28515625" style="496" customWidth="1"/>
    <col min="1029" max="1279" width="9.140625" style="496"/>
    <col min="1280" max="1280" width="15.140625" style="496" customWidth="1"/>
    <col min="1281" max="1281" width="16.28515625" style="496" customWidth="1"/>
    <col min="1282" max="1282" width="100.5703125" style="496" customWidth="1"/>
    <col min="1283" max="1283" width="15" style="496" customWidth="1"/>
    <col min="1284" max="1284" width="16.28515625" style="496" customWidth="1"/>
    <col min="1285" max="1535" width="9.140625" style="496"/>
    <col min="1536" max="1536" width="15.140625" style="496" customWidth="1"/>
    <col min="1537" max="1537" width="16.28515625" style="496" customWidth="1"/>
    <col min="1538" max="1538" width="100.5703125" style="496" customWidth="1"/>
    <col min="1539" max="1539" width="15" style="496" customWidth="1"/>
    <col min="1540" max="1540" width="16.28515625" style="496" customWidth="1"/>
    <col min="1541" max="1791" width="9.140625" style="496"/>
    <col min="1792" max="1792" width="15.140625" style="496" customWidth="1"/>
    <col min="1793" max="1793" width="16.28515625" style="496" customWidth="1"/>
    <col min="1794" max="1794" width="100.5703125" style="496" customWidth="1"/>
    <col min="1795" max="1795" width="15" style="496" customWidth="1"/>
    <col min="1796" max="1796" width="16.28515625" style="496" customWidth="1"/>
    <col min="1797" max="2047" width="9.140625" style="496"/>
    <col min="2048" max="2048" width="15.140625" style="496" customWidth="1"/>
    <col min="2049" max="2049" width="16.28515625" style="496" customWidth="1"/>
    <col min="2050" max="2050" width="100.5703125" style="496" customWidth="1"/>
    <col min="2051" max="2051" width="15" style="496" customWidth="1"/>
    <col min="2052" max="2052" width="16.28515625" style="496" customWidth="1"/>
    <col min="2053" max="2303" width="9.140625" style="496"/>
    <col min="2304" max="2304" width="15.140625" style="496" customWidth="1"/>
    <col min="2305" max="2305" width="16.28515625" style="496" customWidth="1"/>
    <col min="2306" max="2306" width="100.5703125" style="496" customWidth="1"/>
    <col min="2307" max="2307" width="15" style="496" customWidth="1"/>
    <col min="2308" max="2308" width="16.28515625" style="496" customWidth="1"/>
    <col min="2309" max="2559" width="9.140625" style="496"/>
    <col min="2560" max="2560" width="15.140625" style="496" customWidth="1"/>
    <col min="2561" max="2561" width="16.28515625" style="496" customWidth="1"/>
    <col min="2562" max="2562" width="100.5703125" style="496" customWidth="1"/>
    <col min="2563" max="2563" width="15" style="496" customWidth="1"/>
    <col min="2564" max="2564" width="16.28515625" style="496" customWidth="1"/>
    <col min="2565" max="2815" width="9.140625" style="496"/>
    <col min="2816" max="2816" width="15.140625" style="496" customWidth="1"/>
    <col min="2817" max="2817" width="16.28515625" style="496" customWidth="1"/>
    <col min="2818" max="2818" width="100.5703125" style="496" customWidth="1"/>
    <col min="2819" max="2819" width="15" style="496" customWidth="1"/>
    <col min="2820" max="2820" width="16.28515625" style="496" customWidth="1"/>
    <col min="2821" max="3071" width="9.140625" style="496"/>
    <col min="3072" max="3072" width="15.140625" style="496" customWidth="1"/>
    <col min="3073" max="3073" width="16.28515625" style="496" customWidth="1"/>
    <col min="3074" max="3074" width="100.5703125" style="496" customWidth="1"/>
    <col min="3075" max="3075" width="15" style="496" customWidth="1"/>
    <col min="3076" max="3076" width="16.28515625" style="496" customWidth="1"/>
    <col min="3077" max="3327" width="9.140625" style="496"/>
    <col min="3328" max="3328" width="15.140625" style="496" customWidth="1"/>
    <col min="3329" max="3329" width="16.28515625" style="496" customWidth="1"/>
    <col min="3330" max="3330" width="100.5703125" style="496" customWidth="1"/>
    <col min="3331" max="3331" width="15" style="496" customWidth="1"/>
    <col min="3332" max="3332" width="16.28515625" style="496" customWidth="1"/>
    <col min="3333" max="3583" width="9.140625" style="496"/>
    <col min="3584" max="3584" width="15.140625" style="496" customWidth="1"/>
    <col min="3585" max="3585" width="16.28515625" style="496" customWidth="1"/>
    <col min="3586" max="3586" width="100.5703125" style="496" customWidth="1"/>
    <col min="3587" max="3587" width="15" style="496" customWidth="1"/>
    <col min="3588" max="3588" width="16.28515625" style="496" customWidth="1"/>
    <col min="3589" max="3839" width="9.140625" style="496"/>
    <col min="3840" max="3840" width="15.140625" style="496" customWidth="1"/>
    <col min="3841" max="3841" width="16.28515625" style="496" customWidth="1"/>
    <col min="3842" max="3842" width="100.5703125" style="496" customWidth="1"/>
    <col min="3843" max="3843" width="15" style="496" customWidth="1"/>
    <col min="3844" max="3844" width="16.28515625" style="496" customWidth="1"/>
    <col min="3845" max="4095" width="9.140625" style="496"/>
    <col min="4096" max="4096" width="15.140625" style="496" customWidth="1"/>
    <col min="4097" max="4097" width="16.28515625" style="496" customWidth="1"/>
    <col min="4098" max="4098" width="100.5703125" style="496" customWidth="1"/>
    <col min="4099" max="4099" width="15" style="496" customWidth="1"/>
    <col min="4100" max="4100" width="16.28515625" style="496" customWidth="1"/>
    <col min="4101" max="4351" width="9.140625" style="496"/>
    <col min="4352" max="4352" width="15.140625" style="496" customWidth="1"/>
    <col min="4353" max="4353" width="16.28515625" style="496" customWidth="1"/>
    <col min="4354" max="4354" width="100.5703125" style="496" customWidth="1"/>
    <col min="4355" max="4355" width="15" style="496" customWidth="1"/>
    <col min="4356" max="4356" width="16.28515625" style="496" customWidth="1"/>
    <col min="4357" max="4607" width="9.140625" style="496"/>
    <col min="4608" max="4608" width="15.140625" style="496" customWidth="1"/>
    <col min="4609" max="4609" width="16.28515625" style="496" customWidth="1"/>
    <col min="4610" max="4610" width="100.5703125" style="496" customWidth="1"/>
    <col min="4611" max="4611" width="15" style="496" customWidth="1"/>
    <col min="4612" max="4612" width="16.28515625" style="496" customWidth="1"/>
    <col min="4613" max="4863" width="9.140625" style="496"/>
    <col min="4864" max="4864" width="15.140625" style="496" customWidth="1"/>
    <col min="4865" max="4865" width="16.28515625" style="496" customWidth="1"/>
    <col min="4866" max="4866" width="100.5703125" style="496" customWidth="1"/>
    <col min="4867" max="4867" width="15" style="496" customWidth="1"/>
    <col min="4868" max="4868" width="16.28515625" style="496" customWidth="1"/>
    <col min="4869" max="5119" width="9.140625" style="496"/>
    <col min="5120" max="5120" width="15.140625" style="496" customWidth="1"/>
    <col min="5121" max="5121" width="16.28515625" style="496" customWidth="1"/>
    <col min="5122" max="5122" width="100.5703125" style="496" customWidth="1"/>
    <col min="5123" max="5123" width="15" style="496" customWidth="1"/>
    <col min="5124" max="5124" width="16.28515625" style="496" customWidth="1"/>
    <col min="5125" max="5375" width="9.140625" style="496"/>
    <col min="5376" max="5376" width="15.140625" style="496" customWidth="1"/>
    <col min="5377" max="5377" width="16.28515625" style="496" customWidth="1"/>
    <col min="5378" max="5378" width="100.5703125" style="496" customWidth="1"/>
    <col min="5379" max="5379" width="15" style="496" customWidth="1"/>
    <col min="5380" max="5380" width="16.28515625" style="496" customWidth="1"/>
    <col min="5381" max="5631" width="9.140625" style="496"/>
    <col min="5632" max="5632" width="15.140625" style="496" customWidth="1"/>
    <col min="5633" max="5633" width="16.28515625" style="496" customWidth="1"/>
    <col min="5634" max="5634" width="100.5703125" style="496" customWidth="1"/>
    <col min="5635" max="5635" width="15" style="496" customWidth="1"/>
    <col min="5636" max="5636" width="16.28515625" style="496" customWidth="1"/>
    <col min="5637" max="5887" width="9.140625" style="496"/>
    <col min="5888" max="5888" width="15.140625" style="496" customWidth="1"/>
    <col min="5889" max="5889" width="16.28515625" style="496" customWidth="1"/>
    <col min="5890" max="5890" width="100.5703125" style="496" customWidth="1"/>
    <col min="5891" max="5891" width="15" style="496" customWidth="1"/>
    <col min="5892" max="5892" width="16.28515625" style="496" customWidth="1"/>
    <col min="5893" max="6143" width="9.140625" style="496"/>
    <col min="6144" max="6144" width="15.140625" style="496" customWidth="1"/>
    <col min="6145" max="6145" width="16.28515625" style="496" customWidth="1"/>
    <col min="6146" max="6146" width="100.5703125" style="496" customWidth="1"/>
    <col min="6147" max="6147" width="15" style="496" customWidth="1"/>
    <col min="6148" max="6148" width="16.28515625" style="496" customWidth="1"/>
    <col min="6149" max="6399" width="9.140625" style="496"/>
    <col min="6400" max="6400" width="15.140625" style="496" customWidth="1"/>
    <col min="6401" max="6401" width="16.28515625" style="496" customWidth="1"/>
    <col min="6402" max="6402" width="100.5703125" style="496" customWidth="1"/>
    <col min="6403" max="6403" width="15" style="496" customWidth="1"/>
    <col min="6404" max="6404" width="16.28515625" style="496" customWidth="1"/>
    <col min="6405" max="6655" width="9.140625" style="496"/>
    <col min="6656" max="6656" width="15.140625" style="496" customWidth="1"/>
    <col min="6657" max="6657" width="16.28515625" style="496" customWidth="1"/>
    <col min="6658" max="6658" width="100.5703125" style="496" customWidth="1"/>
    <col min="6659" max="6659" width="15" style="496" customWidth="1"/>
    <col min="6660" max="6660" width="16.28515625" style="496" customWidth="1"/>
    <col min="6661" max="6911" width="9.140625" style="496"/>
    <col min="6912" max="6912" width="15.140625" style="496" customWidth="1"/>
    <col min="6913" max="6913" width="16.28515625" style="496" customWidth="1"/>
    <col min="6914" max="6914" width="100.5703125" style="496" customWidth="1"/>
    <col min="6915" max="6915" width="15" style="496" customWidth="1"/>
    <col min="6916" max="6916" width="16.28515625" style="496" customWidth="1"/>
    <col min="6917" max="7167" width="9.140625" style="496"/>
    <col min="7168" max="7168" width="15.140625" style="496" customWidth="1"/>
    <col min="7169" max="7169" width="16.28515625" style="496" customWidth="1"/>
    <col min="7170" max="7170" width="100.5703125" style="496" customWidth="1"/>
    <col min="7171" max="7171" width="15" style="496" customWidth="1"/>
    <col min="7172" max="7172" width="16.28515625" style="496" customWidth="1"/>
    <col min="7173" max="7423" width="9.140625" style="496"/>
    <col min="7424" max="7424" width="15.140625" style="496" customWidth="1"/>
    <col min="7425" max="7425" width="16.28515625" style="496" customWidth="1"/>
    <col min="7426" max="7426" width="100.5703125" style="496" customWidth="1"/>
    <col min="7427" max="7427" width="15" style="496" customWidth="1"/>
    <col min="7428" max="7428" width="16.28515625" style="496" customWidth="1"/>
    <col min="7429" max="7679" width="9.140625" style="496"/>
    <col min="7680" max="7680" width="15.140625" style="496" customWidth="1"/>
    <col min="7681" max="7681" width="16.28515625" style="496" customWidth="1"/>
    <col min="7682" max="7682" width="100.5703125" style="496" customWidth="1"/>
    <col min="7683" max="7683" width="15" style="496" customWidth="1"/>
    <col min="7684" max="7684" width="16.28515625" style="496" customWidth="1"/>
    <col min="7685" max="7935" width="9.140625" style="496"/>
    <col min="7936" max="7936" width="15.140625" style="496" customWidth="1"/>
    <col min="7937" max="7937" width="16.28515625" style="496" customWidth="1"/>
    <col min="7938" max="7938" width="100.5703125" style="496" customWidth="1"/>
    <col min="7939" max="7939" width="15" style="496" customWidth="1"/>
    <col min="7940" max="7940" width="16.28515625" style="496" customWidth="1"/>
    <col min="7941" max="8191" width="9.140625" style="496"/>
    <col min="8192" max="8192" width="15.140625" style="496" customWidth="1"/>
    <col min="8193" max="8193" width="16.28515625" style="496" customWidth="1"/>
    <col min="8194" max="8194" width="100.5703125" style="496" customWidth="1"/>
    <col min="8195" max="8195" width="15" style="496" customWidth="1"/>
    <col min="8196" max="8196" width="16.28515625" style="496" customWidth="1"/>
    <col min="8197" max="8447" width="9.140625" style="496"/>
    <col min="8448" max="8448" width="15.140625" style="496" customWidth="1"/>
    <col min="8449" max="8449" width="16.28515625" style="496" customWidth="1"/>
    <col min="8450" max="8450" width="100.5703125" style="496" customWidth="1"/>
    <col min="8451" max="8451" width="15" style="496" customWidth="1"/>
    <col min="8452" max="8452" width="16.28515625" style="496" customWidth="1"/>
    <col min="8453" max="8703" width="9.140625" style="496"/>
    <col min="8704" max="8704" width="15.140625" style="496" customWidth="1"/>
    <col min="8705" max="8705" width="16.28515625" style="496" customWidth="1"/>
    <col min="8706" max="8706" width="100.5703125" style="496" customWidth="1"/>
    <col min="8707" max="8707" width="15" style="496" customWidth="1"/>
    <col min="8708" max="8708" width="16.28515625" style="496" customWidth="1"/>
    <col min="8709" max="8959" width="9.140625" style="496"/>
    <col min="8960" max="8960" width="15.140625" style="496" customWidth="1"/>
    <col min="8961" max="8961" width="16.28515625" style="496" customWidth="1"/>
    <col min="8962" max="8962" width="100.5703125" style="496" customWidth="1"/>
    <col min="8963" max="8963" width="15" style="496" customWidth="1"/>
    <col min="8964" max="8964" width="16.28515625" style="496" customWidth="1"/>
    <col min="8965" max="9215" width="9.140625" style="496"/>
    <col min="9216" max="9216" width="15.140625" style="496" customWidth="1"/>
    <col min="9217" max="9217" width="16.28515625" style="496" customWidth="1"/>
    <col min="9218" max="9218" width="100.5703125" style="496" customWidth="1"/>
    <col min="9219" max="9219" width="15" style="496" customWidth="1"/>
    <col min="9220" max="9220" width="16.28515625" style="496" customWidth="1"/>
    <col min="9221" max="9471" width="9.140625" style="496"/>
    <col min="9472" max="9472" width="15.140625" style="496" customWidth="1"/>
    <col min="9473" max="9473" width="16.28515625" style="496" customWidth="1"/>
    <col min="9474" max="9474" width="100.5703125" style="496" customWidth="1"/>
    <col min="9475" max="9475" width="15" style="496" customWidth="1"/>
    <col min="9476" max="9476" width="16.28515625" style="496" customWidth="1"/>
    <col min="9477" max="9727" width="9.140625" style="496"/>
    <col min="9728" max="9728" width="15.140625" style="496" customWidth="1"/>
    <col min="9729" max="9729" width="16.28515625" style="496" customWidth="1"/>
    <col min="9730" max="9730" width="100.5703125" style="496" customWidth="1"/>
    <col min="9731" max="9731" width="15" style="496" customWidth="1"/>
    <col min="9732" max="9732" width="16.28515625" style="496" customWidth="1"/>
    <col min="9733" max="9983" width="9.140625" style="496"/>
    <col min="9984" max="9984" width="15.140625" style="496" customWidth="1"/>
    <col min="9985" max="9985" width="16.28515625" style="496" customWidth="1"/>
    <col min="9986" max="9986" width="100.5703125" style="496" customWidth="1"/>
    <col min="9987" max="9987" width="15" style="496" customWidth="1"/>
    <col min="9988" max="9988" width="16.28515625" style="496" customWidth="1"/>
    <col min="9989" max="10239" width="9.140625" style="496"/>
    <col min="10240" max="10240" width="15.140625" style="496" customWidth="1"/>
    <col min="10241" max="10241" width="16.28515625" style="496" customWidth="1"/>
    <col min="10242" max="10242" width="100.5703125" style="496" customWidth="1"/>
    <col min="10243" max="10243" width="15" style="496" customWidth="1"/>
    <col min="10244" max="10244" width="16.28515625" style="496" customWidth="1"/>
    <col min="10245" max="10495" width="9.140625" style="496"/>
    <col min="10496" max="10496" width="15.140625" style="496" customWidth="1"/>
    <col min="10497" max="10497" width="16.28515625" style="496" customWidth="1"/>
    <col min="10498" max="10498" width="100.5703125" style="496" customWidth="1"/>
    <col min="10499" max="10499" width="15" style="496" customWidth="1"/>
    <col min="10500" max="10500" width="16.28515625" style="496" customWidth="1"/>
    <col min="10501" max="10751" width="9.140625" style="496"/>
    <col min="10752" max="10752" width="15.140625" style="496" customWidth="1"/>
    <col min="10753" max="10753" width="16.28515625" style="496" customWidth="1"/>
    <col min="10754" max="10754" width="100.5703125" style="496" customWidth="1"/>
    <col min="10755" max="10755" width="15" style="496" customWidth="1"/>
    <col min="10756" max="10756" width="16.28515625" style="496" customWidth="1"/>
    <col min="10757" max="11007" width="9.140625" style="496"/>
    <col min="11008" max="11008" width="15.140625" style="496" customWidth="1"/>
    <col min="11009" max="11009" width="16.28515625" style="496" customWidth="1"/>
    <col min="11010" max="11010" width="100.5703125" style="496" customWidth="1"/>
    <col min="11011" max="11011" width="15" style="496" customWidth="1"/>
    <col min="11012" max="11012" width="16.28515625" style="496" customWidth="1"/>
    <col min="11013" max="11263" width="9.140625" style="496"/>
    <col min="11264" max="11264" width="15.140625" style="496" customWidth="1"/>
    <col min="11265" max="11265" width="16.28515625" style="496" customWidth="1"/>
    <col min="11266" max="11266" width="100.5703125" style="496" customWidth="1"/>
    <col min="11267" max="11267" width="15" style="496" customWidth="1"/>
    <col min="11268" max="11268" width="16.28515625" style="496" customWidth="1"/>
    <col min="11269" max="11519" width="9.140625" style="496"/>
    <col min="11520" max="11520" width="15.140625" style="496" customWidth="1"/>
    <col min="11521" max="11521" width="16.28515625" style="496" customWidth="1"/>
    <col min="11522" max="11522" width="100.5703125" style="496" customWidth="1"/>
    <col min="11523" max="11523" width="15" style="496" customWidth="1"/>
    <col min="11524" max="11524" width="16.28515625" style="496" customWidth="1"/>
    <col min="11525" max="11775" width="9.140625" style="496"/>
    <col min="11776" max="11776" width="15.140625" style="496" customWidth="1"/>
    <col min="11777" max="11777" width="16.28515625" style="496" customWidth="1"/>
    <col min="11778" max="11778" width="100.5703125" style="496" customWidth="1"/>
    <col min="11779" max="11779" width="15" style="496" customWidth="1"/>
    <col min="11780" max="11780" width="16.28515625" style="496" customWidth="1"/>
    <col min="11781" max="12031" width="9.140625" style="496"/>
    <col min="12032" max="12032" width="15.140625" style="496" customWidth="1"/>
    <col min="12033" max="12033" width="16.28515625" style="496" customWidth="1"/>
    <col min="12034" max="12034" width="100.5703125" style="496" customWidth="1"/>
    <col min="12035" max="12035" width="15" style="496" customWidth="1"/>
    <col min="12036" max="12036" width="16.28515625" style="496" customWidth="1"/>
    <col min="12037" max="12287" width="9.140625" style="496"/>
    <col min="12288" max="12288" width="15.140625" style="496" customWidth="1"/>
    <col min="12289" max="12289" width="16.28515625" style="496" customWidth="1"/>
    <col min="12290" max="12290" width="100.5703125" style="496" customWidth="1"/>
    <col min="12291" max="12291" width="15" style="496" customWidth="1"/>
    <col min="12292" max="12292" width="16.28515625" style="496" customWidth="1"/>
    <col min="12293" max="12543" width="9.140625" style="496"/>
    <col min="12544" max="12544" width="15.140625" style="496" customWidth="1"/>
    <col min="12545" max="12545" width="16.28515625" style="496" customWidth="1"/>
    <col min="12546" max="12546" width="100.5703125" style="496" customWidth="1"/>
    <col min="12547" max="12547" width="15" style="496" customWidth="1"/>
    <col min="12548" max="12548" width="16.28515625" style="496" customWidth="1"/>
    <col min="12549" max="12799" width="9.140625" style="496"/>
    <col min="12800" max="12800" width="15.140625" style="496" customWidth="1"/>
    <col min="12801" max="12801" width="16.28515625" style="496" customWidth="1"/>
    <col min="12802" max="12802" width="100.5703125" style="496" customWidth="1"/>
    <col min="12803" max="12803" width="15" style="496" customWidth="1"/>
    <col min="12804" max="12804" width="16.28515625" style="496" customWidth="1"/>
    <col min="12805" max="13055" width="9.140625" style="496"/>
    <col min="13056" max="13056" width="15.140625" style="496" customWidth="1"/>
    <col min="13057" max="13057" width="16.28515625" style="496" customWidth="1"/>
    <col min="13058" max="13058" width="100.5703125" style="496" customWidth="1"/>
    <col min="13059" max="13059" width="15" style="496" customWidth="1"/>
    <col min="13060" max="13060" width="16.28515625" style="496" customWidth="1"/>
    <col min="13061" max="13311" width="9.140625" style="496"/>
    <col min="13312" max="13312" width="15.140625" style="496" customWidth="1"/>
    <col min="13313" max="13313" width="16.28515625" style="496" customWidth="1"/>
    <col min="13314" max="13314" width="100.5703125" style="496" customWidth="1"/>
    <col min="13315" max="13315" width="15" style="496" customWidth="1"/>
    <col min="13316" max="13316" width="16.28515625" style="496" customWidth="1"/>
    <col min="13317" max="13567" width="9.140625" style="496"/>
    <col min="13568" max="13568" width="15.140625" style="496" customWidth="1"/>
    <col min="13569" max="13569" width="16.28515625" style="496" customWidth="1"/>
    <col min="13570" max="13570" width="100.5703125" style="496" customWidth="1"/>
    <col min="13571" max="13571" width="15" style="496" customWidth="1"/>
    <col min="13572" max="13572" width="16.28515625" style="496" customWidth="1"/>
    <col min="13573" max="13823" width="9.140625" style="496"/>
    <col min="13824" max="13824" width="15.140625" style="496" customWidth="1"/>
    <col min="13825" max="13825" width="16.28515625" style="496" customWidth="1"/>
    <col min="13826" max="13826" width="100.5703125" style="496" customWidth="1"/>
    <col min="13827" max="13827" width="15" style="496" customWidth="1"/>
    <col min="13828" max="13828" width="16.28515625" style="496" customWidth="1"/>
    <col min="13829" max="14079" width="9.140625" style="496"/>
    <col min="14080" max="14080" width="15.140625" style="496" customWidth="1"/>
    <col min="14081" max="14081" width="16.28515625" style="496" customWidth="1"/>
    <col min="14082" max="14082" width="100.5703125" style="496" customWidth="1"/>
    <col min="14083" max="14083" width="15" style="496" customWidth="1"/>
    <col min="14084" max="14084" width="16.28515625" style="496" customWidth="1"/>
    <col min="14085" max="14335" width="9.140625" style="496"/>
    <col min="14336" max="14336" width="15.140625" style="496" customWidth="1"/>
    <col min="14337" max="14337" width="16.28515625" style="496" customWidth="1"/>
    <col min="14338" max="14338" width="100.5703125" style="496" customWidth="1"/>
    <col min="14339" max="14339" width="15" style="496" customWidth="1"/>
    <col min="14340" max="14340" width="16.28515625" style="496" customWidth="1"/>
    <col min="14341" max="14591" width="9.140625" style="496"/>
    <col min="14592" max="14592" width="15.140625" style="496" customWidth="1"/>
    <col min="14593" max="14593" width="16.28515625" style="496" customWidth="1"/>
    <col min="14594" max="14594" width="100.5703125" style="496" customWidth="1"/>
    <col min="14595" max="14595" width="15" style="496" customWidth="1"/>
    <col min="14596" max="14596" width="16.28515625" style="496" customWidth="1"/>
    <col min="14597" max="14847" width="9.140625" style="496"/>
    <col min="14848" max="14848" width="15.140625" style="496" customWidth="1"/>
    <col min="14849" max="14849" width="16.28515625" style="496" customWidth="1"/>
    <col min="14850" max="14850" width="100.5703125" style="496" customWidth="1"/>
    <col min="14851" max="14851" width="15" style="496" customWidth="1"/>
    <col min="14852" max="14852" width="16.28515625" style="496" customWidth="1"/>
    <col min="14853" max="15103" width="9.140625" style="496"/>
    <col min="15104" max="15104" width="15.140625" style="496" customWidth="1"/>
    <col min="15105" max="15105" width="16.28515625" style="496" customWidth="1"/>
    <col min="15106" max="15106" width="100.5703125" style="496" customWidth="1"/>
    <col min="15107" max="15107" width="15" style="496" customWidth="1"/>
    <col min="15108" max="15108" width="16.28515625" style="496" customWidth="1"/>
    <col min="15109" max="15359" width="9.140625" style="496"/>
    <col min="15360" max="15360" width="15.140625" style="496" customWidth="1"/>
    <col min="15361" max="15361" width="16.28515625" style="496" customWidth="1"/>
    <col min="15362" max="15362" width="100.5703125" style="496" customWidth="1"/>
    <col min="15363" max="15363" width="15" style="496" customWidth="1"/>
    <col min="15364" max="15364" width="16.28515625" style="496" customWidth="1"/>
    <col min="15365" max="15615" width="9.140625" style="496"/>
    <col min="15616" max="15616" width="15.140625" style="496" customWidth="1"/>
    <col min="15617" max="15617" width="16.28515625" style="496" customWidth="1"/>
    <col min="15618" max="15618" width="100.5703125" style="496" customWidth="1"/>
    <col min="15619" max="15619" width="15" style="496" customWidth="1"/>
    <col min="15620" max="15620" width="16.28515625" style="496" customWidth="1"/>
    <col min="15621" max="15871" width="9.140625" style="496"/>
    <col min="15872" max="15872" width="15.140625" style="496" customWidth="1"/>
    <col min="15873" max="15873" width="16.28515625" style="496" customWidth="1"/>
    <col min="15874" max="15874" width="100.5703125" style="496" customWidth="1"/>
    <col min="15875" max="15875" width="15" style="496" customWidth="1"/>
    <col min="15876" max="15876" width="16.28515625" style="496" customWidth="1"/>
    <col min="15877" max="16127" width="9.140625" style="496"/>
    <col min="16128" max="16128" width="15.140625" style="496" customWidth="1"/>
    <col min="16129" max="16129" width="16.28515625" style="496" customWidth="1"/>
    <col min="16130" max="16130" width="100.5703125" style="496" customWidth="1"/>
    <col min="16131" max="16131" width="15" style="496" customWidth="1"/>
    <col min="16132" max="16132" width="16.28515625" style="496" customWidth="1"/>
    <col min="16133" max="16384" width="9.140625" style="496"/>
  </cols>
  <sheetData>
    <row r="1" spans="1:4" ht="15.75" x14ac:dyDescent="0.25">
      <c r="A1" s="806" t="s">
        <v>993</v>
      </c>
      <c r="B1" s="807"/>
      <c r="C1" s="807"/>
      <c r="D1" s="807"/>
    </row>
    <row r="2" spans="1:4" ht="15.75" thickBot="1" x14ac:dyDescent="0.3"/>
    <row r="3" spans="1:4" ht="16.5" thickBot="1" x14ac:dyDescent="0.3">
      <c r="A3" s="804" t="s">
        <v>909</v>
      </c>
      <c r="B3" s="805"/>
      <c r="C3" s="803" t="s">
        <v>758</v>
      </c>
      <c r="D3" s="803" t="s">
        <v>759</v>
      </c>
    </row>
    <row r="4" spans="1:4" x14ac:dyDescent="0.25">
      <c r="A4" s="766">
        <v>1</v>
      </c>
      <c r="B4" s="710" t="s">
        <v>910</v>
      </c>
      <c r="C4" s="711" t="s">
        <v>670</v>
      </c>
      <c r="D4" s="762" t="s">
        <v>550</v>
      </c>
    </row>
    <row r="5" spans="1:4" x14ac:dyDescent="0.25">
      <c r="A5" s="767">
        <v>2</v>
      </c>
      <c r="B5" s="712" t="s">
        <v>911</v>
      </c>
      <c r="C5" s="713" t="s">
        <v>671</v>
      </c>
      <c r="D5" s="763" t="s">
        <v>550</v>
      </c>
    </row>
    <row r="6" spans="1:4" x14ac:dyDescent="0.25">
      <c r="A6" s="767">
        <v>3</v>
      </c>
      <c r="B6" s="712" t="s">
        <v>912</v>
      </c>
      <c r="C6" s="713" t="s">
        <v>672</v>
      </c>
      <c r="D6" s="763" t="s">
        <v>550</v>
      </c>
    </row>
    <row r="7" spans="1:4" x14ac:dyDescent="0.25">
      <c r="A7" s="767">
        <v>4</v>
      </c>
      <c r="B7" s="712" t="s">
        <v>913</v>
      </c>
      <c r="C7" s="713" t="s">
        <v>673</v>
      </c>
      <c r="D7" s="763" t="s">
        <v>550</v>
      </c>
    </row>
    <row r="8" spans="1:4" x14ac:dyDescent="0.25">
      <c r="A8" s="767">
        <v>5</v>
      </c>
      <c r="B8" s="712" t="s">
        <v>914</v>
      </c>
      <c r="C8" s="713" t="s">
        <v>674</v>
      </c>
      <c r="D8" s="763" t="s">
        <v>550</v>
      </c>
    </row>
    <row r="9" spans="1:4" x14ac:dyDescent="0.25">
      <c r="A9" s="767">
        <v>6</v>
      </c>
      <c r="B9" s="712" t="s">
        <v>915</v>
      </c>
      <c r="C9" s="713" t="s">
        <v>675</v>
      </c>
      <c r="D9" s="763" t="s">
        <v>550</v>
      </c>
    </row>
    <row r="10" spans="1:4" x14ac:dyDescent="0.25">
      <c r="A10" s="767">
        <v>7</v>
      </c>
      <c r="B10" s="714" t="s">
        <v>916</v>
      </c>
      <c r="C10" s="713" t="s">
        <v>676</v>
      </c>
      <c r="D10" s="763" t="s">
        <v>550</v>
      </c>
    </row>
    <row r="11" spans="1:4" x14ac:dyDescent="0.25">
      <c r="A11" s="767">
        <v>8</v>
      </c>
      <c r="B11" s="712" t="s">
        <v>917</v>
      </c>
      <c r="C11" s="713" t="s">
        <v>677</v>
      </c>
      <c r="D11" s="763" t="s">
        <v>550</v>
      </c>
    </row>
    <row r="12" spans="1:4" x14ac:dyDescent="0.25">
      <c r="A12" s="767">
        <v>9</v>
      </c>
      <c r="B12" s="712" t="s">
        <v>918</v>
      </c>
      <c r="C12" s="713" t="s">
        <v>678</v>
      </c>
      <c r="D12" s="763" t="s">
        <v>550</v>
      </c>
    </row>
    <row r="13" spans="1:4" x14ac:dyDescent="0.25">
      <c r="A13" s="767">
        <v>10</v>
      </c>
      <c r="B13" s="712" t="s">
        <v>919</v>
      </c>
      <c r="C13" s="715" t="s">
        <v>894</v>
      </c>
      <c r="D13" s="763" t="s">
        <v>550</v>
      </c>
    </row>
    <row r="14" spans="1:4" x14ac:dyDescent="0.25">
      <c r="A14" s="767">
        <v>11</v>
      </c>
      <c r="B14" s="712" t="s">
        <v>920</v>
      </c>
      <c r="C14" s="715" t="s">
        <v>679</v>
      </c>
      <c r="D14" s="763" t="s">
        <v>550</v>
      </c>
    </row>
    <row r="15" spans="1:4" x14ac:dyDescent="0.25">
      <c r="A15" s="767">
        <v>12</v>
      </c>
      <c r="B15" s="712" t="s">
        <v>921</v>
      </c>
      <c r="C15" s="715" t="s">
        <v>680</v>
      </c>
      <c r="D15" s="763" t="s">
        <v>550</v>
      </c>
    </row>
    <row r="16" spans="1:4" x14ac:dyDescent="0.25">
      <c r="A16" s="767">
        <v>13</v>
      </c>
      <c r="B16" s="712" t="s">
        <v>922</v>
      </c>
      <c r="C16" s="715" t="s">
        <v>681</v>
      </c>
      <c r="D16" s="763" t="s">
        <v>550</v>
      </c>
    </row>
    <row r="17" spans="1:4" x14ac:dyDescent="0.25">
      <c r="A17" s="767">
        <v>14</v>
      </c>
      <c r="B17" s="712" t="s">
        <v>923</v>
      </c>
      <c r="C17" s="715" t="s">
        <v>296</v>
      </c>
      <c r="D17" s="763" t="s">
        <v>550</v>
      </c>
    </row>
    <row r="18" spans="1:4" x14ac:dyDescent="0.25">
      <c r="A18" s="767">
        <v>15</v>
      </c>
      <c r="B18" s="712" t="s">
        <v>924</v>
      </c>
      <c r="C18" s="715" t="s">
        <v>682</v>
      </c>
      <c r="D18" s="763" t="s">
        <v>550</v>
      </c>
    </row>
    <row r="19" spans="1:4" x14ac:dyDescent="0.25">
      <c r="A19" s="767">
        <v>16</v>
      </c>
      <c r="B19" s="712" t="s">
        <v>925</v>
      </c>
      <c r="C19" s="715" t="s">
        <v>683</v>
      </c>
      <c r="D19" s="763" t="s">
        <v>550</v>
      </c>
    </row>
    <row r="20" spans="1:4" x14ac:dyDescent="0.25">
      <c r="A20" s="767">
        <v>17</v>
      </c>
      <c r="B20" s="712" t="s">
        <v>926</v>
      </c>
      <c r="C20" s="715" t="s">
        <v>196</v>
      </c>
      <c r="D20" s="763" t="s">
        <v>550</v>
      </c>
    </row>
    <row r="21" spans="1:4" x14ac:dyDescent="0.25">
      <c r="A21" s="767">
        <v>18</v>
      </c>
      <c r="B21" s="712" t="s">
        <v>927</v>
      </c>
      <c r="C21" s="715" t="s">
        <v>684</v>
      </c>
      <c r="D21" s="763" t="s">
        <v>550</v>
      </c>
    </row>
    <row r="22" spans="1:4" x14ac:dyDescent="0.25">
      <c r="A22" s="767">
        <v>19</v>
      </c>
      <c r="B22" s="712" t="s">
        <v>928</v>
      </c>
      <c r="C22" s="715" t="s">
        <v>684</v>
      </c>
      <c r="D22" s="763" t="s">
        <v>550</v>
      </c>
    </row>
    <row r="23" spans="1:4" x14ac:dyDescent="0.25">
      <c r="A23" s="767">
        <v>20</v>
      </c>
      <c r="B23" s="712" t="s">
        <v>929</v>
      </c>
      <c r="C23" s="715" t="s">
        <v>686</v>
      </c>
      <c r="D23" s="763" t="s">
        <v>550</v>
      </c>
    </row>
    <row r="24" spans="1:4" x14ac:dyDescent="0.25">
      <c r="A24" s="763">
        <v>21</v>
      </c>
      <c r="B24" s="712" t="s">
        <v>930</v>
      </c>
      <c r="C24" s="715" t="s">
        <v>687</v>
      </c>
      <c r="D24" s="763" t="s">
        <v>550</v>
      </c>
    </row>
    <row r="25" spans="1:4" x14ac:dyDescent="0.25">
      <c r="A25" s="763">
        <v>22</v>
      </c>
      <c r="B25" s="712" t="s">
        <v>931</v>
      </c>
      <c r="C25" s="715" t="s">
        <v>688</v>
      </c>
      <c r="D25" s="763" t="s">
        <v>550</v>
      </c>
    </row>
    <row r="26" spans="1:4" x14ac:dyDescent="0.25">
      <c r="A26" s="768">
        <v>23</v>
      </c>
      <c r="B26" s="714" t="s">
        <v>932</v>
      </c>
      <c r="C26" s="715" t="s">
        <v>689</v>
      </c>
      <c r="D26" s="763" t="s">
        <v>550</v>
      </c>
    </row>
    <row r="27" spans="1:4" x14ac:dyDescent="0.25">
      <c r="A27" s="768">
        <v>24</v>
      </c>
      <c r="B27" s="712" t="s">
        <v>933</v>
      </c>
      <c r="C27" s="715" t="s">
        <v>690</v>
      </c>
      <c r="D27" s="763" t="s">
        <v>550</v>
      </c>
    </row>
    <row r="28" spans="1:4" x14ac:dyDescent="0.25">
      <c r="A28" s="768">
        <v>25</v>
      </c>
      <c r="B28" s="712" t="s">
        <v>934</v>
      </c>
      <c r="C28" s="715" t="s">
        <v>691</v>
      </c>
      <c r="D28" s="763" t="s">
        <v>550</v>
      </c>
    </row>
    <row r="29" spans="1:4" x14ac:dyDescent="0.25">
      <c r="A29" s="768">
        <v>26</v>
      </c>
      <c r="B29" s="712" t="s">
        <v>935</v>
      </c>
      <c r="C29" s="716" t="s">
        <v>896</v>
      </c>
      <c r="D29" s="763" t="s">
        <v>550</v>
      </c>
    </row>
    <row r="30" spans="1:4" x14ac:dyDescent="0.25">
      <c r="A30" s="768">
        <v>27</v>
      </c>
      <c r="B30" s="712" t="s">
        <v>936</v>
      </c>
      <c r="C30" s="717" t="s">
        <v>895</v>
      </c>
      <c r="D30" s="763" t="s">
        <v>550</v>
      </c>
    </row>
    <row r="31" spans="1:4" x14ac:dyDescent="0.25">
      <c r="A31" s="768">
        <v>28</v>
      </c>
      <c r="B31" s="712" t="s">
        <v>937</v>
      </c>
      <c r="C31" s="717" t="s">
        <v>693</v>
      </c>
      <c r="D31" s="763" t="s">
        <v>550</v>
      </c>
    </row>
    <row r="32" spans="1:4" x14ac:dyDescent="0.25">
      <c r="A32" s="768">
        <v>29</v>
      </c>
      <c r="B32" s="712" t="s">
        <v>938</v>
      </c>
      <c r="C32" s="717" t="s">
        <v>694</v>
      </c>
      <c r="D32" s="763" t="s">
        <v>550</v>
      </c>
    </row>
    <row r="33" spans="1:4" x14ac:dyDescent="0.25">
      <c r="A33" s="768">
        <v>30</v>
      </c>
      <c r="B33" s="712" t="s">
        <v>939</v>
      </c>
      <c r="C33" s="717" t="s">
        <v>707</v>
      </c>
      <c r="D33" s="763" t="s">
        <v>550</v>
      </c>
    </row>
    <row r="34" spans="1:4" x14ac:dyDescent="0.25">
      <c r="A34" s="768">
        <v>31</v>
      </c>
      <c r="B34" s="712" t="s">
        <v>940</v>
      </c>
      <c r="C34" s="717" t="s">
        <v>701</v>
      </c>
      <c r="D34" s="763" t="s">
        <v>550</v>
      </c>
    </row>
    <row r="35" spans="1:4" x14ac:dyDescent="0.25">
      <c r="A35" s="768">
        <v>32</v>
      </c>
      <c r="B35" s="712" t="s">
        <v>941</v>
      </c>
      <c r="C35" s="717" t="s">
        <v>702</v>
      </c>
      <c r="D35" s="763" t="s">
        <v>550</v>
      </c>
    </row>
    <row r="36" spans="1:4" x14ac:dyDescent="0.25">
      <c r="A36" s="768">
        <v>33</v>
      </c>
      <c r="B36" s="712" t="s">
        <v>942</v>
      </c>
      <c r="C36" s="717" t="s">
        <v>885</v>
      </c>
      <c r="D36" s="763" t="s">
        <v>550</v>
      </c>
    </row>
    <row r="37" spans="1:4" x14ac:dyDescent="0.25">
      <c r="A37" s="768">
        <v>34</v>
      </c>
      <c r="B37" s="712" t="s">
        <v>943</v>
      </c>
      <c r="C37" s="718" t="s">
        <v>703</v>
      </c>
      <c r="D37" s="763" t="s">
        <v>550</v>
      </c>
    </row>
    <row r="38" spans="1:4" x14ac:dyDescent="0.25">
      <c r="A38" s="768">
        <v>35</v>
      </c>
      <c r="B38" s="712" t="s">
        <v>944</v>
      </c>
      <c r="C38" s="718" t="s">
        <v>704</v>
      </c>
      <c r="D38" s="763" t="s">
        <v>550</v>
      </c>
    </row>
    <row r="39" spans="1:4" x14ac:dyDescent="0.25">
      <c r="A39" s="768">
        <v>36</v>
      </c>
      <c r="B39" s="712" t="s">
        <v>945</v>
      </c>
      <c r="C39" s="718" t="s">
        <v>705</v>
      </c>
      <c r="D39" s="763" t="s">
        <v>550</v>
      </c>
    </row>
    <row r="40" spans="1:4" x14ac:dyDescent="0.25">
      <c r="A40" s="768">
        <v>37</v>
      </c>
      <c r="B40" s="712" t="s">
        <v>946</v>
      </c>
      <c r="C40" s="718" t="s">
        <v>886</v>
      </c>
      <c r="D40" s="764" t="s">
        <v>550</v>
      </c>
    </row>
    <row r="41" spans="1:4" x14ac:dyDescent="0.25">
      <c r="A41" s="768">
        <v>38</v>
      </c>
      <c r="B41" s="712" t="s">
        <v>989</v>
      </c>
      <c r="C41" s="772" t="s">
        <v>977</v>
      </c>
      <c r="D41" s="764" t="s">
        <v>550</v>
      </c>
    </row>
    <row r="42" spans="1:4" x14ac:dyDescent="0.25">
      <c r="A42" s="768">
        <v>39</v>
      </c>
      <c r="B42" s="712" t="s">
        <v>990</v>
      </c>
      <c r="C42" s="770" t="s">
        <v>991</v>
      </c>
      <c r="D42" s="764" t="s">
        <v>550</v>
      </c>
    </row>
    <row r="43" spans="1:4" ht="15.75" thickBot="1" x14ac:dyDescent="0.3">
      <c r="A43" s="769">
        <v>40</v>
      </c>
      <c r="B43" s="801" t="s">
        <v>988</v>
      </c>
      <c r="C43" s="802" t="s">
        <v>992</v>
      </c>
      <c r="D43" s="765" t="s">
        <v>550</v>
      </c>
    </row>
    <row r="44" spans="1:4" x14ac:dyDescent="0.25">
      <c r="A44" s="498"/>
      <c r="B44" s="498"/>
      <c r="C44" s="492"/>
      <c r="D44" s="719"/>
    </row>
    <row r="45" spans="1:4" x14ac:dyDescent="0.25">
      <c r="A45" s="498"/>
      <c r="B45" s="498"/>
      <c r="C45" s="492"/>
      <c r="D45" s="719"/>
    </row>
  </sheetData>
  <mergeCells count="2">
    <mergeCell ref="A3:B3"/>
    <mergeCell ref="A1:D1"/>
  </mergeCells>
  <hyperlinks>
    <hyperlink ref="B4" location="'F1'!A1" display="'F1'!A1"/>
    <hyperlink ref="B5" location="'F2'!A1" display="'F2'!A1"/>
    <hyperlink ref="B6" location="'F3'!A1" display="'F3'!A1"/>
    <hyperlink ref="B7" location="'F4'!A1" display="'F4'!A1"/>
    <hyperlink ref="B8" location="'F5'!A1" display="'F5'!A1"/>
    <hyperlink ref="B9" location="'F6,6.1'!A1" display="'F6,6.1'!A1"/>
    <hyperlink ref="B11" location="'F7'!A1" display="'F7'!A1"/>
    <hyperlink ref="B14" location="'F9,9.1,10'!A1" display="'F9,9.1,10'!A1"/>
    <hyperlink ref="B15" location="'F9,9.1,10'!A27" display="F9/1"/>
    <hyperlink ref="B16" location="'F9,9.1,10'!A47" display="F9/2"/>
    <hyperlink ref="B17" location="'F11'!A1" display="'F11'!A1"/>
    <hyperlink ref="B18" location="'F12,12.1,12.2'!A1" display="'F12,12.1,12.2'!A1"/>
    <hyperlink ref="B19" location="'F12,12.1,12.2'!A33" display="F12/1"/>
    <hyperlink ref="B20" location="'F12,12.1,12.2'!A51" display="F12/2"/>
    <hyperlink ref="B21" location="'F13'!A1" display="'F13'!A1"/>
    <hyperlink ref="B23" location="'F14'!A1" display="'F14'!A1"/>
    <hyperlink ref="B27" location="'F15'!A1" display="'F15'!A1"/>
    <hyperlink ref="B28" location="'F16'!A1" display="'F16'!A1"/>
    <hyperlink ref="B29" location="'F17'!A1" display="'F17'!A1"/>
    <hyperlink ref="B30" location="'F18'!A1" display="'F18'!A1"/>
    <hyperlink ref="B31" location="'F19'!A1" display="'F19'!A1"/>
    <hyperlink ref="B32" location="'F20'!A1" display="'F20'!A1"/>
    <hyperlink ref="B33" location="'F21'!A1" display="'F21'!A1"/>
    <hyperlink ref="B34" location="'F22'!A1" display="'F22'!A1"/>
    <hyperlink ref="B35" location="'F23'!A1" display="'F23'!A1"/>
    <hyperlink ref="B36" location="'F24'!A1" display="'F24'!A1"/>
    <hyperlink ref="B37" location="'F25'!A1" display="'F25'!A1"/>
    <hyperlink ref="B38" location="'F26'!A1" display="'F26'!A1"/>
    <hyperlink ref="B39" location="'F27'!A1" display="'F27'!A1"/>
    <hyperlink ref="B22" location="F13.1!A1" display="F13.1!A1"/>
    <hyperlink ref="B25" location="F14.2!A1" display="F14.2!A1"/>
    <hyperlink ref="B24" location="F14.1!A1" display="F14.1!A1"/>
    <hyperlink ref="B40" location="'F28'!A1" display="F28"/>
    <hyperlink ref="B12" location="'F8,8.1'!A1" display="'F8,8.1'!A1"/>
    <hyperlink ref="B13" location="'F8,8.1'!A14" display="F8/1"/>
    <hyperlink ref="B26" location="F14.4!A1" display="F14.4!A1"/>
    <hyperlink ref="B10" location="'F6,6.1'!A20" display="F6/1"/>
    <hyperlink ref="B41" location="'F30'!A1" display="F29"/>
    <hyperlink ref="B42" location="'F31'!A1" display="F31"/>
    <hyperlink ref="B43" location="F.31!A1" display="F3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topLeftCell="A13" zoomScaleNormal="100" workbookViewId="0">
      <selection activeCell="A47" sqref="A47"/>
    </sheetView>
  </sheetViews>
  <sheetFormatPr defaultRowHeight="15" x14ac:dyDescent="0.25"/>
  <cols>
    <col min="1" max="1" width="24.28515625" bestFit="1" customWidth="1"/>
    <col min="2" max="2" width="54.7109375" customWidth="1"/>
    <col min="3" max="3" width="11.28515625" customWidth="1"/>
    <col min="4" max="4" width="12.7109375" customWidth="1"/>
    <col min="5" max="5" width="15.28515625" customWidth="1"/>
    <col min="6" max="6" width="12.42578125" customWidth="1"/>
    <col min="7" max="7" width="19.85546875" customWidth="1"/>
    <col min="8" max="8" width="19.5703125" customWidth="1"/>
    <col min="9" max="9" width="24.85546875" customWidth="1"/>
  </cols>
  <sheetData>
    <row r="1" spans="1:16" x14ac:dyDescent="0.25">
      <c r="A1" s="199" t="s">
        <v>547</v>
      </c>
      <c r="B1" s="200">
        <v>9</v>
      </c>
    </row>
    <row r="2" spans="1:16" x14ac:dyDescent="0.25">
      <c r="A2" s="199" t="s">
        <v>548</v>
      </c>
      <c r="B2" s="180" t="s">
        <v>679</v>
      </c>
    </row>
    <row r="3" spans="1:16" x14ac:dyDescent="0.25">
      <c r="A3" s="199" t="s">
        <v>549</v>
      </c>
      <c r="B3" s="199" t="s">
        <v>550</v>
      </c>
    </row>
    <row r="4" spans="1:16" x14ac:dyDescent="0.25">
      <c r="A4" s="199" t="s">
        <v>551</v>
      </c>
      <c r="B4" s="199" t="s">
        <v>113</v>
      </c>
    </row>
    <row r="5" spans="1:16" x14ac:dyDescent="0.25">
      <c r="A5" s="96" t="s">
        <v>741</v>
      </c>
      <c r="B5" s="96" t="s">
        <v>552</v>
      </c>
    </row>
    <row r="6" spans="1:16" ht="15.75" thickBot="1" x14ac:dyDescent="0.3"/>
    <row r="7" spans="1:16" x14ac:dyDescent="0.25">
      <c r="A7" s="925" t="s">
        <v>1</v>
      </c>
      <c r="B7" s="556" t="s">
        <v>153</v>
      </c>
      <c r="C7" s="557"/>
      <c r="D7" s="557"/>
      <c r="E7" s="557"/>
      <c r="F7" s="557"/>
      <c r="G7" s="557"/>
      <c r="H7" s="557"/>
      <c r="I7" s="557"/>
      <c r="J7" s="557"/>
      <c r="K7" s="557"/>
      <c r="L7" s="557"/>
      <c r="M7" s="557"/>
      <c r="N7" s="557"/>
      <c r="O7" s="558"/>
      <c r="P7" s="929" t="s">
        <v>17</v>
      </c>
    </row>
    <row r="8" spans="1:16" ht="15.75" thickBot="1" x14ac:dyDescent="0.3">
      <c r="A8" s="926"/>
      <c r="B8" s="559" t="s">
        <v>116</v>
      </c>
      <c r="C8" s="560" t="s">
        <v>87</v>
      </c>
      <c r="D8" s="561" t="s">
        <v>114</v>
      </c>
      <c r="E8" s="561" t="s">
        <v>117</v>
      </c>
      <c r="F8" s="561" t="s">
        <v>118</v>
      </c>
      <c r="G8" s="561" t="s">
        <v>119</v>
      </c>
      <c r="H8" s="562" t="s">
        <v>120</v>
      </c>
      <c r="I8" s="562" t="s">
        <v>121</v>
      </c>
      <c r="J8" s="562" t="s">
        <v>776</v>
      </c>
      <c r="K8" s="563" t="s">
        <v>122</v>
      </c>
      <c r="L8" s="562" t="s">
        <v>772</v>
      </c>
      <c r="M8" s="562" t="s">
        <v>773</v>
      </c>
      <c r="N8" s="562" t="s">
        <v>774</v>
      </c>
      <c r="O8" s="563" t="s">
        <v>775</v>
      </c>
      <c r="P8" s="930"/>
    </row>
    <row r="9" spans="1:16" x14ac:dyDescent="0.25">
      <c r="A9" s="84">
        <v>1</v>
      </c>
      <c r="B9" s="85" t="s">
        <v>905</v>
      </c>
      <c r="C9" s="323"/>
      <c r="D9" s="324"/>
      <c r="E9" s="324"/>
      <c r="F9" s="324"/>
      <c r="G9" s="324"/>
      <c r="H9" s="324"/>
      <c r="I9" s="324"/>
      <c r="J9" s="324"/>
      <c r="K9" s="325"/>
      <c r="L9" s="325"/>
      <c r="M9" s="325"/>
      <c r="N9" s="325"/>
      <c r="O9" s="325"/>
      <c r="P9" s="319">
        <f>C9*$G$57+D9*$G$58+E9*$G$59+F9*$G$60+G9*$G$61+H9*$G$62+I9*$G$63+J9*$G$64+K9*$G$65+L9*$G$66+M9*$G$67+N9*$G$68+O9*$G$69</f>
        <v>0</v>
      </c>
    </row>
    <row r="10" spans="1:16" x14ac:dyDescent="0.25">
      <c r="A10" s="86">
        <v>2</v>
      </c>
      <c r="B10" s="85" t="s">
        <v>274</v>
      </c>
      <c r="C10" s="247">
        <f>+C11+C12+C13+C14+C15-C16</f>
        <v>0</v>
      </c>
      <c r="D10" s="247">
        <f t="shared" ref="D10:O10" si="0">+D11+D12+D13+D14+D15-D16</f>
        <v>0</v>
      </c>
      <c r="E10" s="247">
        <f t="shared" si="0"/>
        <v>0</v>
      </c>
      <c r="F10" s="247">
        <f t="shared" si="0"/>
        <v>0</v>
      </c>
      <c r="G10" s="247">
        <f t="shared" si="0"/>
        <v>0</v>
      </c>
      <c r="H10" s="247">
        <f t="shared" si="0"/>
        <v>0</v>
      </c>
      <c r="I10" s="247">
        <f t="shared" si="0"/>
        <v>0</v>
      </c>
      <c r="J10" s="247">
        <f t="shared" si="0"/>
        <v>0</v>
      </c>
      <c r="K10" s="247">
        <f t="shared" si="0"/>
        <v>0</v>
      </c>
      <c r="L10" s="247">
        <f t="shared" si="0"/>
        <v>0</v>
      </c>
      <c r="M10" s="247">
        <f t="shared" si="0"/>
        <v>0</v>
      </c>
      <c r="N10" s="247">
        <f t="shared" si="0"/>
        <v>0</v>
      </c>
      <c r="O10" s="317">
        <f t="shared" si="0"/>
        <v>0</v>
      </c>
      <c r="P10" s="318">
        <f>C10*$G$57+D10*$G$58+E10*$G$59+F10*$G$60+G10*$G$61+H10*$G$62+I10*$G$63+J10*$G$64+K10*$G$65+L10*$G$66+M10*$G$67+N10*$G$68+O10*$G$69</f>
        <v>0</v>
      </c>
    </row>
    <row r="11" spans="1:16" x14ac:dyDescent="0.25">
      <c r="A11" s="86"/>
      <c r="B11" s="87" t="s">
        <v>148</v>
      </c>
      <c r="C11" s="251"/>
      <c r="D11" s="250"/>
      <c r="E11" s="250"/>
      <c r="F11" s="250"/>
      <c r="G11" s="250"/>
      <c r="H11" s="250"/>
      <c r="I11" s="250"/>
      <c r="J11" s="250"/>
      <c r="K11" s="259"/>
      <c r="L11" s="259"/>
      <c r="M11" s="259"/>
      <c r="N11" s="259"/>
      <c r="O11" s="259"/>
      <c r="P11" s="318">
        <f t="shared" ref="P11:P18" si="1">C11*$G$57+D11*$G$58+E11*$G$59+F11*$G$60+G11*$G$61+H11*$G$62+I11*$G$63+J11*$G$64+K11*$G$65+L11*$G$66+M11*$G$67+N11*$G$68+O11*$G$69</f>
        <v>0</v>
      </c>
    </row>
    <row r="12" spans="1:16" x14ac:dyDescent="0.25">
      <c r="A12" s="86"/>
      <c r="B12" s="87" t="s">
        <v>302</v>
      </c>
      <c r="C12" s="326"/>
      <c r="D12" s="250"/>
      <c r="E12" s="250"/>
      <c r="F12" s="250"/>
      <c r="G12" s="250"/>
      <c r="H12" s="250"/>
      <c r="I12" s="250"/>
      <c r="J12" s="250"/>
      <c r="K12" s="259"/>
      <c r="L12" s="259"/>
      <c r="M12" s="259"/>
      <c r="N12" s="259"/>
      <c r="O12" s="259"/>
      <c r="P12" s="318">
        <f t="shared" si="1"/>
        <v>0</v>
      </c>
    </row>
    <row r="13" spans="1:16" x14ac:dyDescent="0.25">
      <c r="A13" s="86"/>
      <c r="B13" s="87" t="s">
        <v>142</v>
      </c>
      <c r="C13" s="327"/>
      <c r="D13" s="250"/>
      <c r="E13" s="250"/>
      <c r="F13" s="250"/>
      <c r="G13" s="250"/>
      <c r="H13" s="250"/>
      <c r="I13" s="250"/>
      <c r="J13" s="250"/>
      <c r="K13" s="259"/>
      <c r="L13" s="259"/>
      <c r="M13" s="259"/>
      <c r="N13" s="259"/>
      <c r="O13" s="259"/>
      <c r="P13" s="318">
        <f t="shared" si="1"/>
        <v>0</v>
      </c>
    </row>
    <row r="14" spans="1:16" x14ac:dyDescent="0.25">
      <c r="A14" s="86"/>
      <c r="B14" s="87" t="s">
        <v>101</v>
      </c>
      <c r="C14" s="251"/>
      <c r="D14" s="250"/>
      <c r="E14" s="250"/>
      <c r="F14" s="250"/>
      <c r="G14" s="250"/>
      <c r="H14" s="250"/>
      <c r="I14" s="250"/>
      <c r="J14" s="250"/>
      <c r="K14" s="259"/>
      <c r="L14" s="259"/>
      <c r="M14" s="259"/>
      <c r="N14" s="259"/>
      <c r="O14" s="259"/>
      <c r="P14" s="318">
        <f t="shared" si="1"/>
        <v>0</v>
      </c>
    </row>
    <row r="15" spans="1:16" x14ac:dyDescent="0.25">
      <c r="A15" s="86"/>
      <c r="B15" s="87" t="s">
        <v>102</v>
      </c>
      <c r="C15" s="251"/>
      <c r="D15" s="250"/>
      <c r="E15" s="250"/>
      <c r="F15" s="250"/>
      <c r="G15" s="250"/>
      <c r="H15" s="250"/>
      <c r="I15" s="250"/>
      <c r="J15" s="250"/>
      <c r="K15" s="259"/>
      <c r="L15" s="259"/>
      <c r="M15" s="259"/>
      <c r="N15" s="259"/>
      <c r="O15" s="259"/>
      <c r="P15" s="318">
        <f t="shared" si="1"/>
        <v>0</v>
      </c>
    </row>
    <row r="16" spans="1:16" x14ac:dyDescent="0.25">
      <c r="A16" s="86"/>
      <c r="B16" s="88" t="s">
        <v>143</v>
      </c>
      <c r="C16" s="251"/>
      <c r="D16" s="250"/>
      <c r="E16" s="250"/>
      <c r="F16" s="250"/>
      <c r="G16" s="250"/>
      <c r="H16" s="250"/>
      <c r="I16" s="250"/>
      <c r="J16" s="250"/>
      <c r="K16" s="259"/>
      <c r="L16" s="259"/>
      <c r="M16" s="259"/>
      <c r="N16" s="259"/>
      <c r="O16" s="259"/>
      <c r="P16" s="318">
        <f t="shared" si="1"/>
        <v>0</v>
      </c>
    </row>
    <row r="17" spans="1:16" x14ac:dyDescent="0.25">
      <c r="A17" s="86">
        <v>3</v>
      </c>
      <c r="B17" s="85" t="s">
        <v>144</v>
      </c>
      <c r="C17" s="251"/>
      <c r="D17" s="250"/>
      <c r="E17" s="250"/>
      <c r="F17" s="250"/>
      <c r="G17" s="250"/>
      <c r="H17" s="250"/>
      <c r="I17" s="250"/>
      <c r="J17" s="250"/>
      <c r="K17" s="259"/>
      <c r="L17" s="259"/>
      <c r="M17" s="259"/>
      <c r="N17" s="259"/>
      <c r="O17" s="259"/>
      <c r="P17" s="318">
        <f t="shared" si="1"/>
        <v>0</v>
      </c>
    </row>
    <row r="18" spans="1:16" ht="15.75" thickBot="1" x14ac:dyDescent="0.3">
      <c r="A18" s="86">
        <v>4</v>
      </c>
      <c r="B18" s="85" t="s">
        <v>893</v>
      </c>
      <c r="C18" s="251"/>
      <c r="D18" s="250"/>
      <c r="E18" s="250"/>
      <c r="F18" s="250"/>
      <c r="G18" s="250"/>
      <c r="H18" s="250"/>
      <c r="I18" s="250"/>
      <c r="J18" s="250"/>
      <c r="K18" s="259"/>
      <c r="L18" s="259"/>
      <c r="M18" s="259"/>
      <c r="N18" s="259"/>
      <c r="O18" s="259"/>
      <c r="P18" s="318">
        <f t="shared" si="1"/>
        <v>0</v>
      </c>
    </row>
    <row r="19" spans="1:16" ht="15.75" thickBot="1" x14ac:dyDescent="0.3">
      <c r="A19" s="89" t="s">
        <v>123</v>
      </c>
      <c r="B19" s="90" t="s">
        <v>124</v>
      </c>
      <c r="C19" s="312">
        <f>+C9+C10+C17+C18</f>
        <v>0</v>
      </c>
      <c r="D19" s="312">
        <f t="shared" ref="D19:O19" si="2">+D9+D10+D17+D18</f>
        <v>0</v>
      </c>
      <c r="E19" s="312">
        <f t="shared" si="2"/>
        <v>0</v>
      </c>
      <c r="F19" s="312">
        <f t="shared" si="2"/>
        <v>0</v>
      </c>
      <c r="G19" s="312">
        <f t="shared" si="2"/>
        <v>0</v>
      </c>
      <c r="H19" s="312">
        <f t="shared" si="2"/>
        <v>0</v>
      </c>
      <c r="I19" s="312">
        <f t="shared" si="2"/>
        <v>0</v>
      </c>
      <c r="J19" s="312">
        <f t="shared" si="2"/>
        <v>0</v>
      </c>
      <c r="K19" s="312">
        <f t="shared" ref="K19:N19" si="3">+K9+K10+K17+K18</f>
        <v>0</v>
      </c>
      <c r="L19" s="312">
        <f t="shared" si="3"/>
        <v>0</v>
      </c>
      <c r="M19" s="312">
        <f t="shared" si="3"/>
        <v>0</v>
      </c>
      <c r="N19" s="312">
        <f t="shared" si="3"/>
        <v>0</v>
      </c>
      <c r="O19" s="320">
        <f t="shared" si="2"/>
        <v>0</v>
      </c>
      <c r="P19" s="331">
        <f>C19*$G$57+D19*$G$58+E19*$G$59+F19*$G$60+G19*$G$61+H19*$G$62+I19*$G$63+J19*$G$64+K19*$G$65+L19*$G$66+M19*$G$67+N19*$G$68+O19*$G$69</f>
        <v>0</v>
      </c>
    </row>
    <row r="20" spans="1:16" ht="15.75" thickBot="1" x14ac:dyDescent="0.3">
      <c r="A20" s="86">
        <v>5</v>
      </c>
      <c r="B20" s="91" t="s">
        <v>125</v>
      </c>
      <c r="C20" s="328"/>
      <c r="D20" s="328"/>
      <c r="E20" s="328"/>
      <c r="F20" s="328"/>
      <c r="G20" s="328"/>
      <c r="H20" s="328"/>
      <c r="I20" s="328"/>
      <c r="J20" s="328"/>
      <c r="K20" s="328"/>
      <c r="L20" s="328"/>
      <c r="M20" s="328"/>
      <c r="N20" s="328"/>
      <c r="O20" s="329"/>
      <c r="P20" s="318">
        <f>C20*$G$57+D20*$G$58+E20*$G$59+F20*$G$60+G20*$G$61+H20*$G$62+I20*$G$63+J20*$G$64+K20*$G$65+L20*$G$66+M20*$G$67+N20*$G$68+O20*$G$69</f>
        <v>0</v>
      </c>
    </row>
    <row r="21" spans="1:16" ht="15.75" thickBot="1" x14ac:dyDescent="0.3">
      <c r="A21" s="89" t="s">
        <v>126</v>
      </c>
      <c r="B21" s="90" t="s">
        <v>716</v>
      </c>
      <c r="C21" s="321">
        <f>+C19+C20</f>
        <v>0</v>
      </c>
      <c r="D21" s="321">
        <f t="shared" ref="D21:O21" si="4">+D19+D20</f>
        <v>0</v>
      </c>
      <c r="E21" s="321">
        <f t="shared" si="4"/>
        <v>0</v>
      </c>
      <c r="F21" s="321">
        <f t="shared" si="4"/>
        <v>0</v>
      </c>
      <c r="G21" s="321">
        <f t="shared" si="4"/>
        <v>0</v>
      </c>
      <c r="H21" s="321">
        <f t="shared" si="4"/>
        <v>0</v>
      </c>
      <c r="I21" s="321">
        <f t="shared" si="4"/>
        <v>0</v>
      </c>
      <c r="J21" s="321">
        <f t="shared" si="4"/>
        <v>0</v>
      </c>
      <c r="K21" s="321">
        <f t="shared" ref="K21:N21" si="5">+K19+K20</f>
        <v>0</v>
      </c>
      <c r="L21" s="321">
        <f t="shared" si="5"/>
        <v>0</v>
      </c>
      <c r="M21" s="321">
        <f t="shared" si="5"/>
        <v>0</v>
      </c>
      <c r="N21" s="321">
        <f t="shared" si="5"/>
        <v>0</v>
      </c>
      <c r="O21" s="322">
        <f t="shared" si="4"/>
        <v>0</v>
      </c>
      <c r="P21" s="331">
        <f>C21*$G$57+D21*$G$58+E21*$G$59+F21*$G$60+G21*$G$61+H21*$G$62+I21*$G$63+J21*$G$64+K21*$G$65+L21*$G$66+M21*$G$67+N21*$G$68+O21*$G$69</f>
        <v>0</v>
      </c>
    </row>
    <row r="22" spans="1:16" ht="15.75" thickBot="1" x14ac:dyDescent="0.3">
      <c r="A22" s="613" t="s">
        <v>127</v>
      </c>
      <c r="B22" s="612" t="s">
        <v>717</v>
      </c>
      <c r="C22" s="312">
        <f>+C21*G57</f>
        <v>0</v>
      </c>
      <c r="D22" s="312">
        <f>+D21*G58</f>
        <v>0</v>
      </c>
      <c r="E22" s="312">
        <f>+E21*G59</f>
        <v>0</v>
      </c>
      <c r="F22" s="312">
        <f>+F21*G60</f>
        <v>0</v>
      </c>
      <c r="G22" s="312">
        <f>+G21*G61</f>
        <v>0</v>
      </c>
      <c r="H22" s="312">
        <f>+H21*G62</f>
        <v>0</v>
      </c>
      <c r="I22" s="312">
        <f>+I21*G63</f>
        <v>0</v>
      </c>
      <c r="J22" s="312">
        <f>+J21*G64</f>
        <v>0</v>
      </c>
      <c r="K22" s="312">
        <f>+K21*G65</f>
        <v>0</v>
      </c>
      <c r="L22" s="678">
        <f>+L21*G66</f>
        <v>0</v>
      </c>
      <c r="M22" s="312">
        <f>+M21*G67</f>
        <v>0</v>
      </c>
      <c r="N22" s="312">
        <f>+N21*G68</f>
        <v>0</v>
      </c>
      <c r="O22" s="320">
        <f>+O21*G69</f>
        <v>0</v>
      </c>
      <c r="P22" s="330">
        <f>SUM(C22:O22)</f>
        <v>0</v>
      </c>
    </row>
    <row r="23" spans="1:16" x14ac:dyDescent="0.25">
      <c r="A23" s="158"/>
      <c r="B23" s="158"/>
      <c r="C23" s="158"/>
      <c r="D23" s="158"/>
      <c r="E23" s="158"/>
      <c r="F23" s="158"/>
      <c r="G23" s="158"/>
      <c r="H23" s="158"/>
      <c r="I23" s="158"/>
      <c r="J23" s="158"/>
      <c r="K23" s="158"/>
      <c r="L23" s="158"/>
      <c r="M23" s="158"/>
      <c r="N23" s="158"/>
      <c r="O23" s="158"/>
      <c r="P23" s="158"/>
    </row>
    <row r="24" spans="1:16" x14ac:dyDescent="0.25">
      <c r="A24" s="80"/>
      <c r="B24" s="698"/>
      <c r="C24" s="53"/>
      <c r="D24" s="53"/>
      <c r="E24" s="53"/>
      <c r="F24" s="53"/>
      <c r="G24" s="53"/>
      <c r="H24" s="53"/>
      <c r="I24" s="53"/>
      <c r="J24" s="53"/>
      <c r="K24" s="53"/>
      <c r="L24" s="53"/>
      <c r="M24" s="53"/>
      <c r="N24" s="53"/>
      <c r="O24" s="53"/>
      <c r="P24" s="141"/>
    </row>
    <row r="25" spans="1:16" x14ac:dyDescent="0.25">
      <c r="A25" s="80"/>
      <c r="B25" s="53"/>
      <c r="C25" s="53"/>
      <c r="D25" s="53"/>
      <c r="E25" s="53"/>
      <c r="F25" s="53"/>
      <c r="G25" s="53"/>
      <c r="H25" s="53"/>
      <c r="I25" s="53"/>
      <c r="J25" s="53"/>
      <c r="K25" s="53"/>
      <c r="L25" s="53"/>
      <c r="M25" s="53"/>
      <c r="N25" s="53"/>
      <c r="O25" s="53"/>
      <c r="P25" s="53"/>
    </row>
    <row r="26" spans="1:16" x14ac:dyDescent="0.25">
      <c r="A26" s="80"/>
      <c r="B26" s="53"/>
      <c r="C26" s="53"/>
      <c r="D26" s="53"/>
      <c r="E26" s="53"/>
      <c r="F26" s="53"/>
      <c r="G26" s="53"/>
      <c r="H26" s="53"/>
      <c r="I26" s="53"/>
      <c r="J26" s="53"/>
      <c r="K26" s="53"/>
      <c r="L26" s="53"/>
      <c r="M26" s="53"/>
      <c r="N26" s="53"/>
      <c r="O26" s="53"/>
      <c r="P26" s="53"/>
    </row>
    <row r="27" spans="1:16" x14ac:dyDescent="0.25">
      <c r="A27" s="3" t="s">
        <v>547</v>
      </c>
      <c r="B27" s="205" t="s">
        <v>763</v>
      </c>
      <c r="D27" s="53"/>
      <c r="E27" s="53"/>
      <c r="F27" s="53"/>
      <c r="G27" s="53"/>
      <c r="H27" s="53"/>
      <c r="I27" s="53"/>
      <c r="J27" s="53"/>
      <c r="K27" s="53"/>
      <c r="L27" s="53"/>
      <c r="M27" s="53"/>
      <c r="N27" s="53"/>
      <c r="O27" s="53"/>
      <c r="P27" s="53"/>
    </row>
    <row r="28" spans="1:16" x14ac:dyDescent="0.25">
      <c r="A28" s="3" t="s">
        <v>548</v>
      </c>
      <c r="B28" s="180" t="s">
        <v>680</v>
      </c>
      <c r="D28" s="53"/>
      <c r="E28" s="53"/>
      <c r="F28" s="53"/>
      <c r="G28" s="53"/>
      <c r="H28" s="53"/>
      <c r="I28" s="53"/>
      <c r="J28" s="53"/>
      <c r="K28" s="53"/>
      <c r="L28" s="53"/>
      <c r="M28" s="53"/>
      <c r="N28" s="53"/>
      <c r="O28" s="53"/>
      <c r="P28" s="53"/>
    </row>
    <row r="29" spans="1:16" x14ac:dyDescent="0.25">
      <c r="A29" s="3" t="s">
        <v>549</v>
      </c>
      <c r="B29" s="8" t="s">
        <v>550</v>
      </c>
      <c r="D29" s="53"/>
      <c r="E29" s="53"/>
      <c r="F29" s="53"/>
      <c r="G29" s="53"/>
      <c r="H29" s="53"/>
      <c r="I29" s="53"/>
      <c r="J29" s="53"/>
      <c r="K29" s="53"/>
      <c r="L29" s="53"/>
      <c r="M29" s="53"/>
      <c r="N29" s="53"/>
      <c r="O29" s="53"/>
      <c r="P29" s="53"/>
    </row>
    <row r="30" spans="1:16" x14ac:dyDescent="0.25">
      <c r="A30" s="3" t="s">
        <v>551</v>
      </c>
      <c r="B30" s="4" t="s">
        <v>601</v>
      </c>
      <c r="D30" s="53"/>
      <c r="E30" s="53"/>
      <c r="F30" s="53"/>
      <c r="G30" s="53"/>
      <c r="H30" s="53"/>
      <c r="I30" s="53"/>
      <c r="J30" s="53"/>
      <c r="K30" s="53"/>
      <c r="L30" s="53"/>
      <c r="M30" s="53"/>
      <c r="N30" s="53"/>
      <c r="O30" s="53"/>
      <c r="P30" s="53"/>
    </row>
    <row r="31" spans="1:16" x14ac:dyDescent="0.25">
      <c r="A31" s="3" t="s">
        <v>741</v>
      </c>
      <c r="B31" s="5" t="s">
        <v>552</v>
      </c>
      <c r="D31" s="53"/>
      <c r="E31" s="53"/>
      <c r="F31" s="53"/>
      <c r="G31" s="53"/>
      <c r="H31" s="53"/>
      <c r="I31" s="53"/>
      <c r="J31" s="53"/>
      <c r="K31" s="53"/>
      <c r="L31" s="53"/>
      <c r="M31" s="53"/>
      <c r="N31" s="53"/>
      <c r="O31" s="53"/>
      <c r="P31" s="53"/>
    </row>
    <row r="32" spans="1:16" ht="15.75" thickBot="1" x14ac:dyDescent="0.3">
      <c r="A32" s="80"/>
      <c r="B32" s="25"/>
      <c r="C32" s="53"/>
      <c r="D32" s="53"/>
      <c r="E32" s="53"/>
      <c r="F32" s="53"/>
      <c r="G32" s="53"/>
      <c r="H32" s="53"/>
      <c r="I32" s="53"/>
      <c r="J32" s="53"/>
      <c r="K32" s="53"/>
      <c r="L32" s="53"/>
      <c r="M32" s="53"/>
      <c r="N32" s="53"/>
      <c r="O32" s="53"/>
      <c r="P32" s="53"/>
    </row>
    <row r="33" spans="1:16" x14ac:dyDescent="0.25">
      <c r="A33" s="925" t="s">
        <v>1</v>
      </c>
      <c r="B33" s="931" t="s">
        <v>128</v>
      </c>
      <c r="C33" s="557"/>
      <c r="D33" s="557"/>
      <c r="E33" s="557"/>
      <c r="F33" s="557"/>
      <c r="G33" s="557"/>
      <c r="H33" s="557"/>
      <c r="I33" s="557"/>
      <c r="J33" s="557"/>
      <c r="K33" s="557"/>
      <c r="L33" s="557"/>
      <c r="M33" s="557"/>
      <c r="N33" s="557"/>
      <c r="O33" s="558"/>
      <c r="P33" s="929" t="s">
        <v>17</v>
      </c>
    </row>
    <row r="34" spans="1:16" ht="15.75" thickBot="1" x14ac:dyDescent="0.3">
      <c r="A34" s="926"/>
      <c r="B34" s="932"/>
      <c r="C34" s="560" t="s">
        <v>87</v>
      </c>
      <c r="D34" s="561" t="s">
        <v>114</v>
      </c>
      <c r="E34" s="561" t="s">
        <v>117</v>
      </c>
      <c r="F34" s="561" t="s">
        <v>118</v>
      </c>
      <c r="G34" s="561" t="s">
        <v>119</v>
      </c>
      <c r="H34" s="562" t="s">
        <v>120</v>
      </c>
      <c r="I34" s="562" t="s">
        <v>121</v>
      </c>
      <c r="J34" s="562" t="s">
        <v>776</v>
      </c>
      <c r="K34" s="563" t="s">
        <v>122</v>
      </c>
      <c r="L34" s="562" t="s">
        <v>772</v>
      </c>
      <c r="M34" s="562" t="s">
        <v>773</v>
      </c>
      <c r="N34" s="562" t="s">
        <v>774</v>
      </c>
      <c r="O34" s="563" t="s">
        <v>775</v>
      </c>
      <c r="P34" s="930"/>
    </row>
    <row r="35" spans="1:16" x14ac:dyDescent="0.25">
      <c r="A35" s="86">
        <v>1</v>
      </c>
      <c r="B35" s="92" t="s">
        <v>149</v>
      </c>
      <c r="C35" s="250"/>
      <c r="D35" s="250"/>
      <c r="E35" s="250"/>
      <c r="F35" s="250"/>
      <c r="G35" s="250"/>
      <c r="H35" s="250"/>
      <c r="I35" s="250"/>
      <c r="J35" s="250"/>
      <c r="K35" s="250"/>
      <c r="L35" s="250"/>
      <c r="M35" s="250"/>
      <c r="N35" s="250"/>
      <c r="O35" s="250"/>
      <c r="P35" s="318">
        <f>C35*$G$57+D35*$G$58+E35*$G$59+F35*$G$60+G35*$G$61+H35*$G$62+I35*$G$63+J35*$G$64+K35*$G$65+L35*$G$66+M35*$G$67+N35*$G$68+O35*$G$69</f>
        <v>0</v>
      </c>
    </row>
    <row r="36" spans="1:16" x14ac:dyDescent="0.25">
      <c r="A36" s="86">
        <v>2</v>
      </c>
      <c r="B36" s="92" t="s">
        <v>152</v>
      </c>
      <c r="C36" s="250"/>
      <c r="D36" s="250"/>
      <c r="E36" s="250"/>
      <c r="F36" s="250"/>
      <c r="G36" s="250"/>
      <c r="H36" s="250"/>
      <c r="I36" s="250"/>
      <c r="J36" s="250"/>
      <c r="K36" s="250"/>
      <c r="L36" s="250"/>
      <c r="M36" s="250"/>
      <c r="N36" s="250"/>
      <c r="O36" s="250"/>
      <c r="P36" s="318">
        <f t="shared" ref="P36:P43" si="6">C36*$G$57+D36*$G$58+E36*$G$59+F36*$G$60+G36*$G$61+H36*$G$62+I36*$G$63+J36*$G$64+K36*$G$65+L36*$G$66+M36*$G$67+N36*$G$68+O36*$G$69</f>
        <v>0</v>
      </c>
    </row>
    <row r="37" spans="1:16" x14ac:dyDescent="0.25">
      <c r="A37" s="86">
        <v>3</v>
      </c>
      <c r="B37" s="92" t="s">
        <v>40</v>
      </c>
      <c r="C37" s="279"/>
      <c r="D37" s="279"/>
      <c r="E37" s="279"/>
      <c r="F37" s="279"/>
      <c r="G37" s="279"/>
      <c r="H37" s="279"/>
      <c r="I37" s="279"/>
      <c r="J37" s="279"/>
      <c r="K37" s="279"/>
      <c r="L37" s="279"/>
      <c r="M37" s="279"/>
      <c r="N37" s="279"/>
      <c r="O37" s="279"/>
      <c r="P37" s="318">
        <f t="shared" si="6"/>
        <v>0</v>
      </c>
    </row>
    <row r="38" spans="1:16" x14ac:dyDescent="0.25">
      <c r="A38" s="86">
        <v>4</v>
      </c>
      <c r="B38" s="92" t="s">
        <v>820</v>
      </c>
      <c r="C38" s="279"/>
      <c r="D38" s="279"/>
      <c r="E38" s="279"/>
      <c r="F38" s="279"/>
      <c r="G38" s="279"/>
      <c r="H38" s="279"/>
      <c r="I38" s="279"/>
      <c r="J38" s="279"/>
      <c r="K38" s="279"/>
      <c r="L38" s="279"/>
      <c r="M38" s="279"/>
      <c r="N38" s="279"/>
      <c r="O38" s="279"/>
      <c r="P38" s="318">
        <f t="shared" si="6"/>
        <v>0</v>
      </c>
    </row>
    <row r="39" spans="1:16" x14ac:dyDescent="0.25">
      <c r="A39" s="86">
        <v>5</v>
      </c>
      <c r="B39" s="92" t="s">
        <v>150</v>
      </c>
      <c r="C39" s="250"/>
      <c r="D39" s="250"/>
      <c r="E39" s="250"/>
      <c r="F39" s="250"/>
      <c r="G39" s="250"/>
      <c r="H39" s="250"/>
      <c r="I39" s="250"/>
      <c r="J39" s="250"/>
      <c r="K39" s="250"/>
      <c r="L39" s="250"/>
      <c r="M39" s="250"/>
      <c r="N39" s="250"/>
      <c r="O39" s="250"/>
      <c r="P39" s="318">
        <f t="shared" si="6"/>
        <v>0</v>
      </c>
    </row>
    <row r="40" spans="1:16" ht="15.75" thickBot="1" x14ac:dyDescent="0.3">
      <c r="A40" s="86">
        <v>6</v>
      </c>
      <c r="B40" s="92" t="s">
        <v>151</v>
      </c>
      <c r="C40" s="250"/>
      <c r="D40" s="250"/>
      <c r="E40" s="250"/>
      <c r="F40" s="250"/>
      <c r="G40" s="250"/>
      <c r="H40" s="250"/>
      <c r="I40" s="250"/>
      <c r="J40" s="250"/>
      <c r="K40" s="250"/>
      <c r="L40" s="250"/>
      <c r="M40" s="250"/>
      <c r="N40" s="250"/>
      <c r="O40" s="250"/>
      <c r="P40" s="318">
        <f t="shared" si="6"/>
        <v>0</v>
      </c>
    </row>
    <row r="41" spans="1:16" ht="15.75" thickBot="1" x14ac:dyDescent="0.3">
      <c r="A41" s="89" t="s">
        <v>123</v>
      </c>
      <c r="B41" s="90" t="s">
        <v>129</v>
      </c>
      <c r="C41" s="312">
        <f>SUM(C35:C40)</f>
        <v>0</v>
      </c>
      <c r="D41" s="312">
        <f t="shared" ref="D41:J41" si="7">SUM(D35:D40)</f>
        <v>0</v>
      </c>
      <c r="E41" s="312">
        <f t="shared" si="7"/>
        <v>0</v>
      </c>
      <c r="F41" s="312">
        <f t="shared" si="7"/>
        <v>0</v>
      </c>
      <c r="G41" s="312">
        <f t="shared" si="7"/>
        <v>0</v>
      </c>
      <c r="H41" s="312">
        <f t="shared" si="7"/>
        <v>0</v>
      </c>
      <c r="I41" s="312">
        <f>SUM(I35:I40)</f>
        <v>0</v>
      </c>
      <c r="J41" s="312">
        <f t="shared" si="7"/>
        <v>0</v>
      </c>
      <c r="K41" s="312">
        <f t="shared" ref="K41:O41" si="8">SUM(K35:K40)</f>
        <v>0</v>
      </c>
      <c r="L41" s="312">
        <f t="shared" si="8"/>
        <v>0</v>
      </c>
      <c r="M41" s="312">
        <f t="shared" si="8"/>
        <v>0</v>
      </c>
      <c r="N41" s="312">
        <f t="shared" si="8"/>
        <v>0</v>
      </c>
      <c r="O41" s="312">
        <f t="shared" si="8"/>
        <v>0</v>
      </c>
      <c r="P41" s="318">
        <f t="shared" si="6"/>
        <v>0</v>
      </c>
    </row>
    <row r="42" spans="1:16" ht="15.75" thickBot="1" x14ac:dyDescent="0.3">
      <c r="A42" s="723">
        <v>7</v>
      </c>
      <c r="B42" s="91" t="s">
        <v>715</v>
      </c>
      <c r="C42" s="328"/>
      <c r="D42" s="328"/>
      <c r="E42" s="328"/>
      <c r="F42" s="328"/>
      <c r="G42" s="328"/>
      <c r="H42" s="328"/>
      <c r="I42" s="328"/>
      <c r="J42" s="328"/>
      <c r="K42" s="328"/>
      <c r="L42" s="328"/>
      <c r="M42" s="328"/>
      <c r="N42" s="328"/>
      <c r="O42" s="328"/>
      <c r="P42" s="318">
        <f t="shared" si="6"/>
        <v>0</v>
      </c>
    </row>
    <row r="43" spans="1:16" ht="15.75" thickBot="1" x14ac:dyDescent="0.3">
      <c r="A43" s="89" t="s">
        <v>126</v>
      </c>
      <c r="B43" s="90" t="s">
        <v>145</v>
      </c>
      <c r="C43" s="312">
        <f>+C41+C42</f>
        <v>0</v>
      </c>
      <c r="D43" s="312">
        <f t="shared" ref="D43:J43" si="9">+D41+D42</f>
        <v>0</v>
      </c>
      <c r="E43" s="312">
        <f t="shared" si="9"/>
        <v>0</v>
      </c>
      <c r="F43" s="312">
        <f t="shared" si="9"/>
        <v>0</v>
      </c>
      <c r="G43" s="312">
        <f t="shared" si="9"/>
        <v>0</v>
      </c>
      <c r="H43" s="312">
        <f t="shared" si="9"/>
        <v>0</v>
      </c>
      <c r="I43" s="312">
        <f t="shared" si="9"/>
        <v>0</v>
      </c>
      <c r="J43" s="312">
        <f t="shared" si="9"/>
        <v>0</v>
      </c>
      <c r="K43" s="312">
        <f t="shared" ref="K43:O43" si="10">+K41+K42</f>
        <v>0</v>
      </c>
      <c r="L43" s="312">
        <f t="shared" si="10"/>
        <v>0</v>
      </c>
      <c r="M43" s="312">
        <f t="shared" si="10"/>
        <v>0</v>
      </c>
      <c r="N43" s="312">
        <f t="shared" si="10"/>
        <v>0</v>
      </c>
      <c r="O43" s="312">
        <f t="shared" si="10"/>
        <v>0</v>
      </c>
      <c r="P43" s="318">
        <f t="shared" si="6"/>
        <v>0</v>
      </c>
    </row>
    <row r="44" spans="1:16" ht="15.75" thickBot="1" x14ac:dyDescent="0.3">
      <c r="A44" s="613" t="s">
        <v>127</v>
      </c>
      <c r="B44" s="612" t="s">
        <v>709</v>
      </c>
      <c r="C44" s="312">
        <f>+C43*$G$57</f>
        <v>0</v>
      </c>
      <c r="D44" s="312">
        <f>+D43*$G$58</f>
        <v>0</v>
      </c>
      <c r="E44" s="312">
        <f>+E43*$G$59</f>
        <v>0</v>
      </c>
      <c r="F44" s="312">
        <f>+F43*$G$60</f>
        <v>0</v>
      </c>
      <c r="G44" s="312">
        <f>+G43*$G$61</f>
        <v>0</v>
      </c>
      <c r="H44" s="312">
        <f>+H43*$G$62</f>
        <v>0</v>
      </c>
      <c r="I44" s="312">
        <f>+I43*$G$63</f>
        <v>0</v>
      </c>
      <c r="J44" s="312">
        <f>+J43*$G$64</f>
        <v>0</v>
      </c>
      <c r="K44" s="312">
        <f>+K43*$G$65</f>
        <v>0</v>
      </c>
      <c r="L44" s="312">
        <f>+L43*$G$66</f>
        <v>0</v>
      </c>
      <c r="M44" s="312">
        <f>+M43*$G$67</f>
        <v>0</v>
      </c>
      <c r="N44" s="312">
        <f>+N43*$G$68</f>
        <v>0</v>
      </c>
      <c r="O44" s="312">
        <f>+O43*$G$69</f>
        <v>0</v>
      </c>
      <c r="P44" s="332">
        <f>SUM(C44:O44)</f>
        <v>0</v>
      </c>
    </row>
    <row r="47" spans="1:16" x14ac:dyDescent="0.25">
      <c r="A47" s="3" t="s">
        <v>547</v>
      </c>
      <c r="B47" s="180">
        <v>10</v>
      </c>
      <c r="D47" s="94"/>
      <c r="E47" s="93"/>
      <c r="F47" s="93"/>
      <c r="G47" s="93"/>
      <c r="H47" s="93"/>
    </row>
    <row r="48" spans="1:16" x14ac:dyDescent="0.25">
      <c r="A48" s="3" t="s">
        <v>548</v>
      </c>
      <c r="B48" s="180" t="s">
        <v>681</v>
      </c>
      <c r="D48" s="94"/>
      <c r="E48" s="93"/>
      <c r="F48" s="93"/>
      <c r="G48" s="93"/>
      <c r="H48" s="93"/>
    </row>
    <row r="49" spans="1:11" x14ac:dyDescent="0.25">
      <c r="A49" s="3" t="s">
        <v>549</v>
      </c>
      <c r="B49" s="8" t="s">
        <v>550</v>
      </c>
      <c r="D49" s="94"/>
      <c r="E49" s="93"/>
      <c r="F49" s="93"/>
      <c r="G49" s="93"/>
      <c r="H49" s="93"/>
    </row>
    <row r="50" spans="1:11" x14ac:dyDescent="0.25">
      <c r="A50" s="3" t="s">
        <v>551</v>
      </c>
      <c r="B50" s="4" t="s">
        <v>601</v>
      </c>
      <c r="D50" s="94"/>
      <c r="E50" s="93"/>
      <c r="F50" s="93"/>
      <c r="G50" s="93"/>
      <c r="H50" s="93"/>
    </row>
    <row r="51" spans="1:11" x14ac:dyDescent="0.25">
      <c r="A51" s="3" t="s">
        <v>741</v>
      </c>
      <c r="B51" s="5" t="s">
        <v>552</v>
      </c>
      <c r="D51" s="94"/>
      <c r="E51" s="93"/>
      <c r="F51" s="675"/>
      <c r="G51" s="93"/>
      <c r="H51" s="675"/>
    </row>
    <row r="52" spans="1:11" ht="15.75" thickBot="1" x14ac:dyDescent="0.3">
      <c r="A52" s="95"/>
      <c r="B52" s="96"/>
      <c r="C52" s="97"/>
      <c r="D52" s="98"/>
      <c r="E52" s="98"/>
      <c r="F52" s="98"/>
      <c r="G52" s="98"/>
      <c r="H52" s="98"/>
    </row>
    <row r="53" spans="1:11" ht="15.75" customHeight="1" thickBot="1" x14ac:dyDescent="0.3">
      <c r="A53" s="564"/>
      <c r="B53" s="565" t="s">
        <v>130</v>
      </c>
      <c r="C53" s="933" t="s">
        <v>624</v>
      </c>
      <c r="D53" s="934"/>
      <c r="E53" s="935" t="s">
        <v>154</v>
      </c>
      <c r="F53" s="656"/>
      <c r="G53" s="938" t="s">
        <v>146</v>
      </c>
      <c r="H53" s="941" t="s">
        <v>898</v>
      </c>
      <c r="I53" s="947" t="s">
        <v>899</v>
      </c>
    </row>
    <row r="54" spans="1:11" ht="45" x14ac:dyDescent="0.25">
      <c r="A54" s="566"/>
      <c r="B54" s="944" t="s">
        <v>131</v>
      </c>
      <c r="C54" s="945" t="s">
        <v>132</v>
      </c>
      <c r="D54" s="927" t="s">
        <v>133</v>
      </c>
      <c r="E54" s="936"/>
      <c r="F54" s="657" t="s">
        <v>897</v>
      </c>
      <c r="G54" s="939"/>
      <c r="H54" s="942" t="s">
        <v>898</v>
      </c>
      <c r="I54" s="948" t="s">
        <v>899</v>
      </c>
      <c r="J54" s="673"/>
      <c r="K54" s="673"/>
    </row>
    <row r="55" spans="1:11" ht="15.75" thickBot="1" x14ac:dyDescent="0.3">
      <c r="A55" s="566"/>
      <c r="B55" s="845"/>
      <c r="C55" s="946"/>
      <c r="D55" s="928"/>
      <c r="E55" s="937"/>
      <c r="F55" s="658"/>
      <c r="G55" s="940"/>
      <c r="H55" s="943" t="s">
        <v>898</v>
      </c>
      <c r="I55" s="949" t="s">
        <v>899</v>
      </c>
    </row>
    <row r="56" spans="1:11" x14ac:dyDescent="0.25">
      <c r="A56" s="99"/>
      <c r="B56" s="100" t="s">
        <v>134</v>
      </c>
      <c r="C56" s="101" t="s">
        <v>135</v>
      </c>
      <c r="D56" s="102" t="s">
        <v>136</v>
      </c>
      <c r="E56" s="103" t="s">
        <v>269</v>
      </c>
      <c r="F56" s="103" t="s">
        <v>270</v>
      </c>
      <c r="G56" s="104" t="s">
        <v>271</v>
      </c>
      <c r="H56" s="104" t="s">
        <v>811</v>
      </c>
      <c r="I56" s="103" t="s">
        <v>812</v>
      </c>
    </row>
    <row r="57" spans="1:11" x14ac:dyDescent="0.25">
      <c r="A57" s="86"/>
      <c r="B57" s="77" t="s">
        <v>87</v>
      </c>
      <c r="C57" s="288">
        <f>+C21</f>
        <v>0</v>
      </c>
      <c r="D57" s="256">
        <f>+C43</f>
        <v>0</v>
      </c>
      <c r="E57" s="278">
        <f>+C57-D57</f>
        <v>0</v>
      </c>
      <c r="F57" s="333"/>
      <c r="G57" s="333"/>
      <c r="H57" s="278">
        <f>((+E57-F57)*G57)/1000</f>
        <v>0</v>
      </c>
      <c r="I57" s="334" t="e">
        <f>+H57/$I$73*100</f>
        <v>#DIV/0!</v>
      </c>
    </row>
    <row r="58" spans="1:11" x14ac:dyDescent="0.25">
      <c r="A58" s="86"/>
      <c r="B58" s="77" t="s">
        <v>114</v>
      </c>
      <c r="C58" s="288">
        <f>+D21</f>
        <v>0</v>
      </c>
      <c r="D58" s="256">
        <f>+D43</f>
        <v>0</v>
      </c>
      <c r="E58" s="278">
        <f>+C58-D58</f>
        <v>0</v>
      </c>
      <c r="F58" s="333"/>
      <c r="G58" s="333"/>
      <c r="H58" s="278">
        <f t="shared" ref="H58:H69" si="11">((+E58-F58)*G58)/1000</f>
        <v>0</v>
      </c>
      <c r="I58" s="334" t="e">
        <f t="shared" ref="I58:I69" si="12">+H58/$I$73*100</f>
        <v>#DIV/0!</v>
      </c>
    </row>
    <row r="59" spans="1:11" x14ac:dyDescent="0.25">
      <c r="A59" s="86"/>
      <c r="B59" s="77" t="s">
        <v>117</v>
      </c>
      <c r="C59" s="288">
        <f>+E21</f>
        <v>0</v>
      </c>
      <c r="D59" s="256">
        <f>+E43</f>
        <v>0</v>
      </c>
      <c r="E59" s="278">
        <f t="shared" ref="E59:E69" si="13">+C59-D59</f>
        <v>0</v>
      </c>
      <c r="F59" s="333"/>
      <c r="G59" s="333"/>
      <c r="H59" s="278">
        <f t="shared" si="11"/>
        <v>0</v>
      </c>
      <c r="I59" s="334" t="e">
        <f t="shared" si="12"/>
        <v>#DIV/0!</v>
      </c>
    </row>
    <row r="60" spans="1:11" x14ac:dyDescent="0.25">
      <c r="A60" s="86"/>
      <c r="B60" s="77" t="s">
        <v>118</v>
      </c>
      <c r="C60" s="288">
        <f>+F21</f>
        <v>0</v>
      </c>
      <c r="D60" s="256">
        <f>+F43</f>
        <v>0</v>
      </c>
      <c r="E60" s="278">
        <f t="shared" si="13"/>
        <v>0</v>
      </c>
      <c r="F60" s="333"/>
      <c r="G60" s="333"/>
      <c r="H60" s="278">
        <f t="shared" si="11"/>
        <v>0</v>
      </c>
      <c r="I60" s="334" t="e">
        <f t="shared" si="12"/>
        <v>#DIV/0!</v>
      </c>
    </row>
    <row r="61" spans="1:11" x14ac:dyDescent="0.25">
      <c r="A61" s="86"/>
      <c r="B61" s="77" t="s">
        <v>119</v>
      </c>
      <c r="C61" s="288">
        <f>+G21</f>
        <v>0</v>
      </c>
      <c r="D61" s="256">
        <f>+G43</f>
        <v>0</v>
      </c>
      <c r="E61" s="278">
        <f t="shared" si="13"/>
        <v>0</v>
      </c>
      <c r="F61" s="333"/>
      <c r="G61" s="333"/>
      <c r="H61" s="278">
        <f t="shared" si="11"/>
        <v>0</v>
      </c>
      <c r="I61" s="334" t="e">
        <f t="shared" si="12"/>
        <v>#DIV/0!</v>
      </c>
    </row>
    <row r="62" spans="1:11" x14ac:dyDescent="0.25">
      <c r="A62" s="86"/>
      <c r="B62" s="77" t="s">
        <v>120</v>
      </c>
      <c r="C62" s="288">
        <f>+H21</f>
        <v>0</v>
      </c>
      <c r="D62" s="256">
        <f>+H43</f>
        <v>0</v>
      </c>
      <c r="E62" s="278">
        <f t="shared" si="13"/>
        <v>0</v>
      </c>
      <c r="F62" s="333"/>
      <c r="G62" s="333"/>
      <c r="H62" s="278">
        <f t="shared" si="11"/>
        <v>0</v>
      </c>
      <c r="I62" s="334" t="e">
        <f t="shared" si="12"/>
        <v>#DIV/0!</v>
      </c>
    </row>
    <row r="63" spans="1:11" x14ac:dyDescent="0.25">
      <c r="A63" s="86"/>
      <c r="B63" s="77" t="s">
        <v>121</v>
      </c>
      <c r="C63" s="288">
        <f>+I21</f>
        <v>0</v>
      </c>
      <c r="D63" s="256">
        <f>+I43</f>
        <v>0</v>
      </c>
      <c r="E63" s="278">
        <f t="shared" si="13"/>
        <v>0</v>
      </c>
      <c r="F63" s="333"/>
      <c r="G63" s="333"/>
      <c r="H63" s="278">
        <f t="shared" si="11"/>
        <v>0</v>
      </c>
      <c r="I63" s="334" t="e">
        <f t="shared" si="12"/>
        <v>#DIV/0!</v>
      </c>
    </row>
    <row r="64" spans="1:11" x14ac:dyDescent="0.25">
      <c r="A64" s="86"/>
      <c r="B64" s="77" t="s">
        <v>137</v>
      </c>
      <c r="C64" s="288">
        <f>+J21</f>
        <v>0</v>
      </c>
      <c r="D64" s="256">
        <f>+J43</f>
        <v>0</v>
      </c>
      <c r="E64" s="278">
        <f t="shared" si="13"/>
        <v>0</v>
      </c>
      <c r="F64" s="333"/>
      <c r="G64" s="333"/>
      <c r="H64" s="278">
        <f t="shared" si="11"/>
        <v>0</v>
      </c>
      <c r="I64" s="334" t="e">
        <f t="shared" si="12"/>
        <v>#DIV/0!</v>
      </c>
    </row>
    <row r="65" spans="1:10" x14ac:dyDescent="0.25">
      <c r="A65" s="86"/>
      <c r="B65" s="77" t="s">
        <v>122</v>
      </c>
      <c r="C65" s="288">
        <f>+K21</f>
        <v>0</v>
      </c>
      <c r="D65" s="256">
        <f>+K43</f>
        <v>0</v>
      </c>
      <c r="E65" s="278">
        <f t="shared" ref="E65:E68" si="14">+C65-D65</f>
        <v>0</v>
      </c>
      <c r="F65" s="333"/>
      <c r="G65" s="333"/>
      <c r="H65" s="278">
        <f t="shared" si="11"/>
        <v>0</v>
      </c>
      <c r="I65" s="334" t="e">
        <f t="shared" si="12"/>
        <v>#DIV/0!</v>
      </c>
    </row>
    <row r="66" spans="1:10" x14ac:dyDescent="0.25">
      <c r="A66" s="86"/>
      <c r="B66" s="622" t="s">
        <v>772</v>
      </c>
      <c r="C66" s="288">
        <f>+L21</f>
        <v>0</v>
      </c>
      <c r="D66" s="256">
        <f>+L43</f>
        <v>0</v>
      </c>
      <c r="E66" s="278">
        <f t="shared" si="14"/>
        <v>0</v>
      </c>
      <c r="F66" s="333"/>
      <c r="G66" s="333"/>
      <c r="H66" s="278">
        <f t="shared" si="11"/>
        <v>0</v>
      </c>
      <c r="I66" s="334" t="e">
        <f t="shared" si="12"/>
        <v>#DIV/0!</v>
      </c>
    </row>
    <row r="67" spans="1:10" x14ac:dyDescent="0.25">
      <c r="A67" s="86"/>
      <c r="B67" s="622" t="s">
        <v>773</v>
      </c>
      <c r="C67" s="288">
        <f>+M21</f>
        <v>0</v>
      </c>
      <c r="D67" s="256">
        <f>+M43</f>
        <v>0</v>
      </c>
      <c r="E67" s="278">
        <f t="shared" si="14"/>
        <v>0</v>
      </c>
      <c r="F67" s="333"/>
      <c r="G67" s="333"/>
      <c r="H67" s="278">
        <f t="shared" si="11"/>
        <v>0</v>
      </c>
      <c r="I67" s="334" t="e">
        <f t="shared" si="12"/>
        <v>#DIV/0!</v>
      </c>
    </row>
    <row r="68" spans="1:10" x14ac:dyDescent="0.25">
      <c r="A68" s="86"/>
      <c r="B68" s="622" t="s">
        <v>774</v>
      </c>
      <c r="C68" s="288">
        <f>+N21</f>
        <v>0</v>
      </c>
      <c r="D68" s="256">
        <f>+N43</f>
        <v>0</v>
      </c>
      <c r="E68" s="278">
        <f t="shared" si="14"/>
        <v>0</v>
      </c>
      <c r="F68" s="333"/>
      <c r="G68" s="333"/>
      <c r="H68" s="278">
        <f t="shared" si="11"/>
        <v>0</v>
      </c>
      <c r="I68" s="334" t="e">
        <f t="shared" si="12"/>
        <v>#DIV/0!</v>
      </c>
    </row>
    <row r="69" spans="1:10" ht="15.75" thickBot="1" x14ac:dyDescent="0.3">
      <c r="A69" s="86"/>
      <c r="B69" s="622" t="s">
        <v>775</v>
      </c>
      <c r="C69" s="288">
        <f>+O21</f>
        <v>0</v>
      </c>
      <c r="D69" s="256">
        <f>+O43</f>
        <v>0</v>
      </c>
      <c r="E69" s="278">
        <f t="shared" si="13"/>
        <v>0</v>
      </c>
      <c r="F69" s="333"/>
      <c r="G69" s="333"/>
      <c r="H69" s="278">
        <f t="shared" si="11"/>
        <v>0</v>
      </c>
      <c r="I69" s="334" t="e">
        <f t="shared" si="12"/>
        <v>#DIV/0!</v>
      </c>
    </row>
    <row r="70" spans="1:10" x14ac:dyDescent="0.25">
      <c r="A70" s="99">
        <v>8</v>
      </c>
      <c r="B70" s="105" t="s">
        <v>138</v>
      </c>
      <c r="C70" s="636"/>
      <c r="D70" s="637"/>
      <c r="E70" s="638"/>
      <c r="F70" s="638"/>
      <c r="G70" s="638"/>
      <c r="H70" s="639"/>
      <c r="I70" s="659">
        <f>SUMIF(H57:H69,"&gt;0",H57:H69)</f>
        <v>0</v>
      </c>
    </row>
    <row r="71" spans="1:10" x14ac:dyDescent="0.25">
      <c r="A71" s="106">
        <v>9</v>
      </c>
      <c r="B71" s="211" t="s">
        <v>139</v>
      </c>
      <c r="C71" s="640"/>
      <c r="D71" s="641"/>
      <c r="E71" s="642"/>
      <c r="F71" s="642"/>
      <c r="G71" s="642"/>
      <c r="H71" s="643"/>
      <c r="I71" s="660">
        <f>SUMIF(H57:H69,"&lt;0",H57:H69)</f>
        <v>0</v>
      </c>
    </row>
    <row r="72" spans="1:10" x14ac:dyDescent="0.25">
      <c r="A72" s="106">
        <v>10</v>
      </c>
      <c r="B72" s="211" t="s">
        <v>272</v>
      </c>
      <c r="C72" s="640"/>
      <c r="D72" s="641"/>
      <c r="E72" s="642"/>
      <c r="F72" s="642"/>
      <c r="G72" s="642"/>
      <c r="H72" s="643"/>
      <c r="I72" s="660">
        <f>IF(ABS(I70)&gt;ABS(I71),I70,I71)</f>
        <v>0</v>
      </c>
    </row>
    <row r="73" spans="1:10" x14ac:dyDescent="0.25">
      <c r="A73" s="694">
        <v>11</v>
      </c>
      <c r="B73" s="695" t="s">
        <v>814</v>
      </c>
      <c r="C73" s="640"/>
      <c r="D73" s="644"/>
      <c r="E73" s="645"/>
      <c r="F73" s="645"/>
      <c r="G73" s="642"/>
      <c r="H73" s="643"/>
      <c r="I73" s="660">
        <f>'F28'!C20/1000</f>
        <v>0</v>
      </c>
      <c r="J73" s="676"/>
    </row>
    <row r="74" spans="1:10" x14ac:dyDescent="0.25">
      <c r="A74" s="106">
        <v>12</v>
      </c>
      <c r="B74" s="211" t="s">
        <v>273</v>
      </c>
      <c r="C74" s="640"/>
      <c r="D74" s="644"/>
      <c r="E74" s="645"/>
      <c r="F74" s="645"/>
      <c r="G74" s="642"/>
      <c r="H74" s="643"/>
      <c r="I74" s="336" t="e">
        <f>+I72/I73*100</f>
        <v>#DIV/0!</v>
      </c>
    </row>
    <row r="75" spans="1:10" x14ac:dyDescent="0.25">
      <c r="A75" s="106">
        <v>13</v>
      </c>
      <c r="B75" s="211" t="s">
        <v>140</v>
      </c>
      <c r="C75" s="640"/>
      <c r="D75" s="644"/>
      <c r="E75" s="645"/>
      <c r="F75" s="645"/>
      <c r="G75" s="642"/>
      <c r="H75" s="643"/>
      <c r="I75" s="703">
        <v>0.2</v>
      </c>
    </row>
    <row r="76" spans="1:10" ht="15.75" thickBot="1" x14ac:dyDescent="0.3">
      <c r="A76" s="107">
        <v>14</v>
      </c>
      <c r="B76" s="108" t="s">
        <v>141</v>
      </c>
      <c r="C76" s="646"/>
      <c r="D76" s="647"/>
      <c r="E76" s="648"/>
      <c r="F76" s="648"/>
      <c r="G76" s="649"/>
      <c r="H76" s="650"/>
      <c r="I76" s="704">
        <v>0.3</v>
      </c>
    </row>
  </sheetData>
  <mergeCells count="13">
    <mergeCell ref="A7:A8"/>
    <mergeCell ref="A33:A34"/>
    <mergeCell ref="D54:D55"/>
    <mergeCell ref="P7:P8"/>
    <mergeCell ref="B33:B34"/>
    <mergeCell ref="P33:P34"/>
    <mergeCell ref="C53:D53"/>
    <mergeCell ref="E53:E55"/>
    <mergeCell ref="G53:G55"/>
    <mergeCell ref="H53:H55"/>
    <mergeCell ref="B54:B55"/>
    <mergeCell ref="C54:C55"/>
    <mergeCell ref="I53:I5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Normal="100" workbookViewId="0"/>
  </sheetViews>
  <sheetFormatPr defaultRowHeight="15" x14ac:dyDescent="0.25"/>
  <cols>
    <col min="1" max="1" width="24.28515625" bestFit="1" customWidth="1"/>
    <col min="2" max="2" width="86" customWidth="1"/>
    <col min="3" max="3" width="16" bestFit="1" customWidth="1"/>
    <col min="4" max="4" width="11.85546875" customWidth="1"/>
  </cols>
  <sheetData>
    <row r="1" spans="1:4" x14ac:dyDescent="0.25">
      <c r="A1" s="3" t="s">
        <v>547</v>
      </c>
      <c r="B1" s="180">
        <v>11</v>
      </c>
      <c r="D1" s="213"/>
    </row>
    <row r="2" spans="1:4" x14ac:dyDescent="0.25">
      <c r="A2" s="3" t="s">
        <v>548</v>
      </c>
      <c r="B2" s="180" t="s">
        <v>296</v>
      </c>
      <c r="D2" s="213"/>
    </row>
    <row r="3" spans="1:4" x14ac:dyDescent="0.25">
      <c r="A3" s="3" t="s">
        <v>549</v>
      </c>
      <c r="B3" s="8" t="s">
        <v>550</v>
      </c>
      <c r="D3" s="213"/>
    </row>
    <row r="4" spans="1:4" x14ac:dyDescent="0.25">
      <c r="A4" s="3" t="s">
        <v>551</v>
      </c>
      <c r="B4" s="4" t="s">
        <v>601</v>
      </c>
      <c r="D4" s="213"/>
    </row>
    <row r="5" spans="1:4" x14ac:dyDescent="0.25">
      <c r="A5" s="3" t="s">
        <v>741</v>
      </c>
      <c r="B5" s="5" t="s">
        <v>552</v>
      </c>
      <c r="D5" s="213"/>
    </row>
    <row r="6" spans="1:4" ht="15.75" thickBot="1" x14ac:dyDescent="0.3">
      <c r="A6" s="212"/>
      <c r="B6" s="109"/>
      <c r="C6" s="213"/>
      <c r="D6" s="213"/>
    </row>
    <row r="7" spans="1:4" x14ac:dyDescent="0.25">
      <c r="A7" s="950" t="s">
        <v>1</v>
      </c>
      <c r="B7" s="831" t="s">
        <v>296</v>
      </c>
      <c r="C7" s="953" t="s">
        <v>511</v>
      </c>
      <c r="D7" s="956" t="s">
        <v>197</v>
      </c>
    </row>
    <row r="8" spans="1:4" x14ac:dyDescent="0.25">
      <c r="A8" s="848"/>
      <c r="B8" s="952"/>
      <c r="C8" s="954"/>
      <c r="D8" s="957"/>
    </row>
    <row r="9" spans="1:4" ht="15.75" thickBot="1" x14ac:dyDescent="0.3">
      <c r="A9" s="951"/>
      <c r="B9" s="567"/>
      <c r="C9" s="955"/>
      <c r="D9" s="958"/>
    </row>
    <row r="10" spans="1:4" x14ac:dyDescent="0.25">
      <c r="A10" s="214">
        <v>1</v>
      </c>
      <c r="B10" s="53" t="s">
        <v>279</v>
      </c>
      <c r="C10" s="215">
        <v>5000000</v>
      </c>
      <c r="D10" s="216"/>
    </row>
    <row r="11" spans="1:4" ht="15.75" thickBot="1" x14ac:dyDescent="0.3">
      <c r="A11" s="431">
        <v>2</v>
      </c>
      <c r="B11" s="432" t="s">
        <v>280</v>
      </c>
      <c r="C11" s="433">
        <v>20000000</v>
      </c>
      <c r="D11" s="434"/>
    </row>
  </sheetData>
  <mergeCells count="4">
    <mergeCell ref="A7:A9"/>
    <mergeCell ref="B7:B8"/>
    <mergeCell ref="C7:C9"/>
    <mergeCell ref="D7:D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topLeftCell="A25" zoomScaleNormal="100" workbookViewId="0">
      <selection activeCell="A51" sqref="A51"/>
    </sheetView>
  </sheetViews>
  <sheetFormatPr defaultRowHeight="15" x14ac:dyDescent="0.25"/>
  <cols>
    <col min="1" max="1" width="77.7109375" customWidth="1"/>
    <col min="2" max="2" width="24.5703125" customWidth="1"/>
    <col min="3" max="3" width="22.5703125" bestFit="1" customWidth="1"/>
    <col min="4" max="4" width="17.28515625" bestFit="1" customWidth="1"/>
  </cols>
  <sheetData>
    <row r="1" spans="1:6" x14ac:dyDescent="0.25">
      <c r="A1" s="3" t="s">
        <v>547</v>
      </c>
      <c r="B1" s="180">
        <v>12</v>
      </c>
      <c r="D1" s="213"/>
      <c r="E1" s="213"/>
      <c r="F1" s="213"/>
    </row>
    <row r="2" spans="1:6" x14ac:dyDescent="0.25">
      <c r="A2" s="3" t="s">
        <v>548</v>
      </c>
      <c r="B2" s="180" t="s">
        <v>682</v>
      </c>
      <c r="D2" s="213"/>
      <c r="E2" s="213"/>
      <c r="F2" s="213"/>
    </row>
    <row r="3" spans="1:6" x14ac:dyDescent="0.25">
      <c r="A3" s="3" t="s">
        <v>549</v>
      </c>
      <c r="B3" s="8" t="s">
        <v>550</v>
      </c>
      <c r="D3" s="213"/>
      <c r="E3" s="213"/>
      <c r="F3" s="213"/>
    </row>
    <row r="4" spans="1:6" x14ac:dyDescent="0.25">
      <c r="A4" s="3" t="s">
        <v>551</v>
      </c>
      <c r="B4" s="4" t="s">
        <v>601</v>
      </c>
      <c r="D4" s="213"/>
      <c r="E4" s="213"/>
      <c r="F4" s="213"/>
    </row>
    <row r="5" spans="1:6" x14ac:dyDescent="0.25">
      <c r="A5" s="3" t="s">
        <v>741</v>
      </c>
      <c r="B5" s="5" t="s">
        <v>552</v>
      </c>
      <c r="D5" s="202"/>
      <c r="E5" s="202"/>
      <c r="F5" s="202"/>
    </row>
    <row r="6" spans="1:6" ht="15.75" thickBot="1" x14ac:dyDescent="0.3">
      <c r="A6" s="218"/>
      <c r="B6" s="218"/>
      <c r="C6" s="218"/>
      <c r="D6" s="202"/>
      <c r="E6" s="202"/>
      <c r="F6" s="202"/>
    </row>
    <row r="7" spans="1:6" x14ac:dyDescent="0.25">
      <c r="A7" s="931" t="s">
        <v>194</v>
      </c>
      <c r="B7" s="961" t="s">
        <v>512</v>
      </c>
      <c r="C7" s="961" t="s">
        <v>850</v>
      </c>
      <c r="D7" s="959" t="s">
        <v>513</v>
      </c>
      <c r="E7" s="202"/>
      <c r="F7" s="202"/>
    </row>
    <row r="8" spans="1:6" ht="15.75" thickBot="1" x14ac:dyDescent="0.3">
      <c r="A8" s="967"/>
      <c r="B8" s="962"/>
      <c r="C8" s="962"/>
      <c r="D8" s="960"/>
      <c r="E8" s="202"/>
      <c r="F8" s="202"/>
    </row>
    <row r="9" spans="1:6" x14ac:dyDescent="0.25">
      <c r="A9" s="724" t="s">
        <v>851</v>
      </c>
      <c r="B9" s="437">
        <f>B10+B11+B12</f>
        <v>0</v>
      </c>
      <c r="C9" s="725">
        <v>0</v>
      </c>
      <c r="D9" s="438">
        <f>D10+D11+D12</f>
        <v>0</v>
      </c>
      <c r="E9" s="202"/>
      <c r="F9" s="202"/>
    </row>
    <row r="10" spans="1:6" x14ac:dyDescent="0.25">
      <c r="A10" s="442" t="s">
        <v>782</v>
      </c>
      <c r="B10" s="279"/>
      <c r="C10" s="726">
        <v>0</v>
      </c>
      <c r="D10" s="256">
        <f>B10*C10</f>
        <v>0</v>
      </c>
      <c r="E10" s="202"/>
      <c r="F10" s="202"/>
    </row>
    <row r="11" spans="1:6" x14ac:dyDescent="0.25">
      <c r="A11" s="442" t="s">
        <v>783</v>
      </c>
      <c r="B11" s="279"/>
      <c r="C11" s="726">
        <v>0</v>
      </c>
      <c r="D11" s="256">
        <f>B11*C11</f>
        <v>0</v>
      </c>
      <c r="E11" s="202"/>
      <c r="F11" s="202"/>
    </row>
    <row r="12" spans="1:6" ht="30" x14ac:dyDescent="0.25">
      <c r="A12" s="727" t="s">
        <v>891</v>
      </c>
      <c r="B12" s="728">
        <f>B13+B14+B15+B16+B17+B18</f>
        <v>0</v>
      </c>
      <c r="C12" s="726">
        <v>0</v>
      </c>
      <c r="D12" s="256">
        <f>D13+D14+D15+D16+D17+D18</f>
        <v>0</v>
      </c>
      <c r="E12" s="202"/>
      <c r="F12" s="202"/>
    </row>
    <row r="13" spans="1:6" x14ac:dyDescent="0.25">
      <c r="A13" s="729" t="s">
        <v>892</v>
      </c>
      <c r="B13" s="279"/>
      <c r="C13" s="726">
        <v>0</v>
      </c>
      <c r="D13" s="256">
        <f>B13*C13</f>
        <v>0</v>
      </c>
      <c r="E13" s="202"/>
      <c r="F13" s="202"/>
    </row>
    <row r="14" spans="1:6" x14ac:dyDescent="0.25">
      <c r="A14" s="729" t="s">
        <v>852</v>
      </c>
      <c r="B14" s="279"/>
      <c r="C14" s="726">
        <v>0</v>
      </c>
      <c r="D14" s="256">
        <f t="shared" ref="D14:D18" si="0">B14*C14</f>
        <v>0</v>
      </c>
      <c r="E14" s="202"/>
      <c r="F14" s="202"/>
    </row>
    <row r="15" spans="1:6" x14ac:dyDescent="0.25">
      <c r="A15" s="729" t="s">
        <v>853</v>
      </c>
      <c r="B15" s="279"/>
      <c r="C15" s="726">
        <v>0</v>
      </c>
      <c r="D15" s="256">
        <f t="shared" si="0"/>
        <v>0</v>
      </c>
      <c r="E15" s="202"/>
      <c r="F15" s="202"/>
    </row>
    <row r="16" spans="1:6" x14ac:dyDescent="0.25">
      <c r="A16" s="729" t="s">
        <v>854</v>
      </c>
      <c r="B16" s="279"/>
      <c r="C16" s="726">
        <v>0</v>
      </c>
      <c r="D16" s="256">
        <f t="shared" si="0"/>
        <v>0</v>
      </c>
      <c r="E16" s="202"/>
      <c r="F16" s="202"/>
    </row>
    <row r="17" spans="1:6" ht="30" x14ac:dyDescent="0.25">
      <c r="A17" s="730" t="s">
        <v>855</v>
      </c>
      <c r="B17" s="279"/>
      <c r="C17" s="726">
        <v>0</v>
      </c>
      <c r="D17" s="256">
        <f>B17*C17</f>
        <v>0</v>
      </c>
      <c r="E17" s="202"/>
      <c r="F17" s="202"/>
    </row>
    <row r="18" spans="1:6" ht="30" x14ac:dyDescent="0.25">
      <c r="A18" s="730" t="s">
        <v>856</v>
      </c>
      <c r="B18" s="279"/>
      <c r="C18" s="726">
        <v>0</v>
      </c>
      <c r="D18" s="256">
        <f t="shared" si="0"/>
        <v>0</v>
      </c>
      <c r="E18" s="202"/>
      <c r="F18" s="202"/>
    </row>
    <row r="19" spans="1:6" x14ac:dyDescent="0.25">
      <c r="A19" s="731" t="s">
        <v>857</v>
      </c>
      <c r="B19" s="439">
        <f>B20+B21</f>
        <v>0</v>
      </c>
      <c r="C19" s="732">
        <v>0.2</v>
      </c>
      <c r="D19" s="440">
        <f>D20+D21</f>
        <v>0</v>
      </c>
      <c r="E19" s="202"/>
      <c r="F19" s="202"/>
    </row>
    <row r="20" spans="1:6" x14ac:dyDescent="0.25">
      <c r="A20" s="441" t="s">
        <v>780</v>
      </c>
      <c r="B20" s="279"/>
      <c r="C20" s="726">
        <v>0.2</v>
      </c>
      <c r="D20" s="256">
        <f>B20*C20</f>
        <v>0</v>
      </c>
      <c r="E20" s="202"/>
      <c r="F20" s="202"/>
    </row>
    <row r="21" spans="1:6" x14ac:dyDescent="0.25">
      <c r="A21" s="441" t="s">
        <v>781</v>
      </c>
      <c r="B21" s="279"/>
      <c r="C21" s="726">
        <v>0.2</v>
      </c>
      <c r="D21" s="256">
        <f>B21*C21</f>
        <v>0</v>
      </c>
      <c r="E21" s="202"/>
      <c r="F21" s="202"/>
    </row>
    <row r="22" spans="1:6" x14ac:dyDescent="0.25">
      <c r="A22" s="733" t="s">
        <v>858</v>
      </c>
      <c r="B22" s="439">
        <f>B23+B24+B25</f>
        <v>0</v>
      </c>
      <c r="C22" s="732">
        <v>0.5</v>
      </c>
      <c r="D22" s="440">
        <f>D23+D24+D25</f>
        <v>0</v>
      </c>
      <c r="E22" s="202"/>
      <c r="F22" s="202"/>
    </row>
    <row r="23" spans="1:6" ht="30" x14ac:dyDescent="0.25">
      <c r="A23" s="441" t="s">
        <v>784</v>
      </c>
      <c r="B23" s="279"/>
      <c r="C23" s="726">
        <v>0.5</v>
      </c>
      <c r="D23" s="256">
        <f>B23*C23</f>
        <v>0</v>
      </c>
      <c r="E23" s="202"/>
      <c r="F23" s="202"/>
    </row>
    <row r="24" spans="1:6" ht="30" x14ac:dyDescent="0.25">
      <c r="A24" s="734" t="s">
        <v>860</v>
      </c>
      <c r="B24" s="279"/>
      <c r="C24" s="726">
        <v>0.5</v>
      </c>
      <c r="D24" s="256">
        <f>B24*C24</f>
        <v>0</v>
      </c>
      <c r="E24" s="202"/>
      <c r="F24" s="202"/>
    </row>
    <row r="25" spans="1:6" x14ac:dyDescent="0.25">
      <c r="A25" s="441" t="s">
        <v>785</v>
      </c>
      <c r="B25" s="279"/>
      <c r="C25" s="726">
        <v>0.5</v>
      </c>
      <c r="D25" s="256">
        <f>B25*C25</f>
        <v>0</v>
      </c>
      <c r="E25" s="202"/>
      <c r="F25" s="202"/>
    </row>
    <row r="26" spans="1:6" x14ac:dyDescent="0.25">
      <c r="A26" s="733" t="s">
        <v>859</v>
      </c>
      <c r="B26" s="439">
        <f>B27+B28+B29</f>
        <v>0</v>
      </c>
      <c r="C26" s="732">
        <v>1</v>
      </c>
      <c r="D26" s="440">
        <f>D27+D28+D29</f>
        <v>0</v>
      </c>
      <c r="E26" s="202"/>
      <c r="F26" s="202"/>
    </row>
    <row r="27" spans="1:6" x14ac:dyDescent="0.25">
      <c r="A27" s="443" t="s">
        <v>786</v>
      </c>
      <c r="B27" s="279"/>
      <c r="C27" s="726">
        <v>1</v>
      </c>
      <c r="D27" s="256">
        <f>B27*C27</f>
        <v>0</v>
      </c>
      <c r="E27" s="202"/>
      <c r="F27" s="202"/>
    </row>
    <row r="28" spans="1:6" x14ac:dyDescent="0.25">
      <c r="A28" s="443" t="s">
        <v>787</v>
      </c>
      <c r="B28" s="279"/>
      <c r="C28" s="726">
        <v>1</v>
      </c>
      <c r="D28" s="256">
        <f>B28*C28</f>
        <v>0</v>
      </c>
      <c r="E28" s="202"/>
      <c r="F28" s="202"/>
    </row>
    <row r="29" spans="1:6" ht="15.75" thickBot="1" x14ac:dyDescent="0.3">
      <c r="A29" s="436" t="s">
        <v>788</v>
      </c>
      <c r="B29" s="735"/>
      <c r="C29" s="736">
        <v>1</v>
      </c>
      <c r="D29" s="428">
        <f t="shared" ref="D29" si="1">B29*C29</f>
        <v>0</v>
      </c>
      <c r="E29" s="202"/>
      <c r="F29" s="202"/>
    </row>
    <row r="30" spans="1:6" ht="15.75" thickBot="1" x14ac:dyDescent="0.3">
      <c r="A30" s="614" t="s">
        <v>195</v>
      </c>
      <c r="B30" s="337">
        <f>B9+B19+B22+B26</f>
        <v>0</v>
      </c>
      <c r="C30" s="623"/>
      <c r="D30" s="338">
        <f>D9+D19+D22+D26</f>
        <v>0</v>
      </c>
      <c r="E30" s="202"/>
      <c r="F30" s="202"/>
    </row>
    <row r="31" spans="1:6" x14ac:dyDescent="0.25">
      <c r="A31" s="218"/>
      <c r="B31" s="218"/>
      <c r="C31" s="218"/>
      <c r="D31" s="202"/>
      <c r="E31" s="202"/>
      <c r="F31" s="202"/>
    </row>
    <row r="32" spans="1:6" x14ac:dyDescent="0.25">
      <c r="A32" s="218"/>
      <c r="B32" s="218"/>
      <c r="C32" s="218"/>
      <c r="D32" s="202"/>
      <c r="E32" s="202"/>
      <c r="F32" s="202"/>
    </row>
    <row r="33" spans="1:6" x14ac:dyDescent="0.25">
      <c r="A33" s="3" t="s">
        <v>547</v>
      </c>
      <c r="B33" s="205" t="s">
        <v>764</v>
      </c>
      <c r="D33" s="202"/>
      <c r="E33" s="202"/>
      <c r="F33" s="202"/>
    </row>
    <row r="34" spans="1:6" x14ac:dyDescent="0.25">
      <c r="A34" s="3" t="s">
        <v>548</v>
      </c>
      <c r="B34" s="180" t="s">
        <v>683</v>
      </c>
      <c r="D34" s="202"/>
      <c r="E34" s="202"/>
      <c r="F34" s="202"/>
    </row>
    <row r="35" spans="1:6" x14ac:dyDescent="0.25">
      <c r="A35" s="3" t="s">
        <v>549</v>
      </c>
      <c r="B35" s="8" t="s">
        <v>550</v>
      </c>
      <c r="D35" s="202"/>
      <c r="E35" s="202"/>
      <c r="F35" s="202"/>
    </row>
    <row r="36" spans="1:6" x14ac:dyDescent="0.25">
      <c r="A36" s="3" t="s">
        <v>551</v>
      </c>
      <c r="B36" s="4" t="s">
        <v>601</v>
      </c>
      <c r="D36" s="202"/>
      <c r="E36" s="202"/>
      <c r="F36" s="202"/>
    </row>
    <row r="37" spans="1:6" x14ac:dyDescent="0.25">
      <c r="A37" s="3" t="s">
        <v>741</v>
      </c>
      <c r="B37" s="5" t="s">
        <v>552</v>
      </c>
      <c r="D37" s="202"/>
      <c r="E37" s="202"/>
      <c r="F37" s="202"/>
    </row>
    <row r="38" spans="1:6" ht="15.75" thickBot="1" x14ac:dyDescent="0.3">
      <c r="A38" s="219"/>
      <c r="B38" s="213"/>
      <c r="C38" s="213"/>
      <c r="D38" s="202"/>
      <c r="E38" s="202"/>
      <c r="F38" s="202"/>
    </row>
    <row r="39" spans="1:6" x14ac:dyDescent="0.25">
      <c r="A39" s="931" t="s">
        <v>755</v>
      </c>
      <c r="B39" s="961" t="s">
        <v>512</v>
      </c>
      <c r="C39" s="961" t="s">
        <v>850</v>
      </c>
      <c r="D39" s="959" t="s">
        <v>513</v>
      </c>
      <c r="E39" s="202"/>
      <c r="F39" s="202"/>
    </row>
    <row r="40" spans="1:6" ht="15.75" thickBot="1" x14ac:dyDescent="0.3">
      <c r="A40" s="932"/>
      <c r="B40" s="962"/>
      <c r="C40" s="962"/>
      <c r="D40" s="960"/>
      <c r="E40" s="202"/>
      <c r="F40" s="202"/>
    </row>
    <row r="41" spans="1:6" x14ac:dyDescent="0.25">
      <c r="A41" s="737" t="s">
        <v>861</v>
      </c>
      <c r="B41" s="435">
        <f>B42+B43+B44+B45+B46+B47</f>
        <v>0</v>
      </c>
      <c r="C41" s="696">
        <v>1</v>
      </c>
      <c r="D41" s="435">
        <f>D42+D43+D44+D45+D46+D47</f>
        <v>0</v>
      </c>
      <c r="E41" s="202"/>
      <c r="F41" s="202"/>
    </row>
    <row r="42" spans="1:6" x14ac:dyDescent="0.25">
      <c r="A42" s="442" t="s">
        <v>789</v>
      </c>
      <c r="B42" s="279"/>
      <c r="C42" s="726">
        <v>1</v>
      </c>
      <c r="D42" s="276">
        <f>B42*C42</f>
        <v>0</v>
      </c>
      <c r="E42" s="202"/>
      <c r="F42" s="202"/>
    </row>
    <row r="43" spans="1:6" x14ac:dyDescent="0.25">
      <c r="A43" s="442" t="s">
        <v>790</v>
      </c>
      <c r="B43" s="279"/>
      <c r="C43" s="726">
        <v>1</v>
      </c>
      <c r="D43" s="276">
        <f t="shared" ref="D43:D47" si="2">B43*C43</f>
        <v>0</v>
      </c>
      <c r="E43" s="202"/>
      <c r="F43" s="202"/>
    </row>
    <row r="44" spans="1:6" x14ac:dyDescent="0.25">
      <c r="A44" s="444" t="s">
        <v>791</v>
      </c>
      <c r="B44" s="279"/>
      <c r="C44" s="726">
        <v>1</v>
      </c>
      <c r="D44" s="276">
        <f>B44*C44</f>
        <v>0</v>
      </c>
      <c r="E44" s="202"/>
      <c r="F44" s="202"/>
    </row>
    <row r="45" spans="1:6" x14ac:dyDescent="0.25">
      <c r="A45" s="442" t="s">
        <v>792</v>
      </c>
      <c r="B45" s="279"/>
      <c r="C45" s="726">
        <v>1</v>
      </c>
      <c r="D45" s="276">
        <f t="shared" si="2"/>
        <v>0</v>
      </c>
      <c r="E45" s="202"/>
      <c r="F45" s="202"/>
    </row>
    <row r="46" spans="1:6" x14ac:dyDescent="0.25">
      <c r="A46" s="442" t="s">
        <v>793</v>
      </c>
      <c r="B46" s="279"/>
      <c r="C46" s="726">
        <v>1</v>
      </c>
      <c r="D46" s="276">
        <f t="shared" si="2"/>
        <v>0</v>
      </c>
      <c r="E46" s="202"/>
      <c r="F46" s="202"/>
    </row>
    <row r="47" spans="1:6" ht="15.75" thickBot="1" x14ac:dyDescent="0.3">
      <c r="A47" s="436" t="s">
        <v>794</v>
      </c>
      <c r="B47" s="735"/>
      <c r="C47" s="736">
        <v>1</v>
      </c>
      <c r="D47" s="460">
        <f t="shared" si="2"/>
        <v>0</v>
      </c>
      <c r="E47" s="202"/>
      <c r="F47" s="202"/>
    </row>
    <row r="48" spans="1:6" ht="15.75" thickBot="1" x14ac:dyDescent="0.3">
      <c r="A48" s="738" t="s">
        <v>862</v>
      </c>
      <c r="B48" s="339">
        <f>B41</f>
        <v>0</v>
      </c>
      <c r="C48" s="624"/>
      <c r="D48" s="340">
        <f>D41</f>
        <v>0</v>
      </c>
      <c r="E48" s="202"/>
      <c r="F48" s="202"/>
    </row>
    <row r="49" spans="1:6" x14ac:dyDescent="0.25">
      <c r="A49" s="219"/>
      <c r="B49" s="213"/>
      <c r="C49" s="213"/>
      <c r="D49" s="202"/>
      <c r="E49" s="202"/>
      <c r="F49" s="202"/>
    </row>
    <row r="50" spans="1:6" x14ac:dyDescent="0.25">
      <c r="A50" s="219"/>
      <c r="B50" s="213"/>
      <c r="C50" s="213"/>
      <c r="D50" s="202"/>
      <c r="E50" s="202"/>
      <c r="F50" s="202"/>
    </row>
    <row r="51" spans="1:6" x14ac:dyDescent="0.25">
      <c r="A51" s="3" t="s">
        <v>547</v>
      </c>
      <c r="B51" s="205" t="s">
        <v>765</v>
      </c>
      <c r="D51" s="202"/>
      <c r="E51" s="202"/>
      <c r="F51" s="202"/>
    </row>
    <row r="52" spans="1:6" x14ac:dyDescent="0.25">
      <c r="A52" s="3" t="s">
        <v>548</v>
      </c>
      <c r="B52" s="180" t="s">
        <v>196</v>
      </c>
      <c r="D52" s="202"/>
      <c r="E52" s="202"/>
      <c r="F52" s="202"/>
    </row>
    <row r="53" spans="1:6" x14ac:dyDescent="0.25">
      <c r="A53" s="3" t="s">
        <v>549</v>
      </c>
      <c r="B53" s="8" t="s">
        <v>550</v>
      </c>
      <c r="D53" s="202"/>
      <c r="E53" s="202"/>
      <c r="F53" s="202"/>
    </row>
    <row r="54" spans="1:6" x14ac:dyDescent="0.25">
      <c r="A54" s="3" t="s">
        <v>551</v>
      </c>
      <c r="B54" s="4" t="s">
        <v>601</v>
      </c>
      <c r="D54" s="202"/>
      <c r="E54" s="202"/>
      <c r="F54" s="202"/>
    </row>
    <row r="55" spans="1:6" x14ac:dyDescent="0.25">
      <c r="A55" s="3" t="s">
        <v>741</v>
      </c>
      <c r="B55" s="5" t="s">
        <v>552</v>
      </c>
      <c r="D55" s="202"/>
      <c r="E55" s="202"/>
      <c r="F55" s="202"/>
    </row>
    <row r="56" spans="1:6" ht="15.75" thickBot="1" x14ac:dyDescent="0.3">
      <c r="A56" s="219"/>
      <c r="B56" s="202"/>
      <c r="C56" s="202"/>
      <c r="D56" s="202"/>
      <c r="E56" s="202"/>
      <c r="F56" s="202"/>
    </row>
    <row r="57" spans="1:6" x14ac:dyDescent="0.25">
      <c r="A57" s="963" t="s">
        <v>196</v>
      </c>
      <c r="B57" s="953" t="s">
        <v>348</v>
      </c>
      <c r="C57" s="965" t="s">
        <v>360</v>
      </c>
      <c r="D57" s="202"/>
      <c r="E57" s="202"/>
      <c r="F57" s="202"/>
    </row>
    <row r="58" spans="1:6" ht="15.75" thickBot="1" x14ac:dyDescent="0.3">
      <c r="A58" s="964"/>
      <c r="B58" s="955"/>
      <c r="C58" s="966"/>
      <c r="D58" s="202"/>
      <c r="E58" s="202"/>
      <c r="F58" s="202"/>
    </row>
    <row r="59" spans="1:6" x14ac:dyDescent="0.25">
      <c r="A59" s="111" t="s">
        <v>801</v>
      </c>
      <c r="B59" s="625"/>
      <c r="C59" s="739">
        <f>+D30</f>
        <v>0</v>
      </c>
      <c r="D59" s="202"/>
      <c r="E59" s="202"/>
      <c r="F59" s="202"/>
    </row>
    <row r="60" spans="1:6" x14ac:dyDescent="0.25">
      <c r="A60" s="112" t="s">
        <v>802</v>
      </c>
      <c r="B60" s="626"/>
      <c r="C60" s="740">
        <f>+D48</f>
        <v>0</v>
      </c>
      <c r="D60" s="202"/>
      <c r="E60" s="202"/>
      <c r="F60" s="202"/>
    </row>
    <row r="61" spans="1:6" x14ac:dyDescent="0.25">
      <c r="A61" s="113" t="s">
        <v>803</v>
      </c>
      <c r="B61" s="626"/>
      <c r="C61" s="740">
        <f>+C59+C60</f>
        <v>0</v>
      </c>
      <c r="D61" s="202"/>
      <c r="E61" s="202"/>
      <c r="F61" s="202"/>
    </row>
    <row r="62" spans="1:6" x14ac:dyDescent="0.25">
      <c r="A62" s="652" t="s">
        <v>804</v>
      </c>
      <c r="B62" s="626"/>
      <c r="C62" s="740">
        <f>'F28'!C20</f>
        <v>0</v>
      </c>
      <c r="D62" s="202"/>
      <c r="E62" s="202"/>
      <c r="F62" s="202"/>
    </row>
    <row r="63" spans="1:6" x14ac:dyDescent="0.25">
      <c r="A63" s="59" t="s">
        <v>805</v>
      </c>
      <c r="B63" s="627"/>
      <c r="C63" s="741" t="e">
        <f>+C62/C61*100</f>
        <v>#DIV/0!</v>
      </c>
      <c r="D63" s="202"/>
      <c r="E63" s="202"/>
      <c r="F63" s="202"/>
    </row>
    <row r="64" spans="1:6" x14ac:dyDescent="0.25">
      <c r="A64" s="112" t="s">
        <v>363</v>
      </c>
      <c r="B64" s="699" t="s">
        <v>361</v>
      </c>
      <c r="C64" s="667"/>
      <c r="D64" s="202"/>
      <c r="E64" s="202"/>
      <c r="F64" s="202"/>
    </row>
    <row r="65" spans="1:6" x14ac:dyDescent="0.25">
      <c r="A65" s="59" t="s">
        <v>364</v>
      </c>
      <c r="B65" s="699" t="s">
        <v>362</v>
      </c>
      <c r="C65" s="667"/>
      <c r="D65" s="202"/>
      <c r="E65" s="202"/>
      <c r="F65" s="202"/>
    </row>
    <row r="66" spans="1:6" x14ac:dyDescent="0.25">
      <c r="A66" s="701" t="s">
        <v>806</v>
      </c>
      <c r="B66" s="699" t="s">
        <v>176</v>
      </c>
      <c r="C66" s="742" t="e">
        <f>'F28'!C20/('F1'!L139+'F1'!L142)*100</f>
        <v>#DIV/0!</v>
      </c>
      <c r="D66" s="202"/>
      <c r="E66" s="202"/>
      <c r="F66" s="202"/>
    </row>
    <row r="67" spans="1:6" ht="15.75" thickBot="1" x14ac:dyDescent="0.3">
      <c r="A67" s="702" t="s">
        <v>807</v>
      </c>
      <c r="B67" s="700" t="s">
        <v>176</v>
      </c>
      <c r="C67" s="743"/>
      <c r="D67" s="202"/>
      <c r="E67" s="202"/>
      <c r="F67" s="202"/>
    </row>
  </sheetData>
  <mergeCells count="11">
    <mergeCell ref="D7:D8"/>
    <mergeCell ref="B39:B40"/>
    <mergeCell ref="C39:C40"/>
    <mergeCell ref="D39:D40"/>
    <mergeCell ref="A57:A58"/>
    <mergeCell ref="B57:B58"/>
    <mergeCell ref="C57:C58"/>
    <mergeCell ref="A7:A8"/>
    <mergeCell ref="B7:B8"/>
    <mergeCell ref="C7:C8"/>
    <mergeCell ref="A39:A4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zoomScaleNormal="100" workbookViewId="0"/>
  </sheetViews>
  <sheetFormatPr defaultRowHeight="15" x14ac:dyDescent="0.25"/>
  <cols>
    <col min="1" max="1" width="74.140625" customWidth="1"/>
    <col min="2" max="2" width="20.140625" bestFit="1" customWidth="1"/>
    <col min="3" max="3" width="18.42578125" bestFit="1" customWidth="1"/>
  </cols>
  <sheetData>
    <row r="1" spans="1:3" x14ac:dyDescent="0.25">
      <c r="A1" s="3" t="s">
        <v>547</v>
      </c>
      <c r="B1" s="180">
        <v>13</v>
      </c>
    </row>
    <row r="2" spans="1:3" x14ac:dyDescent="0.25">
      <c r="A2" s="3" t="s">
        <v>548</v>
      </c>
      <c r="B2" s="180" t="s">
        <v>684</v>
      </c>
    </row>
    <row r="3" spans="1:3" x14ac:dyDescent="0.25">
      <c r="A3" s="3" t="s">
        <v>549</v>
      </c>
      <c r="B3" s="8" t="s">
        <v>550</v>
      </c>
    </row>
    <row r="4" spans="1:3" x14ac:dyDescent="0.25">
      <c r="A4" s="3" t="s">
        <v>551</v>
      </c>
      <c r="B4" s="4" t="s">
        <v>601</v>
      </c>
    </row>
    <row r="5" spans="1:3" x14ac:dyDescent="0.25">
      <c r="A5" s="3" t="s">
        <v>741</v>
      </c>
      <c r="B5" s="5" t="s">
        <v>552</v>
      </c>
    </row>
    <row r="6" spans="1:3" ht="15.75" thickBot="1" x14ac:dyDescent="0.3">
      <c r="A6" s="25"/>
      <c r="B6" s="224"/>
      <c r="C6" s="202"/>
    </row>
    <row r="7" spans="1:3" x14ac:dyDescent="0.25">
      <c r="A7" s="953" t="s">
        <v>514</v>
      </c>
      <c r="B7" s="953" t="s">
        <v>348</v>
      </c>
      <c r="C7" s="965" t="s">
        <v>360</v>
      </c>
    </row>
    <row r="8" spans="1:3" x14ac:dyDescent="0.25">
      <c r="A8" s="954"/>
      <c r="B8" s="954"/>
      <c r="C8" s="966"/>
    </row>
    <row r="9" spans="1:3" ht="15.75" thickBot="1" x14ac:dyDescent="0.3">
      <c r="A9" s="568"/>
      <c r="B9" s="955"/>
      <c r="C9" s="968"/>
    </row>
    <row r="10" spans="1:3" x14ac:dyDescent="0.25">
      <c r="A10" s="25" t="s">
        <v>798</v>
      </c>
      <c r="B10" s="353"/>
      <c r="C10" s="346">
        <f>SUM(C11:C34)</f>
        <v>0</v>
      </c>
    </row>
    <row r="11" spans="1:3" x14ac:dyDescent="0.25">
      <c r="A11" s="493" t="s">
        <v>323</v>
      </c>
      <c r="B11" s="120" t="s">
        <v>515</v>
      </c>
      <c r="C11" s="342"/>
    </row>
    <row r="12" spans="1:3" x14ac:dyDescent="0.25">
      <c r="A12" s="493" t="s">
        <v>324</v>
      </c>
      <c r="B12" s="120" t="s">
        <v>515</v>
      </c>
      <c r="C12" s="343"/>
    </row>
    <row r="13" spans="1:3" x14ac:dyDescent="0.25">
      <c r="A13" s="493" t="s">
        <v>778</v>
      </c>
      <c r="B13" s="120" t="s">
        <v>515</v>
      </c>
      <c r="C13" s="343"/>
    </row>
    <row r="14" spans="1:3" x14ac:dyDescent="0.25">
      <c r="A14" s="493" t="s">
        <v>299</v>
      </c>
      <c r="B14" s="120"/>
      <c r="C14" s="343"/>
    </row>
    <row r="15" spans="1:3" x14ac:dyDescent="0.25">
      <c r="A15" s="493" t="s">
        <v>204</v>
      </c>
      <c r="B15" s="120"/>
      <c r="C15" s="343"/>
    </row>
    <row r="16" spans="1:3" x14ac:dyDescent="0.25">
      <c r="A16" s="493" t="s">
        <v>204</v>
      </c>
      <c r="B16" s="120"/>
      <c r="C16" s="343"/>
    </row>
    <row r="17" spans="1:3" x14ac:dyDescent="0.25">
      <c r="A17" s="493" t="s">
        <v>204</v>
      </c>
      <c r="B17" s="628"/>
      <c r="C17" s="343"/>
    </row>
    <row r="18" spans="1:3" x14ac:dyDescent="0.25">
      <c r="A18" s="493" t="s">
        <v>204</v>
      </c>
      <c r="B18" s="120"/>
      <c r="C18" s="343"/>
    </row>
    <row r="19" spans="1:3" x14ac:dyDescent="0.25">
      <c r="A19" s="493" t="s">
        <v>204</v>
      </c>
      <c r="B19" s="120"/>
      <c r="C19" s="343"/>
    </row>
    <row r="20" spans="1:3" x14ac:dyDescent="0.25">
      <c r="A20" s="493" t="s">
        <v>204</v>
      </c>
      <c r="B20" s="120"/>
      <c r="C20" s="343"/>
    </row>
    <row r="21" spans="1:3" x14ac:dyDescent="0.25">
      <c r="A21" s="493" t="s">
        <v>204</v>
      </c>
      <c r="B21" s="120"/>
      <c r="C21" s="343"/>
    </row>
    <row r="22" spans="1:3" x14ac:dyDescent="0.25">
      <c r="A22" s="493" t="s">
        <v>204</v>
      </c>
      <c r="B22" s="629"/>
      <c r="C22" s="341"/>
    </row>
    <row r="23" spans="1:3" x14ac:dyDescent="0.25">
      <c r="A23" s="493" t="s">
        <v>204</v>
      </c>
      <c r="B23" s="629"/>
      <c r="C23" s="341"/>
    </row>
    <row r="24" spans="1:3" x14ac:dyDescent="0.25">
      <c r="A24" s="493" t="s">
        <v>204</v>
      </c>
      <c r="B24" s="629"/>
      <c r="C24" s="341"/>
    </row>
    <row r="25" spans="1:3" x14ac:dyDescent="0.25">
      <c r="A25" s="493" t="s">
        <v>204</v>
      </c>
      <c r="B25" s="629"/>
      <c r="C25" s="341"/>
    </row>
    <row r="26" spans="1:3" x14ac:dyDescent="0.25">
      <c r="A26" s="493" t="s">
        <v>204</v>
      </c>
      <c r="B26" s="629"/>
      <c r="C26" s="341"/>
    </row>
    <row r="27" spans="1:3" x14ac:dyDescent="0.25">
      <c r="A27" s="493" t="s">
        <v>204</v>
      </c>
      <c r="B27" s="629"/>
      <c r="C27" s="341"/>
    </row>
    <row r="28" spans="1:3" x14ac:dyDescent="0.25">
      <c r="A28" s="493" t="s">
        <v>204</v>
      </c>
      <c r="B28" s="629"/>
      <c r="C28" s="341"/>
    </row>
    <row r="29" spans="1:3" x14ac:dyDescent="0.25">
      <c r="A29" s="493" t="s">
        <v>204</v>
      </c>
      <c r="B29" s="629"/>
      <c r="C29" s="341"/>
    </row>
    <row r="30" spans="1:3" x14ac:dyDescent="0.25">
      <c r="A30" s="493" t="s">
        <v>204</v>
      </c>
      <c r="B30" s="629"/>
      <c r="C30" s="341"/>
    </row>
    <row r="31" spans="1:3" x14ac:dyDescent="0.25">
      <c r="A31" s="493" t="s">
        <v>204</v>
      </c>
      <c r="B31" s="629"/>
      <c r="C31" s="341"/>
    </row>
    <row r="32" spans="1:3" x14ac:dyDescent="0.25">
      <c r="A32" s="493" t="s">
        <v>204</v>
      </c>
      <c r="B32" s="629"/>
      <c r="C32" s="341"/>
    </row>
    <row r="33" spans="1:3" x14ac:dyDescent="0.25">
      <c r="A33" s="493" t="s">
        <v>204</v>
      </c>
      <c r="B33" s="629"/>
      <c r="C33" s="341"/>
    </row>
    <row r="34" spans="1:3" x14ac:dyDescent="0.25">
      <c r="A34" s="493" t="s">
        <v>204</v>
      </c>
      <c r="B34" s="629"/>
      <c r="C34" s="341"/>
    </row>
  </sheetData>
  <mergeCells count="3">
    <mergeCell ref="A7:A8"/>
    <mergeCell ref="B7:B9"/>
    <mergeCell ref="C7:C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zoomScaleNormal="100" workbookViewId="0"/>
  </sheetViews>
  <sheetFormatPr defaultRowHeight="15" x14ac:dyDescent="0.25"/>
  <cols>
    <col min="1" max="1" width="70.85546875" customWidth="1"/>
    <col min="2" max="2" width="20.140625" customWidth="1"/>
    <col min="3" max="3" width="22.28515625" customWidth="1"/>
  </cols>
  <sheetData>
    <row r="1" spans="1:3" x14ac:dyDescent="0.25">
      <c r="A1" s="3" t="s">
        <v>547</v>
      </c>
      <c r="B1" s="205" t="s">
        <v>777</v>
      </c>
      <c r="C1" s="202"/>
    </row>
    <row r="2" spans="1:3" x14ac:dyDescent="0.25">
      <c r="A2" s="3" t="s">
        <v>548</v>
      </c>
      <c r="B2" s="180" t="s">
        <v>684</v>
      </c>
      <c r="C2" s="202"/>
    </row>
    <row r="3" spans="1:3" x14ac:dyDescent="0.25">
      <c r="A3" s="3" t="s">
        <v>549</v>
      </c>
      <c r="B3" s="8" t="s">
        <v>550</v>
      </c>
      <c r="C3" s="202"/>
    </row>
    <row r="4" spans="1:3" x14ac:dyDescent="0.25">
      <c r="A4" s="3" t="s">
        <v>551</v>
      </c>
      <c r="B4" s="4" t="s">
        <v>601</v>
      </c>
      <c r="C4" s="202"/>
    </row>
    <row r="5" spans="1:3" x14ac:dyDescent="0.25">
      <c r="A5" s="3" t="s">
        <v>741</v>
      </c>
      <c r="B5" s="5" t="s">
        <v>552</v>
      </c>
      <c r="C5" s="202"/>
    </row>
    <row r="6" spans="1:3" ht="15.75" thickBot="1" x14ac:dyDescent="0.3">
      <c r="A6" s="25"/>
      <c r="B6" s="224"/>
      <c r="C6" s="202"/>
    </row>
    <row r="7" spans="1:3" x14ac:dyDescent="0.25">
      <c r="A7" s="953" t="s">
        <v>514</v>
      </c>
      <c r="B7" s="953" t="s">
        <v>348</v>
      </c>
      <c r="C7" s="965" t="s">
        <v>360</v>
      </c>
    </row>
    <row r="8" spans="1:3" x14ac:dyDescent="0.25">
      <c r="A8" s="954"/>
      <c r="B8" s="954"/>
      <c r="C8" s="966"/>
    </row>
    <row r="9" spans="1:3" ht="15.75" thickBot="1" x14ac:dyDescent="0.3">
      <c r="A9" s="568"/>
      <c r="B9" s="955"/>
      <c r="C9" s="968"/>
    </row>
    <row r="10" spans="1:3" x14ac:dyDescent="0.25">
      <c r="A10" s="25" t="s">
        <v>799</v>
      </c>
      <c r="B10" s="120" t="s">
        <v>357</v>
      </c>
      <c r="C10" s="347">
        <f>C11+'F13'!C10</f>
        <v>0</v>
      </c>
    </row>
    <row r="11" spans="1:3" x14ac:dyDescent="0.25">
      <c r="A11" s="25" t="s">
        <v>800</v>
      </c>
      <c r="B11" s="352"/>
      <c r="C11" s="346">
        <f>SUM(C12:C35)</f>
        <v>0</v>
      </c>
    </row>
    <row r="12" spans="1:3" x14ac:dyDescent="0.25">
      <c r="A12" s="493" t="s">
        <v>298</v>
      </c>
      <c r="B12" s="120" t="s">
        <v>358</v>
      </c>
      <c r="C12" s="343"/>
    </row>
    <row r="13" spans="1:3" x14ac:dyDescent="0.25">
      <c r="A13" s="493" t="s">
        <v>297</v>
      </c>
      <c r="B13" s="120" t="s">
        <v>358</v>
      </c>
      <c r="C13" s="343"/>
    </row>
    <row r="14" spans="1:3" x14ac:dyDescent="0.25">
      <c r="A14" s="493" t="s">
        <v>779</v>
      </c>
      <c r="B14" s="120" t="s">
        <v>358</v>
      </c>
      <c r="C14" s="343"/>
    </row>
    <row r="15" spans="1:3" x14ac:dyDescent="0.25">
      <c r="A15" s="493" t="s">
        <v>299</v>
      </c>
      <c r="B15" s="120"/>
      <c r="C15" s="343"/>
    </row>
    <row r="16" spans="1:3" x14ac:dyDescent="0.25">
      <c r="A16" s="493" t="s">
        <v>299</v>
      </c>
      <c r="B16" s="629"/>
      <c r="C16" s="344"/>
    </row>
    <row r="17" spans="1:3" x14ac:dyDescent="0.25">
      <c r="A17" s="493" t="s">
        <v>299</v>
      </c>
      <c r="B17" s="630"/>
      <c r="C17" s="345"/>
    </row>
    <row r="18" spans="1:3" x14ac:dyDescent="0.25">
      <c r="A18" s="493" t="s">
        <v>299</v>
      </c>
      <c r="B18" s="630"/>
      <c r="C18" s="345"/>
    </row>
    <row r="19" spans="1:3" x14ac:dyDescent="0.25">
      <c r="A19" s="493" t="s">
        <v>299</v>
      </c>
      <c r="B19" s="630"/>
      <c r="C19" s="345"/>
    </row>
    <row r="20" spans="1:3" x14ac:dyDescent="0.25">
      <c r="A20" s="493" t="s">
        <v>299</v>
      </c>
      <c r="B20" s="630"/>
      <c r="C20" s="345"/>
    </row>
    <row r="21" spans="1:3" x14ac:dyDescent="0.25">
      <c r="A21" s="493" t="s">
        <v>299</v>
      </c>
      <c r="B21" s="630"/>
      <c r="C21" s="345"/>
    </row>
    <row r="22" spans="1:3" x14ac:dyDescent="0.25">
      <c r="A22" s="493" t="s">
        <v>299</v>
      </c>
      <c r="B22" s="630"/>
      <c r="C22" s="345"/>
    </row>
    <row r="23" spans="1:3" x14ac:dyDescent="0.25">
      <c r="A23" s="493" t="s">
        <v>299</v>
      </c>
      <c r="B23" s="630"/>
      <c r="C23" s="345"/>
    </row>
    <row r="24" spans="1:3" x14ac:dyDescent="0.25">
      <c r="A24" s="493" t="s">
        <v>299</v>
      </c>
      <c r="B24" s="630"/>
      <c r="C24" s="345"/>
    </row>
    <row r="25" spans="1:3" x14ac:dyDescent="0.25">
      <c r="A25" s="493" t="s">
        <v>299</v>
      </c>
      <c r="B25" s="630"/>
      <c r="C25" s="345"/>
    </row>
    <row r="26" spans="1:3" x14ac:dyDescent="0.25">
      <c r="A26" s="493" t="s">
        <v>299</v>
      </c>
      <c r="B26" s="630"/>
      <c r="C26" s="345"/>
    </row>
    <row r="27" spans="1:3" x14ac:dyDescent="0.25">
      <c r="A27" s="493" t="s">
        <v>299</v>
      </c>
      <c r="B27" s="630"/>
      <c r="C27" s="345"/>
    </row>
    <row r="28" spans="1:3" x14ac:dyDescent="0.25">
      <c r="A28" s="493" t="s">
        <v>299</v>
      </c>
      <c r="B28" s="630"/>
      <c r="C28" s="345"/>
    </row>
    <row r="29" spans="1:3" x14ac:dyDescent="0.25">
      <c r="A29" s="493" t="s">
        <v>299</v>
      </c>
      <c r="B29" s="630"/>
      <c r="C29" s="345"/>
    </row>
    <row r="30" spans="1:3" x14ac:dyDescent="0.25">
      <c r="A30" s="493" t="s">
        <v>299</v>
      </c>
      <c r="B30" s="630"/>
      <c r="C30" s="345"/>
    </row>
    <row r="31" spans="1:3" x14ac:dyDescent="0.25">
      <c r="A31" s="493" t="s">
        <v>299</v>
      </c>
      <c r="B31" s="630"/>
      <c r="C31" s="345"/>
    </row>
    <row r="32" spans="1:3" x14ac:dyDescent="0.25">
      <c r="A32" s="493" t="s">
        <v>299</v>
      </c>
      <c r="B32" s="630"/>
      <c r="C32" s="345"/>
    </row>
    <row r="33" spans="1:3" x14ac:dyDescent="0.25">
      <c r="A33" s="493" t="s">
        <v>299</v>
      </c>
      <c r="B33" s="630"/>
      <c r="C33" s="345"/>
    </row>
    <row r="34" spans="1:3" x14ac:dyDescent="0.25">
      <c r="A34" s="493" t="s">
        <v>299</v>
      </c>
      <c r="B34" s="630"/>
      <c r="C34" s="345"/>
    </row>
    <row r="35" spans="1:3" x14ac:dyDescent="0.25">
      <c r="A35" s="493" t="s">
        <v>299</v>
      </c>
      <c r="B35" s="630"/>
      <c r="C35" s="345"/>
    </row>
  </sheetData>
  <mergeCells count="3">
    <mergeCell ref="A7:A8"/>
    <mergeCell ref="B7:B9"/>
    <mergeCell ref="C7:C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zoomScaleNormal="100" workbookViewId="0"/>
  </sheetViews>
  <sheetFormatPr defaultRowHeight="15" x14ac:dyDescent="0.25"/>
  <cols>
    <col min="1" max="1" width="24.28515625" bestFit="1" customWidth="1"/>
    <col min="2" max="2" width="44.5703125" customWidth="1"/>
    <col min="3" max="3" width="31.85546875" customWidth="1"/>
    <col min="4" max="4" width="32.42578125" customWidth="1"/>
  </cols>
  <sheetData>
    <row r="1" spans="1:5" x14ac:dyDescent="0.25">
      <c r="A1" s="3" t="s">
        <v>547</v>
      </c>
      <c r="B1" s="180" t="s">
        <v>685</v>
      </c>
      <c r="D1" s="165"/>
    </row>
    <row r="2" spans="1:5" x14ac:dyDescent="0.25">
      <c r="A2" s="3" t="s">
        <v>548</v>
      </c>
      <c r="B2" s="180" t="s">
        <v>686</v>
      </c>
      <c r="D2" s="165"/>
    </row>
    <row r="3" spans="1:5" x14ac:dyDescent="0.25">
      <c r="A3" s="3" t="s">
        <v>549</v>
      </c>
      <c r="B3" s="8" t="s">
        <v>550</v>
      </c>
      <c r="D3" s="165"/>
    </row>
    <row r="4" spans="1:5" x14ac:dyDescent="0.25">
      <c r="A4" s="3" t="s">
        <v>551</v>
      </c>
      <c r="B4" s="4" t="s">
        <v>601</v>
      </c>
      <c r="D4" s="165"/>
    </row>
    <row r="5" spans="1:5" x14ac:dyDescent="0.25">
      <c r="A5" s="3" t="s">
        <v>741</v>
      </c>
      <c r="B5" s="5" t="s">
        <v>552</v>
      </c>
      <c r="D5" s="165"/>
    </row>
    <row r="6" spans="1:5" ht="15.75" thickBot="1" x14ac:dyDescent="0.3">
      <c r="A6" s="117"/>
      <c r="B6" s="25"/>
      <c r="C6" s="25"/>
      <c r="D6" s="162"/>
    </row>
    <row r="7" spans="1:5" x14ac:dyDescent="0.25">
      <c r="A7" s="950" t="s">
        <v>1</v>
      </c>
      <c r="B7" s="831" t="s">
        <v>205</v>
      </c>
      <c r="C7" s="950" t="s">
        <v>348</v>
      </c>
      <c r="D7" s="969" t="s">
        <v>198</v>
      </c>
    </row>
    <row r="8" spans="1:5" x14ac:dyDescent="0.25">
      <c r="A8" s="848"/>
      <c r="B8" s="952"/>
      <c r="C8" s="848"/>
      <c r="D8" s="970"/>
    </row>
    <row r="9" spans="1:5" ht="15.75" thickBot="1" x14ac:dyDescent="0.3">
      <c r="A9" s="951"/>
      <c r="B9" s="567"/>
      <c r="C9" s="951"/>
      <c r="D9" s="569" t="s">
        <v>199</v>
      </c>
    </row>
    <row r="10" spans="1:5" x14ac:dyDescent="0.25">
      <c r="A10" s="469">
        <v>1</v>
      </c>
      <c r="B10" s="689" t="s">
        <v>281</v>
      </c>
      <c r="C10" s="690"/>
      <c r="D10" s="470"/>
    </row>
    <row r="11" spans="1:5" x14ac:dyDescent="0.25">
      <c r="A11" s="115">
        <v>2</v>
      </c>
      <c r="B11" s="119" t="s">
        <v>209</v>
      </c>
      <c r="C11" s="351"/>
      <c r="D11" s="348"/>
    </row>
    <row r="12" spans="1:5" x14ac:dyDescent="0.25">
      <c r="A12" s="115">
        <v>3</v>
      </c>
      <c r="B12" s="119" t="s">
        <v>863</v>
      </c>
      <c r="C12" s="351"/>
      <c r="D12" s="256">
        <f>+D10-D11</f>
        <v>0</v>
      </c>
    </row>
    <row r="13" spans="1:5" x14ac:dyDescent="0.25">
      <c r="A13" s="115">
        <v>4</v>
      </c>
      <c r="B13" s="119" t="s">
        <v>325</v>
      </c>
      <c r="C13" s="351"/>
      <c r="D13" s="349"/>
    </row>
    <row r="14" spans="1:5" x14ac:dyDescent="0.25">
      <c r="A14" s="115"/>
      <c r="B14" s="121" t="s">
        <v>517</v>
      </c>
      <c r="C14" s="351"/>
      <c r="D14" s="350" t="e">
        <f>D12/D13*100</f>
        <v>#DIV/0!</v>
      </c>
    </row>
    <row r="15" spans="1:5" x14ac:dyDescent="0.25">
      <c r="A15" s="115"/>
      <c r="B15" s="121" t="s">
        <v>208</v>
      </c>
      <c r="C15" s="351" t="s">
        <v>176</v>
      </c>
      <c r="D15" s="335" t="e">
        <f>D10/D11*100</f>
        <v>#DIV/0!</v>
      </c>
    </row>
    <row r="16" spans="1:5" x14ac:dyDescent="0.25">
      <c r="A16" s="115">
        <v>5</v>
      </c>
      <c r="B16" s="118" t="s">
        <v>210</v>
      </c>
      <c r="C16" s="351"/>
      <c r="D16" s="256">
        <f>'F2'!K38+'F2'!K39+'F2'!K40+'F2'!K41+'F2'!K44</f>
        <v>0</v>
      </c>
      <c r="E16" s="673"/>
    </row>
    <row r="17" spans="1:6" x14ac:dyDescent="0.25">
      <c r="A17" s="115">
        <v>6</v>
      </c>
      <c r="B17" s="118" t="s">
        <v>211</v>
      </c>
      <c r="C17" s="351"/>
      <c r="D17" s="256">
        <f>'F2'!K10+'F2'!K11</f>
        <v>0</v>
      </c>
      <c r="E17" s="673"/>
      <c r="F17" s="673"/>
    </row>
    <row r="18" spans="1:6" x14ac:dyDescent="0.25">
      <c r="A18" s="115">
        <v>7</v>
      </c>
      <c r="B18" s="118" t="s">
        <v>283</v>
      </c>
      <c r="C18" s="351"/>
      <c r="D18" s="256">
        <f>+D16+D17</f>
        <v>0</v>
      </c>
    </row>
    <row r="19" spans="1:6" x14ac:dyDescent="0.25">
      <c r="A19" s="142">
        <v>8</v>
      </c>
      <c r="B19" s="688" t="s">
        <v>516</v>
      </c>
      <c r="C19" s="697" t="s">
        <v>282</v>
      </c>
      <c r="D19" s="691" t="e">
        <f>D10/D18*100</f>
        <v>#DIV/0!</v>
      </c>
    </row>
    <row r="20" spans="1:6" x14ac:dyDescent="0.25">
      <c r="A20" s="75"/>
      <c r="B20" s="53"/>
      <c r="C20" s="744"/>
      <c r="D20" s="745"/>
    </row>
    <row r="21" spans="1:6" ht="30" x14ac:dyDescent="0.25">
      <c r="A21" s="46">
        <v>9</v>
      </c>
      <c r="B21" s="119" t="s">
        <v>864</v>
      </c>
      <c r="C21" s="351"/>
      <c r="D21" s="349"/>
    </row>
    <row r="22" spans="1:6" ht="30" x14ac:dyDescent="0.25">
      <c r="A22" s="46">
        <v>10</v>
      </c>
      <c r="B22" s="119" t="s">
        <v>865</v>
      </c>
      <c r="C22" s="351"/>
      <c r="D22" s="746">
        <f>+'F28'!C20-('F1'!L139+'F1'!L142)</f>
        <v>0</v>
      </c>
      <c r="F22" s="673"/>
    </row>
    <row r="23" spans="1:6" x14ac:dyDescent="0.25">
      <c r="A23" s="46">
        <v>11</v>
      </c>
      <c r="B23" s="119" t="s">
        <v>866</v>
      </c>
      <c r="C23" s="351"/>
      <c r="D23" s="349"/>
    </row>
    <row r="24" spans="1:6" x14ac:dyDescent="0.25">
      <c r="A24" s="46">
        <v>12</v>
      </c>
      <c r="B24" s="747" t="s">
        <v>867</v>
      </c>
      <c r="C24" s="351" t="s">
        <v>868</v>
      </c>
      <c r="D24" s="350" t="e">
        <f>D21/(D22+D23)*100</f>
        <v>#DIV/0!</v>
      </c>
    </row>
    <row r="25" spans="1:6" x14ac:dyDescent="0.25">
      <c r="A25" s="692"/>
      <c r="B25" s="55"/>
      <c r="C25" s="697"/>
      <c r="D25" s="693"/>
    </row>
    <row r="26" spans="1:6" x14ac:dyDescent="0.25">
      <c r="A26" s="46">
        <v>13</v>
      </c>
      <c r="B26" s="747" t="s">
        <v>869</v>
      </c>
      <c r="C26" s="351" t="s">
        <v>358</v>
      </c>
      <c r="D26" s="350" t="e">
        <f>D21/D16*100</f>
        <v>#DIV/0!</v>
      </c>
    </row>
    <row r="27" spans="1:6" ht="15.75" thickBot="1" x14ac:dyDescent="0.3">
      <c r="A27" s="122"/>
      <c r="B27" s="445"/>
      <c r="C27" s="748"/>
      <c r="D27" s="687"/>
    </row>
  </sheetData>
  <mergeCells count="4">
    <mergeCell ref="A7:A9"/>
    <mergeCell ref="B7:B8"/>
    <mergeCell ref="C7:C9"/>
    <mergeCell ref="D7:D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Normal="100" workbookViewId="0"/>
  </sheetViews>
  <sheetFormatPr defaultRowHeight="15" x14ac:dyDescent="0.25"/>
  <cols>
    <col min="1" max="1" width="24.28515625" bestFit="1" customWidth="1"/>
    <col min="2" max="2" width="59.140625" customWidth="1"/>
  </cols>
  <sheetData>
    <row r="1" spans="1:10" x14ac:dyDescent="0.25">
      <c r="A1" s="3" t="s">
        <v>547</v>
      </c>
      <c r="B1" s="205" t="s">
        <v>766</v>
      </c>
      <c r="D1" s="53"/>
      <c r="E1" s="165"/>
      <c r="F1" s="165"/>
      <c r="G1" s="165"/>
      <c r="H1" s="165"/>
      <c r="I1" s="165"/>
      <c r="J1" s="165"/>
    </row>
    <row r="2" spans="1:10" x14ac:dyDescent="0.25">
      <c r="A2" s="3" t="s">
        <v>548</v>
      </c>
      <c r="B2" s="180" t="s">
        <v>687</v>
      </c>
      <c r="D2" s="53"/>
      <c r="E2" s="165"/>
      <c r="F2" s="165"/>
      <c r="G2" s="165"/>
      <c r="H2" s="165"/>
      <c r="I2" s="165"/>
      <c r="J2" s="165"/>
    </row>
    <row r="3" spans="1:10" x14ac:dyDescent="0.25">
      <c r="A3" s="3" t="s">
        <v>549</v>
      </c>
      <c r="B3" s="8" t="s">
        <v>550</v>
      </c>
      <c r="D3" s="53"/>
      <c r="E3" s="165"/>
      <c r="F3" s="165"/>
      <c r="G3" s="165"/>
      <c r="H3" s="165"/>
      <c r="I3" s="165"/>
      <c r="J3" s="165"/>
    </row>
    <row r="4" spans="1:10" x14ac:dyDescent="0.25">
      <c r="A4" s="3" t="s">
        <v>551</v>
      </c>
      <c r="B4" s="4" t="s">
        <v>601</v>
      </c>
      <c r="D4" s="165"/>
      <c r="E4" s="165"/>
      <c r="F4" s="165"/>
      <c r="G4" s="165"/>
      <c r="H4" s="165"/>
      <c r="I4" s="165"/>
      <c r="J4" s="165"/>
    </row>
    <row r="5" spans="1:10" x14ac:dyDescent="0.25">
      <c r="A5" s="152" t="s">
        <v>741</v>
      </c>
      <c r="B5" s="5" t="s">
        <v>552</v>
      </c>
      <c r="D5" s="165"/>
      <c r="E5" s="165"/>
      <c r="F5" s="165"/>
      <c r="G5" s="165"/>
      <c r="H5" s="165"/>
      <c r="I5" s="165"/>
      <c r="J5" s="165"/>
    </row>
    <row r="6" spans="1:10" ht="15.75" thickBot="1" x14ac:dyDescent="0.3">
      <c r="A6" s="166"/>
      <c r="B6" s="165"/>
      <c r="C6" s="165"/>
      <c r="D6" s="165"/>
      <c r="E6" s="165"/>
      <c r="F6" s="165"/>
      <c r="G6" s="165"/>
      <c r="H6" s="165"/>
      <c r="I6" s="165"/>
      <c r="J6" s="165"/>
    </row>
    <row r="7" spans="1:10" ht="15.75" thickBot="1" x14ac:dyDescent="0.3">
      <c r="A7" s="950" t="s">
        <v>1</v>
      </c>
      <c r="B7" s="570" t="s">
        <v>326</v>
      </c>
      <c r="C7" s="571" t="s">
        <v>314</v>
      </c>
      <c r="D7" s="971" t="s">
        <v>327</v>
      </c>
      <c r="E7" s="972"/>
      <c r="F7" s="972"/>
      <c r="G7" s="973"/>
      <c r="H7" s="971" t="s">
        <v>328</v>
      </c>
      <c r="I7" s="973"/>
      <c r="J7" s="572"/>
    </row>
    <row r="8" spans="1:10" x14ac:dyDescent="0.25">
      <c r="A8" s="848"/>
      <c r="B8" s="573"/>
      <c r="C8" s="574"/>
      <c r="D8" s="575"/>
      <c r="E8" s="576"/>
      <c r="F8" s="576"/>
      <c r="G8" s="577"/>
      <c r="H8" s="575"/>
      <c r="I8" s="578"/>
      <c r="J8" s="579" t="s">
        <v>17</v>
      </c>
    </row>
    <row r="9" spans="1:10" ht="15.75" thickBot="1" x14ac:dyDescent="0.3">
      <c r="A9" s="951"/>
      <c r="B9" s="580"/>
      <c r="C9" s="530" t="s">
        <v>340</v>
      </c>
      <c r="D9" s="581" t="s">
        <v>341</v>
      </c>
      <c r="E9" s="582" t="s">
        <v>317</v>
      </c>
      <c r="F9" s="582" t="s">
        <v>318</v>
      </c>
      <c r="G9" s="583" t="s">
        <v>319</v>
      </c>
      <c r="H9" s="584" t="s">
        <v>329</v>
      </c>
      <c r="I9" s="585" t="s">
        <v>710</v>
      </c>
      <c r="J9" s="586"/>
    </row>
    <row r="10" spans="1:10" x14ac:dyDescent="0.25">
      <c r="A10" s="115">
        <v>1</v>
      </c>
      <c r="B10" s="123" t="s">
        <v>339</v>
      </c>
      <c r="C10" s="354">
        <f>C11+C12+C13+C16</f>
        <v>0</v>
      </c>
      <c r="D10" s="355">
        <f t="shared" ref="D10:E10" si="0">D11+D12+D13+D16</f>
        <v>0</v>
      </c>
      <c r="E10" s="356">
        <f t="shared" si="0"/>
        <v>0</v>
      </c>
      <c r="F10" s="356">
        <f>F11+F12+F13+F16</f>
        <v>0</v>
      </c>
      <c r="G10" s="357">
        <f>G11+G12+G13+G16</f>
        <v>0</v>
      </c>
      <c r="H10" s="355">
        <f>H11+H12+H13+H16</f>
        <v>0</v>
      </c>
      <c r="I10" s="357">
        <f>I11+I12+I13+I16</f>
        <v>0</v>
      </c>
      <c r="J10" s="278">
        <f t="shared" ref="J10:J27" si="1">SUM(C10:I10)</f>
        <v>0</v>
      </c>
    </row>
    <row r="11" spans="1:10" x14ac:dyDescent="0.25">
      <c r="A11" s="115"/>
      <c r="B11" s="123" t="s">
        <v>330</v>
      </c>
      <c r="C11" s="362"/>
      <c r="D11" s="363"/>
      <c r="E11" s="328"/>
      <c r="F11" s="328"/>
      <c r="G11" s="364"/>
      <c r="H11" s="365"/>
      <c r="I11" s="366"/>
      <c r="J11" s="278">
        <f t="shared" si="1"/>
        <v>0</v>
      </c>
    </row>
    <row r="12" spans="1:10" x14ac:dyDescent="0.25">
      <c r="A12" s="115"/>
      <c r="B12" s="123" t="s">
        <v>870</v>
      </c>
      <c r="C12" s="362"/>
      <c r="D12" s="363"/>
      <c r="E12" s="328"/>
      <c r="F12" s="328"/>
      <c r="G12" s="364"/>
      <c r="H12" s="365"/>
      <c r="I12" s="366"/>
      <c r="J12" s="278">
        <f t="shared" si="1"/>
        <v>0</v>
      </c>
    </row>
    <row r="13" spans="1:10" x14ac:dyDescent="0.25">
      <c r="A13" s="115"/>
      <c r="B13" s="123" t="s">
        <v>331</v>
      </c>
      <c r="C13" s="354">
        <f>C14+C15</f>
        <v>0</v>
      </c>
      <c r="D13" s="355">
        <f t="shared" ref="D13:E13" si="2">D14+D15</f>
        <v>0</v>
      </c>
      <c r="E13" s="356">
        <f t="shared" si="2"/>
        <v>0</v>
      </c>
      <c r="F13" s="356">
        <f>F14+F15</f>
        <v>0</v>
      </c>
      <c r="G13" s="357">
        <f>G14+G15</f>
        <v>0</v>
      </c>
      <c r="H13" s="355">
        <f>H14+H15</f>
        <v>0</v>
      </c>
      <c r="I13" s="357">
        <f>I14+I15</f>
        <v>0</v>
      </c>
      <c r="J13" s="278">
        <f t="shared" si="1"/>
        <v>0</v>
      </c>
    </row>
    <row r="14" spans="1:10" x14ac:dyDescent="0.25">
      <c r="A14" s="115"/>
      <c r="B14" s="193" t="s">
        <v>332</v>
      </c>
      <c r="C14" s="362"/>
      <c r="D14" s="367"/>
      <c r="E14" s="368"/>
      <c r="F14" s="368"/>
      <c r="G14" s="369"/>
      <c r="H14" s="367"/>
      <c r="I14" s="369"/>
      <c r="J14" s="278">
        <f t="shared" si="1"/>
        <v>0</v>
      </c>
    </row>
    <row r="15" spans="1:10" x14ac:dyDescent="0.25">
      <c r="A15" s="115"/>
      <c r="B15" s="193" t="s">
        <v>333</v>
      </c>
      <c r="C15" s="362"/>
      <c r="D15" s="367"/>
      <c r="E15" s="368"/>
      <c r="F15" s="368"/>
      <c r="G15" s="369"/>
      <c r="H15" s="367"/>
      <c r="I15" s="369"/>
      <c r="J15" s="278">
        <f t="shared" si="1"/>
        <v>0</v>
      </c>
    </row>
    <row r="16" spans="1:10" x14ac:dyDescent="0.25">
      <c r="A16" s="115"/>
      <c r="B16" s="123" t="s">
        <v>334</v>
      </c>
      <c r="C16" s="354">
        <f>C17+C18+C19</f>
        <v>0</v>
      </c>
      <c r="D16" s="355">
        <f t="shared" ref="D16:E16" si="3">D17+D18+D19</f>
        <v>0</v>
      </c>
      <c r="E16" s="356">
        <f t="shared" si="3"/>
        <v>0</v>
      </c>
      <c r="F16" s="356">
        <f>F17+F18+F19</f>
        <v>0</v>
      </c>
      <c r="G16" s="357">
        <f>G17+G18+G19</f>
        <v>0</v>
      </c>
      <c r="H16" s="708"/>
      <c r="I16" s="709"/>
      <c r="J16" s="278">
        <f>SUM(C16:I16)</f>
        <v>0</v>
      </c>
    </row>
    <row r="17" spans="1:11" x14ac:dyDescent="0.25">
      <c r="A17" s="115"/>
      <c r="B17" s="193" t="s">
        <v>335</v>
      </c>
      <c r="C17" s="362"/>
      <c r="D17" s="370"/>
      <c r="E17" s="371"/>
      <c r="F17" s="371"/>
      <c r="G17" s="372"/>
      <c r="H17" s="706"/>
      <c r="I17" s="707"/>
      <c r="J17" s="278">
        <f>SUM(C17:I17)</f>
        <v>0</v>
      </c>
    </row>
    <row r="18" spans="1:11" x14ac:dyDescent="0.25">
      <c r="A18" s="115"/>
      <c r="B18" s="193" t="s">
        <v>336</v>
      </c>
      <c r="C18" s="362"/>
      <c r="D18" s="370"/>
      <c r="E18" s="371"/>
      <c r="F18" s="371"/>
      <c r="G18" s="372"/>
      <c r="H18" s="706"/>
      <c r="I18" s="707"/>
      <c r="J18" s="278">
        <f t="shared" si="1"/>
        <v>0</v>
      </c>
    </row>
    <row r="19" spans="1:11" x14ac:dyDescent="0.25">
      <c r="A19" s="115"/>
      <c r="B19" s="193" t="s">
        <v>310</v>
      </c>
      <c r="C19" s="362"/>
      <c r="D19" s="370"/>
      <c r="E19" s="371"/>
      <c r="F19" s="371"/>
      <c r="G19" s="372"/>
      <c r="H19" s="706"/>
      <c r="I19" s="707"/>
      <c r="J19" s="278">
        <f t="shared" si="1"/>
        <v>0</v>
      </c>
    </row>
    <row r="20" spans="1:11" x14ac:dyDescent="0.25">
      <c r="A20" s="115">
        <v>2</v>
      </c>
      <c r="B20" s="124" t="s">
        <v>338</v>
      </c>
      <c r="C20" s="354">
        <f>C21+C22+C23+C24+C25</f>
        <v>0</v>
      </c>
      <c r="D20" s="355">
        <f t="shared" ref="D20:E20" si="4">D21+D22+D23+D24+D25</f>
        <v>0</v>
      </c>
      <c r="E20" s="356">
        <f t="shared" si="4"/>
        <v>0</v>
      </c>
      <c r="F20" s="356">
        <f>F21+F22+F23+F24+F25</f>
        <v>0</v>
      </c>
      <c r="G20" s="357">
        <f>G21+G22+G23+G24+G25</f>
        <v>0</v>
      </c>
      <c r="H20" s="355">
        <f>H21+H22+H23+H24+H25</f>
        <v>0</v>
      </c>
      <c r="I20" s="357">
        <f>I21+I22+I23+I24+I25</f>
        <v>0</v>
      </c>
      <c r="J20" s="278">
        <f t="shared" si="1"/>
        <v>0</v>
      </c>
    </row>
    <row r="21" spans="1:11" x14ac:dyDescent="0.25">
      <c r="A21" s="115"/>
      <c r="B21" s="193" t="s">
        <v>148</v>
      </c>
      <c r="C21" s="362"/>
      <c r="D21" s="370"/>
      <c r="E21" s="371"/>
      <c r="F21" s="371"/>
      <c r="G21" s="372"/>
      <c r="H21" s="373"/>
      <c r="I21" s="374"/>
      <c r="J21" s="278">
        <f t="shared" si="1"/>
        <v>0</v>
      </c>
    </row>
    <row r="22" spans="1:11" x14ac:dyDescent="0.25">
      <c r="A22" s="115"/>
      <c r="B22" s="193" t="s">
        <v>302</v>
      </c>
      <c r="C22" s="362"/>
      <c r="D22" s="370"/>
      <c r="E22" s="371"/>
      <c r="F22" s="371"/>
      <c r="G22" s="372"/>
      <c r="H22" s="373"/>
      <c r="I22" s="374"/>
      <c r="J22" s="278">
        <f t="shared" si="1"/>
        <v>0</v>
      </c>
    </row>
    <row r="23" spans="1:11" x14ac:dyDescent="0.25">
      <c r="A23" s="115"/>
      <c r="B23" s="193" t="s">
        <v>8</v>
      </c>
      <c r="C23" s="663"/>
      <c r="D23" s="664"/>
      <c r="E23" s="665"/>
      <c r="F23" s="665"/>
      <c r="G23" s="666"/>
      <c r="H23" s="373"/>
      <c r="I23" s="374"/>
      <c r="J23" s="278">
        <f t="shared" si="1"/>
        <v>0</v>
      </c>
      <c r="K23" s="673"/>
    </row>
    <row r="24" spans="1:11" x14ac:dyDescent="0.25">
      <c r="A24" s="115"/>
      <c r="B24" s="193" t="s">
        <v>101</v>
      </c>
      <c r="C24" s="663"/>
      <c r="D24" s="664"/>
      <c r="E24" s="665"/>
      <c r="F24" s="665"/>
      <c r="G24" s="666"/>
      <c r="H24" s="373"/>
      <c r="I24" s="374"/>
      <c r="J24" s="278">
        <f t="shared" si="1"/>
        <v>0</v>
      </c>
    </row>
    <row r="25" spans="1:11" x14ac:dyDescent="0.25">
      <c r="A25" s="115"/>
      <c r="B25" s="193" t="s">
        <v>102</v>
      </c>
      <c r="C25" s="663"/>
      <c r="D25" s="664"/>
      <c r="E25" s="665"/>
      <c r="F25" s="665"/>
      <c r="G25" s="666"/>
      <c r="H25" s="373"/>
      <c r="I25" s="374"/>
      <c r="J25" s="278">
        <f t="shared" si="1"/>
        <v>0</v>
      </c>
    </row>
    <row r="26" spans="1:11" x14ac:dyDescent="0.25">
      <c r="A26" s="115">
        <v>3</v>
      </c>
      <c r="B26" s="124" t="s">
        <v>11</v>
      </c>
      <c r="C26" s="362"/>
      <c r="D26" s="370"/>
      <c r="E26" s="371"/>
      <c r="F26" s="371"/>
      <c r="G26" s="372"/>
      <c r="H26" s="373"/>
      <c r="I26" s="374"/>
      <c r="J26" s="278">
        <f t="shared" si="1"/>
        <v>0</v>
      </c>
    </row>
    <row r="27" spans="1:11" ht="15.75" thickBot="1" x14ac:dyDescent="0.3">
      <c r="A27" s="115">
        <v>4</v>
      </c>
      <c r="B27" s="124" t="s">
        <v>342</v>
      </c>
      <c r="C27" s="663"/>
      <c r="D27" s="664"/>
      <c r="E27" s="665"/>
      <c r="F27" s="665"/>
      <c r="G27" s="666"/>
      <c r="H27" s="373"/>
      <c r="I27" s="374"/>
      <c r="J27" s="278">
        <f t="shared" si="1"/>
        <v>0</v>
      </c>
      <c r="K27" s="673"/>
    </row>
    <row r="28" spans="1:11" ht="15.75" thickBot="1" x14ac:dyDescent="0.3">
      <c r="A28" s="615"/>
      <c r="B28" s="616" t="s">
        <v>337</v>
      </c>
      <c r="C28" s="358">
        <f>C10+C20+C26+C27</f>
        <v>0</v>
      </c>
      <c r="D28" s="359">
        <f t="shared" ref="D28:E28" si="5">D10+D20+D26+D27</f>
        <v>0</v>
      </c>
      <c r="E28" s="360">
        <f t="shared" si="5"/>
        <v>0</v>
      </c>
      <c r="F28" s="360">
        <f>F10+F20+F26+F27</f>
        <v>0</v>
      </c>
      <c r="G28" s="361">
        <f>G10+G20+G26+G27</f>
        <v>0</v>
      </c>
      <c r="H28" s="359">
        <f>H10+H20+H26+H27</f>
        <v>0</v>
      </c>
      <c r="I28" s="361">
        <f>I10+I20+I26+I27</f>
        <v>0</v>
      </c>
      <c r="J28" s="358">
        <f>SUM(C28:I28)</f>
        <v>0</v>
      </c>
    </row>
    <row r="29" spans="1:11" x14ac:dyDescent="0.25">
      <c r="A29" s="166"/>
      <c r="B29" s="165"/>
      <c r="C29" s="165"/>
      <c r="D29" s="165"/>
      <c r="E29" s="165"/>
      <c r="F29" s="165"/>
      <c r="G29" s="165"/>
      <c r="H29" s="165"/>
      <c r="I29" s="165"/>
      <c r="J29" s="165"/>
    </row>
    <row r="30" spans="1:11" x14ac:dyDescent="0.25">
      <c r="A30" s="166"/>
      <c r="B30" s="165"/>
      <c r="C30" s="165"/>
      <c r="D30" s="165"/>
      <c r="E30" s="165"/>
      <c r="F30" s="165"/>
      <c r="G30" s="165"/>
      <c r="H30" s="165"/>
      <c r="I30" s="165"/>
      <c r="J30" s="165"/>
    </row>
  </sheetData>
  <mergeCells count="3">
    <mergeCell ref="A7:A9"/>
    <mergeCell ref="D7:G7"/>
    <mergeCell ref="H7:I7"/>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Normal="100" workbookViewId="0"/>
  </sheetViews>
  <sheetFormatPr defaultRowHeight="15" x14ac:dyDescent="0.25"/>
  <cols>
    <col min="1" max="1" width="19.28515625" customWidth="1"/>
    <col min="2" max="2" width="78.140625" customWidth="1"/>
  </cols>
  <sheetData>
    <row r="1" spans="1:10" x14ac:dyDescent="0.25">
      <c r="A1" s="3" t="s">
        <v>547</v>
      </c>
      <c r="B1" s="205" t="s">
        <v>767</v>
      </c>
      <c r="C1" s="165"/>
      <c r="E1" s="165"/>
      <c r="F1" s="165"/>
      <c r="G1" s="165"/>
      <c r="H1" s="165"/>
      <c r="I1" s="165"/>
      <c r="J1" s="165"/>
    </row>
    <row r="2" spans="1:10" x14ac:dyDescent="0.25">
      <c r="A2" s="3" t="s">
        <v>548</v>
      </c>
      <c r="B2" s="180" t="s">
        <v>688</v>
      </c>
      <c r="C2" s="165"/>
      <c r="E2" s="165"/>
      <c r="F2" s="165"/>
      <c r="G2" s="165"/>
      <c r="H2" s="165"/>
      <c r="I2" s="165"/>
      <c r="J2" s="165"/>
    </row>
    <row r="3" spans="1:10" x14ac:dyDescent="0.25">
      <c r="A3" s="3" t="s">
        <v>549</v>
      </c>
      <c r="B3" s="8" t="s">
        <v>550</v>
      </c>
      <c r="C3" s="165"/>
      <c r="E3" s="165"/>
      <c r="F3" s="165"/>
      <c r="G3" s="165"/>
      <c r="H3" s="165"/>
      <c r="I3" s="165"/>
      <c r="J3" s="165"/>
    </row>
    <row r="4" spans="1:10" x14ac:dyDescent="0.25">
      <c r="A4" s="3" t="s">
        <v>551</v>
      </c>
      <c r="B4" s="4" t="s">
        <v>601</v>
      </c>
      <c r="C4" s="165"/>
      <c r="E4" s="165"/>
      <c r="F4" s="165"/>
      <c r="G4" s="165"/>
      <c r="H4" s="165"/>
      <c r="I4" s="165"/>
      <c r="J4" s="165"/>
    </row>
    <row r="5" spans="1:10" x14ac:dyDescent="0.25">
      <c r="A5" s="152" t="s">
        <v>741</v>
      </c>
      <c r="B5" s="5" t="s">
        <v>552</v>
      </c>
      <c r="C5" s="165"/>
      <c r="E5" s="165"/>
      <c r="F5" s="165"/>
      <c r="G5" s="165"/>
      <c r="H5" s="165"/>
      <c r="I5" s="165"/>
      <c r="J5" s="165"/>
    </row>
    <row r="6" spans="1:10" ht="15.75" thickBot="1" x14ac:dyDescent="0.3">
      <c r="A6" s="166"/>
      <c r="B6" s="165"/>
      <c r="C6" s="165"/>
      <c r="D6" s="165"/>
      <c r="E6" s="165"/>
      <c r="F6" s="165"/>
      <c r="G6" s="165"/>
      <c r="H6" s="165"/>
      <c r="I6" s="165"/>
      <c r="J6" s="165"/>
    </row>
    <row r="7" spans="1:10" ht="15.75" thickBot="1" x14ac:dyDescent="0.3">
      <c r="A7" s="974" t="s">
        <v>1</v>
      </c>
      <c r="B7" s="570" t="s">
        <v>343</v>
      </c>
      <c r="C7" s="571" t="s">
        <v>314</v>
      </c>
      <c r="D7" s="971" t="s">
        <v>327</v>
      </c>
      <c r="E7" s="972"/>
      <c r="F7" s="972"/>
      <c r="G7" s="973"/>
      <c r="H7" s="971" t="s">
        <v>328</v>
      </c>
      <c r="I7" s="973"/>
      <c r="J7" s="572"/>
    </row>
    <row r="8" spans="1:10" x14ac:dyDescent="0.25">
      <c r="A8" s="975"/>
      <c r="B8" s="573"/>
      <c r="C8" s="574"/>
      <c r="D8" s="575"/>
      <c r="E8" s="576"/>
      <c r="F8" s="576"/>
      <c r="G8" s="577"/>
      <c r="H8" s="587"/>
      <c r="I8" s="588"/>
      <c r="J8" s="579" t="s">
        <v>17</v>
      </c>
    </row>
    <row r="9" spans="1:10" ht="15.75" thickBot="1" x14ac:dyDescent="0.3">
      <c r="A9" s="976"/>
      <c r="B9" s="580"/>
      <c r="C9" s="530" t="s">
        <v>340</v>
      </c>
      <c r="D9" s="581" t="s">
        <v>341</v>
      </c>
      <c r="E9" s="582" t="s">
        <v>317</v>
      </c>
      <c r="F9" s="582" t="s">
        <v>318</v>
      </c>
      <c r="G9" s="583" t="s">
        <v>319</v>
      </c>
      <c r="H9" s="589" t="s">
        <v>329</v>
      </c>
      <c r="I9" s="590" t="s">
        <v>710</v>
      </c>
      <c r="J9" s="586"/>
    </row>
    <row r="10" spans="1:10" x14ac:dyDescent="0.25">
      <c r="A10" s="115">
        <v>1</v>
      </c>
      <c r="B10" s="123" t="s">
        <v>41</v>
      </c>
      <c r="C10" s="354">
        <f>C11+C14+C15</f>
        <v>0</v>
      </c>
      <c r="D10" s="378">
        <f t="shared" ref="D10:E10" si="0">D11+D14+D15</f>
        <v>0</v>
      </c>
      <c r="E10" s="379">
        <f t="shared" si="0"/>
        <v>0</v>
      </c>
      <c r="F10" s="379">
        <f>F11+F14+F15</f>
        <v>0</v>
      </c>
      <c r="G10" s="380">
        <f>G11+G14+G15</f>
        <v>0</v>
      </c>
      <c r="H10" s="381">
        <f>H11+H14+H15</f>
        <v>0</v>
      </c>
      <c r="I10" s="382">
        <f>I11+I14+I15</f>
        <v>0</v>
      </c>
      <c r="J10" s="278">
        <f t="shared" ref="J10:J16" si="1">SUM(C10:I10)</f>
        <v>0</v>
      </c>
    </row>
    <row r="11" spans="1:10" x14ac:dyDescent="0.25">
      <c r="A11" s="115"/>
      <c r="B11" s="123" t="s">
        <v>750</v>
      </c>
      <c r="C11" s="354">
        <f>C12+C13</f>
        <v>0</v>
      </c>
      <c r="D11" s="355">
        <f t="shared" ref="D11:E11" si="2">D12+D13</f>
        <v>0</v>
      </c>
      <c r="E11" s="356">
        <f t="shared" si="2"/>
        <v>0</v>
      </c>
      <c r="F11" s="356">
        <f>F12+F13</f>
        <v>0</v>
      </c>
      <c r="G11" s="357">
        <f>G12+G13</f>
        <v>0</v>
      </c>
      <c r="H11" s="381">
        <f>H12+H13</f>
        <v>0</v>
      </c>
      <c r="I11" s="382">
        <f>I12+I13</f>
        <v>0</v>
      </c>
      <c r="J11" s="278">
        <f t="shared" si="1"/>
        <v>0</v>
      </c>
    </row>
    <row r="12" spans="1:10" x14ac:dyDescent="0.25">
      <c r="A12" s="115"/>
      <c r="B12" s="193" t="s">
        <v>31</v>
      </c>
      <c r="C12" s="362"/>
      <c r="D12" s="367"/>
      <c r="E12" s="368"/>
      <c r="F12" s="368"/>
      <c r="G12" s="369"/>
      <c r="H12" s="375"/>
      <c r="I12" s="376"/>
      <c r="J12" s="278">
        <f t="shared" si="1"/>
        <v>0</v>
      </c>
    </row>
    <row r="13" spans="1:10" x14ac:dyDescent="0.25">
      <c r="A13" s="115"/>
      <c r="B13" s="193" t="s">
        <v>42</v>
      </c>
      <c r="C13" s="362"/>
      <c r="D13" s="367"/>
      <c r="E13" s="368"/>
      <c r="F13" s="368"/>
      <c r="G13" s="369"/>
      <c r="H13" s="375"/>
      <c r="I13" s="376"/>
      <c r="J13" s="278">
        <f t="shared" si="1"/>
        <v>0</v>
      </c>
    </row>
    <row r="14" spans="1:10" x14ac:dyDescent="0.25">
      <c r="A14" s="115"/>
      <c r="B14" s="123" t="s">
        <v>227</v>
      </c>
      <c r="C14" s="362"/>
      <c r="D14" s="367"/>
      <c r="E14" s="368"/>
      <c r="F14" s="368"/>
      <c r="G14" s="369"/>
      <c r="H14" s="375"/>
      <c r="I14" s="376"/>
      <c r="J14" s="278">
        <f t="shared" si="1"/>
        <v>0</v>
      </c>
    </row>
    <row r="15" spans="1:10" x14ac:dyDescent="0.25">
      <c r="A15" s="115"/>
      <c r="B15" s="123" t="s">
        <v>34</v>
      </c>
      <c r="C15" s="362"/>
      <c r="D15" s="367"/>
      <c r="E15" s="368"/>
      <c r="F15" s="368"/>
      <c r="G15" s="369"/>
      <c r="H15" s="375"/>
      <c r="I15" s="376"/>
      <c r="J15" s="278">
        <f t="shared" si="1"/>
        <v>0</v>
      </c>
    </row>
    <row r="16" spans="1:10" x14ac:dyDescent="0.25">
      <c r="A16" s="115">
        <v>2</v>
      </c>
      <c r="B16" s="124" t="s">
        <v>338</v>
      </c>
      <c r="C16" s="354">
        <f>C17+C18+C19+C20+C21</f>
        <v>0</v>
      </c>
      <c r="D16" s="355">
        <f t="shared" ref="D16:I16" si="3">D17+D18+D19+D20+D21</f>
        <v>0</v>
      </c>
      <c r="E16" s="381">
        <f t="shared" si="3"/>
        <v>0</v>
      </c>
      <c r="F16" s="381">
        <f t="shared" si="3"/>
        <v>0</v>
      </c>
      <c r="G16" s="383">
        <f t="shared" si="3"/>
        <v>0</v>
      </c>
      <c r="H16" s="381">
        <f t="shared" si="3"/>
        <v>0</v>
      </c>
      <c r="I16" s="382">
        <f t="shared" si="3"/>
        <v>0</v>
      </c>
      <c r="J16" s="278">
        <f t="shared" si="1"/>
        <v>0</v>
      </c>
    </row>
    <row r="17" spans="1:10" x14ac:dyDescent="0.25">
      <c r="A17" s="115"/>
      <c r="B17" s="124" t="s">
        <v>606</v>
      </c>
      <c r="C17" s="362"/>
      <c r="D17" s="367"/>
      <c r="E17" s="368"/>
      <c r="F17" s="368"/>
      <c r="G17" s="369"/>
      <c r="H17" s="375"/>
      <c r="I17" s="377"/>
      <c r="J17" s="278">
        <f t="shared" ref="J17:J18" si="4">SUM(C17:I17)</f>
        <v>0</v>
      </c>
    </row>
    <row r="18" spans="1:10" x14ac:dyDescent="0.25">
      <c r="A18" s="115"/>
      <c r="B18" s="124" t="s">
        <v>607</v>
      </c>
      <c r="C18" s="362"/>
      <c r="D18" s="367"/>
      <c r="E18" s="368"/>
      <c r="F18" s="368"/>
      <c r="G18" s="369"/>
      <c r="H18" s="375"/>
      <c r="I18" s="377"/>
      <c r="J18" s="278">
        <f t="shared" si="4"/>
        <v>0</v>
      </c>
    </row>
    <row r="19" spans="1:10" x14ac:dyDescent="0.25">
      <c r="A19" s="115"/>
      <c r="B19" s="124" t="s">
        <v>43</v>
      </c>
      <c r="C19" s="362"/>
      <c r="D19" s="370"/>
      <c r="E19" s="371"/>
      <c r="F19" s="371"/>
      <c r="G19" s="372"/>
      <c r="H19" s="251"/>
      <c r="I19" s="326"/>
      <c r="J19" s="278">
        <f t="shared" ref="J19:J23" si="5">SUM(C19:I19)</f>
        <v>0</v>
      </c>
    </row>
    <row r="20" spans="1:10" x14ac:dyDescent="0.25">
      <c r="A20" s="115"/>
      <c r="B20" s="124" t="s">
        <v>44</v>
      </c>
      <c r="C20" s="362"/>
      <c r="D20" s="370"/>
      <c r="E20" s="371"/>
      <c r="F20" s="371"/>
      <c r="G20" s="372"/>
      <c r="H20" s="251"/>
      <c r="I20" s="326"/>
      <c r="J20" s="278">
        <f t="shared" si="5"/>
        <v>0</v>
      </c>
    </row>
    <row r="21" spans="1:10" x14ac:dyDescent="0.25">
      <c r="A21" s="115"/>
      <c r="B21" s="124" t="s">
        <v>246</v>
      </c>
      <c r="C21" s="362"/>
      <c r="D21" s="370"/>
      <c r="E21" s="371"/>
      <c r="F21" s="371"/>
      <c r="G21" s="372"/>
      <c r="H21" s="251"/>
      <c r="I21" s="326"/>
      <c r="J21" s="278">
        <f t="shared" si="5"/>
        <v>0</v>
      </c>
    </row>
    <row r="22" spans="1:10" x14ac:dyDescent="0.25">
      <c r="A22" s="115">
        <v>3</v>
      </c>
      <c r="B22" s="124" t="s">
        <v>11</v>
      </c>
      <c r="C22" s="362"/>
      <c r="D22" s="370"/>
      <c r="E22" s="371"/>
      <c r="F22" s="371"/>
      <c r="G22" s="372"/>
      <c r="H22" s="251"/>
      <c r="I22" s="326"/>
      <c r="J22" s="278">
        <f t="shared" si="5"/>
        <v>0</v>
      </c>
    </row>
    <row r="23" spans="1:10" ht="15.75" thickBot="1" x14ac:dyDescent="0.3">
      <c r="A23" s="115">
        <v>4</v>
      </c>
      <c r="B23" s="124" t="s">
        <v>39</v>
      </c>
      <c r="C23" s="362"/>
      <c r="D23" s="370"/>
      <c r="E23" s="371"/>
      <c r="F23" s="371"/>
      <c r="G23" s="372"/>
      <c r="H23" s="251"/>
      <c r="I23" s="326"/>
      <c r="J23" s="278">
        <f t="shared" si="5"/>
        <v>0</v>
      </c>
    </row>
    <row r="24" spans="1:10" ht="15.75" thickBot="1" x14ac:dyDescent="0.3">
      <c r="A24" s="617"/>
      <c r="B24" s="616" t="s">
        <v>813</v>
      </c>
      <c r="C24" s="358">
        <f>C10+C16+C22+C23</f>
        <v>0</v>
      </c>
      <c r="D24" s="359">
        <f>D10+D16+D22+D23</f>
        <v>0</v>
      </c>
      <c r="E24" s="360">
        <f t="shared" ref="E24" si="6">E10+E16+E22+E23</f>
        <v>0</v>
      </c>
      <c r="F24" s="360">
        <f>F10+F16+F22+F23</f>
        <v>0</v>
      </c>
      <c r="G24" s="361">
        <f>G10+G16+G22+G23</f>
        <v>0</v>
      </c>
      <c r="H24" s="384">
        <f>H10+H16+H22+H23</f>
        <v>0</v>
      </c>
      <c r="I24" s="385">
        <f>I10+I16+I22+I23</f>
        <v>0</v>
      </c>
      <c r="J24" s="358">
        <f>SUM(C24:I24)</f>
        <v>0</v>
      </c>
    </row>
  </sheetData>
  <mergeCells count="3">
    <mergeCell ref="A7:A9"/>
    <mergeCell ref="D7:G7"/>
    <mergeCell ref="H7:I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zoomScaleNormal="100" workbookViewId="0"/>
  </sheetViews>
  <sheetFormatPr defaultRowHeight="15" x14ac:dyDescent="0.25"/>
  <cols>
    <col min="1" max="1" width="27" customWidth="1"/>
    <col min="2" max="2" width="60.42578125" customWidth="1"/>
    <col min="3" max="3" width="20.5703125" customWidth="1"/>
    <col min="4" max="4" width="20.42578125" customWidth="1"/>
    <col min="5" max="5" width="19.5703125" customWidth="1"/>
  </cols>
  <sheetData>
    <row r="1" spans="1:14" x14ac:dyDescent="0.25">
      <c r="A1" s="3" t="s">
        <v>547</v>
      </c>
      <c r="B1" s="720" t="s">
        <v>947</v>
      </c>
      <c r="C1" s="218"/>
      <c r="D1" s="218"/>
      <c r="E1" s="218"/>
      <c r="F1" s="218"/>
      <c r="G1" s="218"/>
      <c r="H1" s="218"/>
      <c r="I1" s="218"/>
      <c r="J1" s="218"/>
      <c r="K1" s="218"/>
      <c r="L1" s="218"/>
      <c r="M1" s="218"/>
      <c r="N1" s="218"/>
    </row>
    <row r="2" spans="1:14" x14ac:dyDescent="0.25">
      <c r="A2" s="3" t="s">
        <v>548</v>
      </c>
      <c r="B2" s="180" t="s">
        <v>689</v>
      </c>
      <c r="C2" s="218"/>
      <c r="D2" s="218"/>
      <c r="E2" s="218"/>
      <c r="F2" s="218"/>
      <c r="G2" s="218"/>
      <c r="H2" s="218"/>
      <c r="I2" s="218"/>
      <c r="J2" s="218"/>
      <c r="K2" s="218"/>
      <c r="L2" s="218"/>
      <c r="M2" s="218"/>
      <c r="N2" s="218"/>
    </row>
    <row r="3" spans="1:14" x14ac:dyDescent="0.25">
      <c r="A3" s="3" t="s">
        <v>549</v>
      </c>
      <c r="B3" s="8" t="s">
        <v>550</v>
      </c>
      <c r="D3" s="218"/>
      <c r="E3" s="218"/>
      <c r="F3" s="218"/>
      <c r="G3" s="218"/>
      <c r="H3" s="202"/>
      <c r="I3" s="202"/>
      <c r="J3" s="202"/>
      <c r="K3" s="202"/>
      <c r="L3" s="202"/>
    </row>
    <row r="4" spans="1:14" x14ac:dyDescent="0.25">
      <c r="A4" s="3" t="s">
        <v>551</v>
      </c>
      <c r="B4" s="4" t="s">
        <v>601</v>
      </c>
      <c r="D4" s="218"/>
      <c r="E4" s="218"/>
      <c r="F4" s="202"/>
      <c r="G4" s="202"/>
      <c r="H4" s="202"/>
      <c r="I4" s="202"/>
      <c r="J4" s="202"/>
      <c r="K4" s="202"/>
      <c r="L4" s="202"/>
    </row>
    <row r="5" spans="1:14" x14ac:dyDescent="0.25">
      <c r="A5" s="152" t="s">
        <v>741</v>
      </c>
      <c r="B5" s="5" t="s">
        <v>552</v>
      </c>
      <c r="D5" s="218"/>
      <c r="E5" s="218"/>
      <c r="F5" s="202"/>
      <c r="G5" s="202"/>
      <c r="H5" s="202"/>
      <c r="I5" s="202"/>
      <c r="J5" s="202"/>
      <c r="K5" s="202"/>
      <c r="L5" s="202"/>
    </row>
    <row r="6" spans="1:14" ht="15.75" thickBot="1" x14ac:dyDescent="0.3">
      <c r="A6" s="128"/>
      <c r="B6" s="218"/>
      <c r="C6" s="218"/>
      <c r="D6" s="218"/>
      <c r="E6" s="218"/>
      <c r="F6" s="202"/>
      <c r="G6" s="202"/>
      <c r="H6" s="202"/>
      <c r="I6" s="202"/>
      <c r="J6" s="202"/>
      <c r="K6" s="202"/>
      <c r="L6" s="202"/>
    </row>
    <row r="7" spans="1:14" x14ac:dyDescent="0.25">
      <c r="A7" s="977" t="s">
        <v>1</v>
      </c>
      <c r="B7" s="980" t="s">
        <v>344</v>
      </c>
      <c r="C7" s="591"/>
      <c r="D7" s="983" t="s">
        <v>596</v>
      </c>
      <c r="E7" s="592" t="s">
        <v>193</v>
      </c>
      <c r="F7" s="72"/>
      <c r="G7" s="72"/>
      <c r="H7" s="202"/>
      <c r="I7" s="202"/>
      <c r="J7" s="202"/>
      <c r="K7" s="202"/>
      <c r="L7" s="202"/>
    </row>
    <row r="8" spans="1:14" x14ac:dyDescent="0.25">
      <c r="A8" s="978"/>
      <c r="B8" s="981"/>
      <c r="C8" s="593" t="s">
        <v>169</v>
      </c>
      <c r="D8" s="984"/>
      <c r="E8" s="986" t="s">
        <v>360</v>
      </c>
      <c r="F8" s="153"/>
      <c r="G8" s="153"/>
      <c r="H8" s="202"/>
      <c r="I8" s="202"/>
      <c r="J8" s="202"/>
      <c r="K8" s="202"/>
      <c r="L8" s="202"/>
    </row>
    <row r="9" spans="1:14" ht="15.75" thickBot="1" x14ac:dyDescent="0.3">
      <c r="A9" s="979"/>
      <c r="B9" s="982"/>
      <c r="C9" s="594" t="s">
        <v>206</v>
      </c>
      <c r="D9" s="985"/>
      <c r="E9" s="987"/>
      <c r="F9" s="153"/>
      <c r="G9" s="153"/>
      <c r="H9" s="202"/>
      <c r="I9" s="202"/>
      <c r="J9" s="202"/>
      <c r="K9" s="202"/>
      <c r="L9" s="202"/>
    </row>
    <row r="10" spans="1:14" x14ac:dyDescent="0.25">
      <c r="A10" s="206">
        <v>1</v>
      </c>
      <c r="B10" s="207" t="s">
        <v>166</v>
      </c>
      <c r="C10" s="294"/>
      <c r="D10" s="296"/>
      <c r="E10" s="297"/>
      <c r="F10" s="225"/>
      <c r="G10" s="225"/>
      <c r="H10" s="202"/>
      <c r="I10" s="202"/>
      <c r="J10" s="202"/>
      <c r="K10" s="202"/>
      <c r="L10" s="202"/>
    </row>
    <row r="11" spans="1:14" x14ac:dyDescent="0.25">
      <c r="A11" s="206">
        <v>2</v>
      </c>
      <c r="B11" s="207" t="s">
        <v>207</v>
      </c>
      <c r="C11" s="295"/>
      <c r="D11" s="672">
        <f>+'F6,6.1'!D16+'F6,6.1'!G16+'F6,6.1'!D35+'F6,6.1'!G35</f>
        <v>0</v>
      </c>
      <c r="E11" s="297"/>
      <c r="F11" s="677"/>
      <c r="G11" s="225"/>
      <c r="H11" s="202"/>
      <c r="I11" s="202"/>
      <c r="J11" s="202"/>
      <c r="K11" s="202"/>
      <c r="L11" s="202"/>
    </row>
    <row r="12" spans="1:14" ht="15.75" thickBot="1" x14ac:dyDescent="0.3">
      <c r="A12" s="208"/>
      <c r="B12" s="462" t="s">
        <v>208</v>
      </c>
      <c r="C12" s="73" t="s">
        <v>309</v>
      </c>
      <c r="D12" s="466"/>
      <c r="E12" s="463" t="e">
        <f>D10/D11*100</f>
        <v>#DIV/0!</v>
      </c>
      <c r="F12" s="207"/>
      <c r="G12" s="207"/>
      <c r="H12" s="202"/>
      <c r="I12" s="202"/>
      <c r="J12" s="202"/>
      <c r="K12" s="202"/>
      <c r="L12" s="202"/>
    </row>
  </sheetData>
  <mergeCells count="4">
    <mergeCell ref="A7:A9"/>
    <mergeCell ref="B7:B9"/>
    <mergeCell ref="D7:D9"/>
    <mergeCell ref="E8:E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Normal="100" workbookViewId="0"/>
  </sheetViews>
  <sheetFormatPr defaultRowHeight="15" x14ac:dyDescent="0.25"/>
  <cols>
    <col min="1" max="1" width="24.42578125" customWidth="1"/>
    <col min="2" max="2" width="89.140625" bestFit="1" customWidth="1"/>
    <col min="3" max="3" width="19.140625" bestFit="1" customWidth="1"/>
    <col min="4" max="4" width="15.5703125" customWidth="1"/>
  </cols>
  <sheetData>
    <row r="1" spans="1:4" x14ac:dyDescent="0.25">
      <c r="A1" s="3" t="s">
        <v>547</v>
      </c>
      <c r="B1" s="180">
        <v>15</v>
      </c>
      <c r="D1" s="218"/>
    </row>
    <row r="2" spans="1:4" x14ac:dyDescent="0.25">
      <c r="A2" s="3" t="s">
        <v>548</v>
      </c>
      <c r="B2" s="180" t="s">
        <v>690</v>
      </c>
      <c r="D2" s="218"/>
    </row>
    <row r="3" spans="1:4" x14ac:dyDescent="0.25">
      <c r="A3" s="3" t="s">
        <v>549</v>
      </c>
      <c r="B3" s="8" t="s">
        <v>550</v>
      </c>
      <c r="D3" s="218"/>
    </row>
    <row r="4" spans="1:4" x14ac:dyDescent="0.25">
      <c r="A4" s="3" t="s">
        <v>551</v>
      </c>
      <c r="B4" s="4" t="s">
        <v>601</v>
      </c>
      <c r="D4" s="126"/>
    </row>
    <row r="5" spans="1:4" x14ac:dyDescent="0.25">
      <c r="A5" s="152" t="s">
        <v>741</v>
      </c>
      <c r="B5" s="5" t="s">
        <v>552</v>
      </c>
      <c r="D5" s="126"/>
    </row>
    <row r="6" spans="1:4" ht="15.75" thickBot="1" x14ac:dyDescent="0.3">
      <c r="A6" s="125"/>
      <c r="B6" s="126"/>
      <c r="C6" s="127"/>
      <c r="D6" s="126"/>
    </row>
    <row r="7" spans="1:4" x14ac:dyDescent="0.25">
      <c r="A7" s="977" t="s">
        <v>1</v>
      </c>
      <c r="B7" s="988" t="s">
        <v>347</v>
      </c>
      <c r="C7" s="961" t="s">
        <v>348</v>
      </c>
      <c r="D7" s="965" t="s">
        <v>198</v>
      </c>
    </row>
    <row r="8" spans="1:4" x14ac:dyDescent="0.25">
      <c r="A8" s="978"/>
      <c r="B8" s="989"/>
      <c r="C8" s="990"/>
      <c r="D8" s="966"/>
    </row>
    <row r="9" spans="1:4" ht="15.75" thickBot="1" x14ac:dyDescent="0.3">
      <c r="A9" s="979"/>
      <c r="B9" s="595" t="s">
        <v>200</v>
      </c>
      <c r="C9" s="962"/>
      <c r="D9" s="596" t="s">
        <v>199</v>
      </c>
    </row>
    <row r="10" spans="1:4" x14ac:dyDescent="0.25">
      <c r="A10" s="46">
        <v>1</v>
      </c>
      <c r="B10" s="47" t="s">
        <v>202</v>
      </c>
      <c r="C10" s="116" t="s">
        <v>201</v>
      </c>
      <c r="D10" s="386"/>
    </row>
    <row r="11" spans="1:4" x14ac:dyDescent="0.25">
      <c r="A11" s="46">
        <v>2</v>
      </c>
      <c r="B11" s="118" t="s">
        <v>203</v>
      </c>
      <c r="C11" s="116" t="s">
        <v>518</v>
      </c>
      <c r="D11" s="390" t="e">
        <f>('F1'!L139+'F1'!L142)/'F1'!L146*100</f>
        <v>#DIV/0!</v>
      </c>
    </row>
    <row r="12" spans="1:4" ht="15.75" thickBot="1" x14ac:dyDescent="0.3">
      <c r="A12" s="465">
        <v>3</v>
      </c>
      <c r="B12" s="129" t="s">
        <v>284</v>
      </c>
      <c r="C12" s="130" t="s">
        <v>742</v>
      </c>
      <c r="D12" s="651" t="e">
        <f>'F2'!K11/'F1'!L146*100</f>
        <v>#DIV/0!</v>
      </c>
    </row>
  </sheetData>
  <mergeCells count="4">
    <mergeCell ref="A7:A9"/>
    <mergeCell ref="B7:B8"/>
    <mergeCell ref="C7:C9"/>
    <mergeCell ref="D7: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6"/>
  <sheetViews>
    <sheetView topLeftCell="A130" zoomScale="84" zoomScaleNormal="84" workbookViewId="0">
      <selection activeCell="B149" sqref="B149"/>
    </sheetView>
  </sheetViews>
  <sheetFormatPr defaultRowHeight="15" x14ac:dyDescent="0.25"/>
  <cols>
    <col min="1" max="1" width="24.28515625" bestFit="1" customWidth="1"/>
    <col min="2" max="2" width="55.28515625" customWidth="1"/>
    <col min="3" max="3" width="16.28515625" customWidth="1"/>
    <col min="4" max="4" width="11.42578125" customWidth="1"/>
    <col min="5" max="5" width="12.140625" customWidth="1"/>
    <col min="6" max="6" width="7.7109375" customWidth="1"/>
    <col min="7" max="7" width="13.42578125" customWidth="1"/>
    <col min="8" max="8" width="12.85546875" customWidth="1"/>
    <col min="9" max="9" width="6" bestFit="1" customWidth="1"/>
    <col min="10" max="10" width="11.85546875" customWidth="1"/>
    <col min="11" max="11" width="13.28515625" customWidth="1"/>
    <col min="12" max="12" width="10.42578125" customWidth="1"/>
    <col min="13" max="13" width="15.140625" customWidth="1"/>
    <col min="14" max="14" width="10.7109375" customWidth="1"/>
    <col min="15" max="15" width="56.42578125" customWidth="1"/>
  </cols>
  <sheetData>
    <row r="1" spans="1:12" x14ac:dyDescent="0.25">
      <c r="A1" s="199" t="s">
        <v>547</v>
      </c>
      <c r="B1" s="200">
        <v>1</v>
      </c>
    </row>
    <row r="2" spans="1:12" x14ac:dyDescent="0.25">
      <c r="A2" s="199" t="s">
        <v>548</v>
      </c>
      <c r="B2" s="181" t="s">
        <v>670</v>
      </c>
    </row>
    <row r="3" spans="1:12" x14ac:dyDescent="0.25">
      <c r="A3" s="199" t="s">
        <v>549</v>
      </c>
      <c r="B3" s="199" t="s">
        <v>550</v>
      </c>
    </row>
    <row r="4" spans="1:12" x14ac:dyDescent="0.25">
      <c r="A4" s="199" t="s">
        <v>551</v>
      </c>
      <c r="B4" s="199" t="s">
        <v>113</v>
      </c>
    </row>
    <row r="5" spans="1:12" x14ac:dyDescent="0.25">
      <c r="A5" s="96" t="s">
        <v>741</v>
      </c>
      <c r="B5" s="96" t="s">
        <v>552</v>
      </c>
    </row>
    <row r="6" spans="1:12" ht="15.75" thickBot="1" x14ac:dyDescent="0.3"/>
    <row r="7" spans="1:12" ht="15.75" thickBot="1" x14ac:dyDescent="0.3">
      <c r="A7" s="808" t="s">
        <v>1</v>
      </c>
      <c r="B7" s="811" t="s">
        <v>0</v>
      </c>
      <c r="C7" s="504" t="s">
        <v>18</v>
      </c>
      <c r="D7" s="814" t="s">
        <v>20</v>
      </c>
      <c r="E7" s="815"/>
      <c r="F7" s="505"/>
      <c r="G7" s="816" t="s">
        <v>21</v>
      </c>
      <c r="H7" s="816"/>
      <c r="I7" s="816"/>
      <c r="J7" s="816"/>
      <c r="K7" s="816"/>
      <c r="L7" s="817" t="s">
        <v>17</v>
      </c>
    </row>
    <row r="8" spans="1:12" ht="15.75" thickBot="1" x14ac:dyDescent="0.3">
      <c r="A8" s="809"/>
      <c r="B8" s="812"/>
      <c r="C8" s="506" t="s">
        <v>19</v>
      </c>
      <c r="D8" s="507"/>
      <c r="E8" s="508"/>
      <c r="F8" s="819" t="s">
        <v>23</v>
      </c>
      <c r="G8" s="820"/>
      <c r="H8" s="821"/>
      <c r="I8" s="819" t="s">
        <v>628</v>
      </c>
      <c r="J8" s="820"/>
      <c r="K8" s="820"/>
      <c r="L8" s="818"/>
    </row>
    <row r="9" spans="1:12" ht="30.75" thickBot="1" x14ac:dyDescent="0.3">
      <c r="A9" s="810"/>
      <c r="B9" s="813"/>
      <c r="C9" s="506" t="s">
        <v>22</v>
      </c>
      <c r="D9" s="509" t="s">
        <v>23</v>
      </c>
      <c r="E9" s="509" t="s">
        <v>24</v>
      </c>
      <c r="F9" s="509" t="s">
        <v>162</v>
      </c>
      <c r="G9" s="510" t="s">
        <v>542</v>
      </c>
      <c r="H9" s="510" t="s">
        <v>543</v>
      </c>
      <c r="I9" s="509" t="s">
        <v>162</v>
      </c>
      <c r="J9" s="510" t="s">
        <v>542</v>
      </c>
      <c r="K9" s="511" t="s">
        <v>543</v>
      </c>
      <c r="L9" s="818"/>
    </row>
    <row r="10" spans="1:12" x14ac:dyDescent="0.25">
      <c r="A10" s="179">
        <v>1</v>
      </c>
      <c r="B10" s="190" t="s">
        <v>147</v>
      </c>
      <c r="C10" s="721">
        <f>C12+C21+C28</f>
        <v>0</v>
      </c>
      <c r="D10" s="243">
        <f>D11+D12+D21+D28</f>
        <v>0</v>
      </c>
      <c r="E10" s="243">
        <f>E11+E12+E21+E28</f>
        <v>0</v>
      </c>
      <c r="F10" s="243">
        <f t="shared" ref="F10:K10" si="0">F11+F12+F21+F28</f>
        <v>0</v>
      </c>
      <c r="G10" s="243">
        <f t="shared" si="0"/>
        <v>0</v>
      </c>
      <c r="H10" s="243">
        <f t="shared" si="0"/>
        <v>0</v>
      </c>
      <c r="I10" s="243">
        <f>I11+I12+I21+I28</f>
        <v>0</v>
      </c>
      <c r="J10" s="243">
        <f t="shared" si="0"/>
        <v>0</v>
      </c>
      <c r="K10" s="243">
        <f t="shared" si="0"/>
        <v>0</v>
      </c>
      <c r="L10" s="244">
        <f>+C10+D10+E10+F10+I10</f>
        <v>0</v>
      </c>
    </row>
    <row r="11" spans="1:12" x14ac:dyDescent="0.25">
      <c r="A11" s="10">
        <v>1.1000000000000001</v>
      </c>
      <c r="B11" s="11" t="s">
        <v>222</v>
      </c>
      <c r="C11" s="253"/>
      <c r="D11" s="250"/>
      <c r="E11" s="250"/>
      <c r="F11" s="250"/>
      <c r="G11" s="250"/>
      <c r="H11" s="250"/>
      <c r="I11" s="250"/>
      <c r="J11" s="250"/>
      <c r="K11" s="250"/>
      <c r="L11" s="246">
        <f>+D11+E11+F11+I11</f>
        <v>0</v>
      </c>
    </row>
    <row r="12" spans="1:12" x14ac:dyDescent="0.25">
      <c r="A12" s="10">
        <v>1.2</v>
      </c>
      <c r="B12" s="11" t="s">
        <v>908</v>
      </c>
      <c r="C12" s="245">
        <f>C13+C17</f>
        <v>0</v>
      </c>
      <c r="D12" s="245">
        <f>D13+D17</f>
        <v>0</v>
      </c>
      <c r="E12" s="245">
        <f t="shared" ref="E12" si="1">E13+E17</f>
        <v>0</v>
      </c>
      <c r="F12" s="245">
        <f t="shared" ref="F12" si="2">F13+F17</f>
        <v>0</v>
      </c>
      <c r="G12" s="245">
        <f t="shared" ref="G12" si="3">G13+G17</f>
        <v>0</v>
      </c>
      <c r="H12" s="245">
        <f t="shared" ref="H12" si="4">H13+H17</f>
        <v>0</v>
      </c>
      <c r="I12" s="245">
        <f t="shared" ref="I12" si="5">I13+I17</f>
        <v>0</v>
      </c>
      <c r="J12" s="245">
        <f t="shared" ref="J12:K12" si="6">J13+J17</f>
        <v>0</v>
      </c>
      <c r="K12" s="245">
        <f t="shared" si="6"/>
        <v>0</v>
      </c>
      <c r="L12" s="246">
        <f>+C12+D12+E12+F12+I12</f>
        <v>0</v>
      </c>
    </row>
    <row r="13" spans="1:12" x14ac:dyDescent="0.25">
      <c r="A13" s="12" t="s">
        <v>382</v>
      </c>
      <c r="B13" s="13" t="s">
        <v>815</v>
      </c>
      <c r="C13" s="245">
        <f>C14+C15+C16</f>
        <v>0</v>
      </c>
      <c r="D13" s="245">
        <f>D14+D15+D16</f>
        <v>0</v>
      </c>
      <c r="E13" s="245">
        <f t="shared" ref="E13:K13" si="7">E14+E15+E16</f>
        <v>0</v>
      </c>
      <c r="F13" s="245">
        <f t="shared" si="7"/>
        <v>0</v>
      </c>
      <c r="G13" s="245">
        <f t="shared" si="7"/>
        <v>0</v>
      </c>
      <c r="H13" s="245">
        <f t="shared" si="7"/>
        <v>0</v>
      </c>
      <c r="I13" s="245">
        <f t="shared" si="7"/>
        <v>0</v>
      </c>
      <c r="J13" s="245">
        <f t="shared" si="7"/>
        <v>0</v>
      </c>
      <c r="K13" s="245">
        <f t="shared" si="7"/>
        <v>0</v>
      </c>
      <c r="L13" s="246">
        <f t="shared" ref="L13:L44" si="8">+C13+D13+E13+F13+I13</f>
        <v>0</v>
      </c>
    </row>
    <row r="14" spans="1:12" x14ac:dyDescent="0.25">
      <c r="A14" s="14" t="s">
        <v>383</v>
      </c>
      <c r="B14" s="15" t="s">
        <v>381</v>
      </c>
      <c r="C14" s="250"/>
      <c r="D14" s="250"/>
      <c r="E14" s="250"/>
      <c r="F14" s="250"/>
      <c r="G14" s="250"/>
      <c r="H14" s="250"/>
      <c r="I14" s="250"/>
      <c r="J14" s="250"/>
      <c r="K14" s="250"/>
      <c r="L14" s="246">
        <f t="shared" si="8"/>
        <v>0</v>
      </c>
    </row>
    <row r="15" spans="1:12" x14ac:dyDescent="0.25">
      <c r="A15" s="14" t="s">
        <v>384</v>
      </c>
      <c r="B15" s="15" t="s">
        <v>904</v>
      </c>
      <c r="C15" s="250"/>
      <c r="D15" s="250"/>
      <c r="E15" s="250"/>
      <c r="F15" s="250"/>
      <c r="G15" s="250"/>
      <c r="H15" s="250"/>
      <c r="I15" s="250"/>
      <c r="J15" s="250"/>
      <c r="K15" s="250"/>
      <c r="L15" s="246">
        <f t="shared" si="8"/>
        <v>0</v>
      </c>
    </row>
    <row r="16" spans="1:12" x14ac:dyDescent="0.25">
      <c r="A16" s="14" t="s">
        <v>385</v>
      </c>
      <c r="B16" s="15" t="s">
        <v>224</v>
      </c>
      <c r="C16" s="250"/>
      <c r="D16" s="250"/>
      <c r="E16" s="250"/>
      <c r="F16" s="250"/>
      <c r="G16" s="250"/>
      <c r="H16" s="250"/>
      <c r="I16" s="250"/>
      <c r="J16" s="250"/>
      <c r="K16" s="250"/>
      <c r="L16" s="246">
        <f t="shared" si="8"/>
        <v>0</v>
      </c>
    </row>
    <row r="17" spans="1:13" x14ac:dyDescent="0.25">
      <c r="A17" s="12" t="s">
        <v>506</v>
      </c>
      <c r="B17" s="13" t="s">
        <v>816</v>
      </c>
      <c r="C17" s="245">
        <f>C18+C19+C20</f>
        <v>0</v>
      </c>
      <c r="D17" s="245">
        <f t="shared" ref="D17:K17" si="9">D18+D19+D20</f>
        <v>0</v>
      </c>
      <c r="E17" s="245">
        <f t="shared" si="9"/>
        <v>0</v>
      </c>
      <c r="F17" s="245">
        <f t="shared" si="9"/>
        <v>0</v>
      </c>
      <c r="G17" s="245">
        <f t="shared" si="9"/>
        <v>0</v>
      </c>
      <c r="H17" s="245">
        <f t="shared" si="9"/>
        <v>0</v>
      </c>
      <c r="I17" s="245">
        <f t="shared" si="9"/>
        <v>0</v>
      </c>
      <c r="J17" s="245">
        <f t="shared" si="9"/>
        <v>0</v>
      </c>
      <c r="K17" s="245">
        <f t="shared" si="9"/>
        <v>0</v>
      </c>
      <c r="L17" s="246">
        <f>+C17+D17+E17+F17+I17</f>
        <v>0</v>
      </c>
    </row>
    <row r="18" spans="1:13" x14ac:dyDescent="0.25">
      <c r="A18" s="14" t="s">
        <v>817</v>
      </c>
      <c r="B18" s="15" t="s">
        <v>816</v>
      </c>
      <c r="C18" s="250"/>
      <c r="D18" s="250"/>
      <c r="E18" s="250"/>
      <c r="F18" s="250"/>
      <c r="G18" s="250"/>
      <c r="H18" s="250"/>
      <c r="I18" s="250"/>
      <c r="J18" s="250"/>
      <c r="K18" s="250"/>
      <c r="L18" s="246">
        <f>+C18+D18+E18+F18+I18</f>
        <v>0</v>
      </c>
    </row>
    <row r="19" spans="1:13" x14ac:dyDescent="0.25">
      <c r="A19" s="14" t="s">
        <v>818</v>
      </c>
      <c r="B19" s="15" t="s">
        <v>904</v>
      </c>
      <c r="C19" s="250"/>
      <c r="D19" s="250"/>
      <c r="E19" s="250"/>
      <c r="F19" s="250"/>
      <c r="G19" s="250"/>
      <c r="H19" s="250"/>
      <c r="I19" s="250"/>
      <c r="J19" s="250"/>
      <c r="K19" s="250"/>
      <c r="L19" s="246">
        <f>+C19+D19+E19+F19+I19</f>
        <v>0</v>
      </c>
    </row>
    <row r="20" spans="1:13" x14ac:dyDescent="0.25">
      <c r="A20" s="14" t="s">
        <v>903</v>
      </c>
      <c r="B20" s="15" t="s">
        <v>224</v>
      </c>
      <c r="C20" s="250"/>
      <c r="D20" s="250"/>
      <c r="E20" s="250"/>
      <c r="F20" s="250"/>
      <c r="G20" s="250"/>
      <c r="H20" s="250"/>
      <c r="I20" s="250"/>
      <c r="J20" s="250"/>
      <c r="K20" s="250"/>
      <c r="L20" s="246">
        <f t="shared" si="8"/>
        <v>0</v>
      </c>
    </row>
    <row r="21" spans="1:13" x14ac:dyDescent="0.25">
      <c r="A21" s="10">
        <v>1.3</v>
      </c>
      <c r="B21" s="11" t="s">
        <v>234</v>
      </c>
      <c r="C21" s="245">
        <f>C22+C25</f>
        <v>0</v>
      </c>
      <c r="D21" s="245">
        <f t="shared" ref="D21:K21" si="10">D22+D25</f>
        <v>0</v>
      </c>
      <c r="E21" s="245">
        <f t="shared" si="10"/>
        <v>0</v>
      </c>
      <c r="F21" s="245">
        <f t="shared" si="10"/>
        <v>0</v>
      </c>
      <c r="G21" s="245">
        <f t="shared" si="10"/>
        <v>0</v>
      </c>
      <c r="H21" s="245">
        <f t="shared" si="10"/>
        <v>0</v>
      </c>
      <c r="I21" s="245">
        <f t="shared" si="10"/>
        <v>0</v>
      </c>
      <c r="J21" s="245">
        <f t="shared" si="10"/>
        <v>0</v>
      </c>
      <c r="K21" s="245">
        <f t="shared" si="10"/>
        <v>0</v>
      </c>
      <c r="L21" s="246">
        <f t="shared" si="8"/>
        <v>0</v>
      </c>
      <c r="M21" s="673"/>
    </row>
    <row r="22" spans="1:13" x14ac:dyDescent="0.25">
      <c r="A22" s="12" t="s">
        <v>386</v>
      </c>
      <c r="B22" s="13" t="s">
        <v>365</v>
      </c>
      <c r="C22" s="245">
        <f t="shared" ref="C22" si="11">C23+C24</f>
        <v>0</v>
      </c>
      <c r="D22" s="245">
        <f t="shared" ref="D22:K22" si="12">D23+D24</f>
        <v>0</v>
      </c>
      <c r="E22" s="245">
        <f t="shared" si="12"/>
        <v>0</v>
      </c>
      <c r="F22" s="245">
        <f t="shared" si="12"/>
        <v>0</v>
      </c>
      <c r="G22" s="245">
        <f t="shared" si="12"/>
        <v>0</v>
      </c>
      <c r="H22" s="245">
        <f t="shared" si="12"/>
        <v>0</v>
      </c>
      <c r="I22" s="245">
        <f t="shared" si="12"/>
        <v>0</v>
      </c>
      <c r="J22" s="245">
        <f t="shared" si="12"/>
        <v>0</v>
      </c>
      <c r="K22" s="245">
        <f t="shared" si="12"/>
        <v>0</v>
      </c>
      <c r="L22" s="246">
        <f t="shared" si="8"/>
        <v>0</v>
      </c>
      <c r="M22" s="673"/>
    </row>
    <row r="23" spans="1:13" x14ac:dyDescent="0.25">
      <c r="A23" s="14" t="s">
        <v>387</v>
      </c>
      <c r="B23" s="15" t="s">
        <v>520</v>
      </c>
      <c r="C23" s="250"/>
      <c r="D23" s="250"/>
      <c r="E23" s="250"/>
      <c r="F23" s="250"/>
      <c r="G23" s="250"/>
      <c r="H23" s="250"/>
      <c r="I23" s="250"/>
      <c r="J23" s="250"/>
      <c r="K23" s="250"/>
      <c r="L23" s="246">
        <f t="shared" si="8"/>
        <v>0</v>
      </c>
    </row>
    <row r="24" spans="1:13" x14ac:dyDescent="0.25">
      <c r="A24" s="14" t="s">
        <v>388</v>
      </c>
      <c r="B24" s="15" t="s">
        <v>224</v>
      </c>
      <c r="C24" s="250"/>
      <c r="D24" s="250"/>
      <c r="E24" s="250"/>
      <c r="F24" s="250"/>
      <c r="G24" s="250"/>
      <c r="H24" s="250"/>
      <c r="I24" s="250"/>
      <c r="J24" s="250"/>
      <c r="K24" s="250"/>
      <c r="L24" s="246">
        <f t="shared" si="8"/>
        <v>0</v>
      </c>
    </row>
    <row r="25" spans="1:13" x14ac:dyDescent="0.25">
      <c r="A25" s="12" t="s">
        <v>391</v>
      </c>
      <c r="B25" s="13" t="s">
        <v>753</v>
      </c>
      <c r="C25" s="245">
        <f t="shared" ref="C25:K25" si="13">C26+C27</f>
        <v>0</v>
      </c>
      <c r="D25" s="245">
        <f t="shared" si="13"/>
        <v>0</v>
      </c>
      <c r="E25" s="245">
        <f t="shared" si="13"/>
        <v>0</v>
      </c>
      <c r="F25" s="245">
        <f t="shared" si="13"/>
        <v>0</v>
      </c>
      <c r="G25" s="245">
        <f t="shared" si="13"/>
        <v>0</v>
      </c>
      <c r="H25" s="245">
        <f t="shared" si="13"/>
        <v>0</v>
      </c>
      <c r="I25" s="245">
        <f t="shared" si="13"/>
        <v>0</v>
      </c>
      <c r="J25" s="245">
        <f t="shared" si="13"/>
        <v>0</v>
      </c>
      <c r="K25" s="245">
        <f t="shared" si="13"/>
        <v>0</v>
      </c>
      <c r="L25" s="246">
        <f t="shared" si="8"/>
        <v>0</v>
      </c>
    </row>
    <row r="26" spans="1:13" x14ac:dyDescent="0.25">
      <c r="A26" s="14" t="s">
        <v>389</v>
      </c>
      <c r="B26" s="15" t="s">
        <v>754</v>
      </c>
      <c r="C26" s="250"/>
      <c r="D26" s="250"/>
      <c r="E26" s="250"/>
      <c r="F26" s="250"/>
      <c r="G26" s="250"/>
      <c r="H26" s="250"/>
      <c r="I26" s="250"/>
      <c r="J26" s="250"/>
      <c r="K26" s="250"/>
      <c r="L26" s="246">
        <f t="shared" si="8"/>
        <v>0</v>
      </c>
    </row>
    <row r="27" spans="1:13" x14ac:dyDescent="0.25">
      <c r="A27" s="14" t="s">
        <v>390</v>
      </c>
      <c r="B27" s="15" t="s">
        <v>224</v>
      </c>
      <c r="C27" s="250"/>
      <c r="D27" s="250"/>
      <c r="E27" s="250"/>
      <c r="F27" s="250"/>
      <c r="G27" s="250"/>
      <c r="H27" s="250"/>
      <c r="I27" s="250"/>
      <c r="J27" s="250"/>
      <c r="K27" s="250"/>
      <c r="L27" s="246">
        <f t="shared" si="8"/>
        <v>0</v>
      </c>
    </row>
    <row r="28" spans="1:13" x14ac:dyDescent="0.25">
      <c r="A28" s="10">
        <v>1.4</v>
      </c>
      <c r="B28" s="11" t="s">
        <v>235</v>
      </c>
      <c r="C28" s="245">
        <f>C29+C32+C35+C38+C41</f>
        <v>0</v>
      </c>
      <c r="D28" s="245">
        <f>D29+D32+D35+D38+D41</f>
        <v>0</v>
      </c>
      <c r="E28" s="245">
        <f t="shared" ref="E28:K28" si="14">E29+E32+E35+E38+E41</f>
        <v>0</v>
      </c>
      <c r="F28" s="245">
        <f t="shared" si="14"/>
        <v>0</v>
      </c>
      <c r="G28" s="245">
        <f t="shared" si="14"/>
        <v>0</v>
      </c>
      <c r="H28" s="245">
        <f t="shared" si="14"/>
        <v>0</v>
      </c>
      <c r="I28" s="245">
        <f t="shared" si="14"/>
        <v>0</v>
      </c>
      <c r="J28" s="245">
        <f t="shared" si="14"/>
        <v>0</v>
      </c>
      <c r="K28" s="245">
        <f t="shared" si="14"/>
        <v>0</v>
      </c>
      <c r="L28" s="246">
        <f t="shared" si="8"/>
        <v>0</v>
      </c>
    </row>
    <row r="29" spans="1:13" x14ac:dyDescent="0.25">
      <c r="A29" s="12" t="s">
        <v>392</v>
      </c>
      <c r="B29" s="13" t="s">
        <v>236</v>
      </c>
      <c r="C29" s="245">
        <f t="shared" ref="C29" si="15">C30+C31</f>
        <v>0</v>
      </c>
      <c r="D29" s="245">
        <f t="shared" ref="D29:K29" si="16">D30+D31</f>
        <v>0</v>
      </c>
      <c r="E29" s="245">
        <f t="shared" si="16"/>
        <v>0</v>
      </c>
      <c r="F29" s="245">
        <f t="shared" si="16"/>
        <v>0</v>
      </c>
      <c r="G29" s="245">
        <f t="shared" si="16"/>
        <v>0</v>
      </c>
      <c r="H29" s="245">
        <f t="shared" si="16"/>
        <v>0</v>
      </c>
      <c r="I29" s="245">
        <f t="shared" si="16"/>
        <v>0</v>
      </c>
      <c r="J29" s="245">
        <f t="shared" si="16"/>
        <v>0</v>
      </c>
      <c r="K29" s="245">
        <f t="shared" si="16"/>
        <v>0</v>
      </c>
      <c r="L29" s="246">
        <f t="shared" si="8"/>
        <v>0</v>
      </c>
    </row>
    <row r="30" spans="1:13" x14ac:dyDescent="0.25">
      <c r="A30" s="14" t="s">
        <v>393</v>
      </c>
      <c r="B30" s="15" t="s">
        <v>236</v>
      </c>
      <c r="C30" s="250"/>
      <c r="D30" s="250"/>
      <c r="E30" s="250"/>
      <c r="F30" s="250"/>
      <c r="G30" s="250"/>
      <c r="H30" s="250"/>
      <c r="I30" s="250"/>
      <c r="J30" s="250"/>
      <c r="K30" s="250"/>
      <c r="L30" s="246">
        <f t="shared" si="8"/>
        <v>0</v>
      </c>
    </row>
    <row r="31" spans="1:13" x14ac:dyDescent="0.25">
      <c r="A31" s="14" t="s">
        <v>394</v>
      </c>
      <c r="B31" s="15" t="s">
        <v>224</v>
      </c>
      <c r="C31" s="250"/>
      <c r="D31" s="250"/>
      <c r="E31" s="250"/>
      <c r="F31" s="250"/>
      <c r="G31" s="250"/>
      <c r="H31" s="250"/>
      <c r="I31" s="250"/>
      <c r="J31" s="250"/>
      <c r="K31" s="250"/>
      <c r="L31" s="246">
        <f t="shared" si="8"/>
        <v>0</v>
      </c>
    </row>
    <row r="32" spans="1:13" x14ac:dyDescent="0.25">
      <c r="A32" s="16" t="s">
        <v>395</v>
      </c>
      <c r="B32" s="17" t="s">
        <v>237</v>
      </c>
      <c r="C32" s="245">
        <f t="shared" ref="C32:K32" si="17">C33+C34</f>
        <v>0</v>
      </c>
      <c r="D32" s="245">
        <f t="shared" si="17"/>
        <v>0</v>
      </c>
      <c r="E32" s="245">
        <f t="shared" si="17"/>
        <v>0</v>
      </c>
      <c r="F32" s="245">
        <f t="shared" si="17"/>
        <v>0</v>
      </c>
      <c r="G32" s="245">
        <f t="shared" si="17"/>
        <v>0</v>
      </c>
      <c r="H32" s="245">
        <f t="shared" si="17"/>
        <v>0</v>
      </c>
      <c r="I32" s="245">
        <f t="shared" si="17"/>
        <v>0</v>
      </c>
      <c r="J32" s="245">
        <f t="shared" si="17"/>
        <v>0</v>
      </c>
      <c r="K32" s="245">
        <f t="shared" si="17"/>
        <v>0</v>
      </c>
      <c r="L32" s="246">
        <f t="shared" si="8"/>
        <v>0</v>
      </c>
    </row>
    <row r="33" spans="1:12" x14ac:dyDescent="0.25">
      <c r="A33" s="14" t="s">
        <v>396</v>
      </c>
      <c r="B33" s="15" t="s">
        <v>237</v>
      </c>
      <c r="C33" s="250"/>
      <c r="D33" s="250"/>
      <c r="E33" s="250"/>
      <c r="F33" s="250"/>
      <c r="G33" s="250"/>
      <c r="H33" s="250"/>
      <c r="I33" s="250"/>
      <c r="J33" s="250"/>
      <c r="K33" s="250"/>
      <c r="L33" s="246">
        <f t="shared" si="8"/>
        <v>0</v>
      </c>
    </row>
    <row r="34" spans="1:12" x14ac:dyDescent="0.25">
      <c r="A34" s="14" t="s">
        <v>397</v>
      </c>
      <c r="B34" s="15" t="s">
        <v>224</v>
      </c>
      <c r="C34" s="250"/>
      <c r="D34" s="250"/>
      <c r="E34" s="250"/>
      <c r="F34" s="250"/>
      <c r="G34" s="250"/>
      <c r="H34" s="250"/>
      <c r="I34" s="250"/>
      <c r="J34" s="250"/>
      <c r="K34" s="250"/>
      <c r="L34" s="246">
        <f t="shared" si="8"/>
        <v>0</v>
      </c>
    </row>
    <row r="35" spans="1:12" x14ac:dyDescent="0.25">
      <c r="A35" s="16" t="s">
        <v>398</v>
      </c>
      <c r="B35" s="17" t="s">
        <v>238</v>
      </c>
      <c r="C35" s="245">
        <f t="shared" ref="C35:K35" si="18">C36+C37</f>
        <v>0</v>
      </c>
      <c r="D35" s="245">
        <f t="shared" si="18"/>
        <v>0</v>
      </c>
      <c r="E35" s="245">
        <f t="shared" si="18"/>
        <v>0</v>
      </c>
      <c r="F35" s="245">
        <f t="shared" si="18"/>
        <v>0</v>
      </c>
      <c r="G35" s="245">
        <f t="shared" si="18"/>
        <v>0</v>
      </c>
      <c r="H35" s="245">
        <f t="shared" si="18"/>
        <v>0</v>
      </c>
      <c r="I35" s="245">
        <f t="shared" si="18"/>
        <v>0</v>
      </c>
      <c r="J35" s="245">
        <f t="shared" si="18"/>
        <v>0</v>
      </c>
      <c r="K35" s="245">
        <f t="shared" si="18"/>
        <v>0</v>
      </c>
      <c r="L35" s="246">
        <f t="shared" si="8"/>
        <v>0</v>
      </c>
    </row>
    <row r="36" spans="1:12" x14ac:dyDescent="0.25">
      <c r="A36" s="14" t="s">
        <v>401</v>
      </c>
      <c r="B36" s="15" t="s">
        <v>238</v>
      </c>
      <c r="C36" s="250"/>
      <c r="D36" s="250"/>
      <c r="E36" s="250"/>
      <c r="F36" s="250"/>
      <c r="G36" s="250"/>
      <c r="H36" s="250"/>
      <c r="I36" s="250"/>
      <c r="J36" s="250"/>
      <c r="K36" s="250"/>
      <c r="L36" s="246">
        <f t="shared" si="8"/>
        <v>0</v>
      </c>
    </row>
    <row r="37" spans="1:12" x14ac:dyDescent="0.25">
      <c r="A37" s="14" t="s">
        <v>402</v>
      </c>
      <c r="B37" s="15" t="s">
        <v>224</v>
      </c>
      <c r="C37" s="250"/>
      <c r="D37" s="250"/>
      <c r="E37" s="250"/>
      <c r="F37" s="250"/>
      <c r="G37" s="250"/>
      <c r="H37" s="250"/>
      <c r="I37" s="250"/>
      <c r="J37" s="250"/>
      <c r="K37" s="250"/>
      <c r="L37" s="246">
        <f t="shared" si="8"/>
        <v>0</v>
      </c>
    </row>
    <row r="38" spans="1:12" x14ac:dyDescent="0.25">
      <c r="A38" s="16" t="s">
        <v>399</v>
      </c>
      <c r="B38" s="17" t="s">
        <v>239</v>
      </c>
      <c r="C38" s="245">
        <f t="shared" ref="C38:K38" si="19">C39+C40</f>
        <v>0</v>
      </c>
      <c r="D38" s="245">
        <f t="shared" si="19"/>
        <v>0</v>
      </c>
      <c r="E38" s="245">
        <f t="shared" si="19"/>
        <v>0</v>
      </c>
      <c r="F38" s="245">
        <f t="shared" si="19"/>
        <v>0</v>
      </c>
      <c r="G38" s="245">
        <f t="shared" si="19"/>
        <v>0</v>
      </c>
      <c r="H38" s="245">
        <f t="shared" si="19"/>
        <v>0</v>
      </c>
      <c r="I38" s="245">
        <f t="shared" si="19"/>
        <v>0</v>
      </c>
      <c r="J38" s="245">
        <f t="shared" si="19"/>
        <v>0</v>
      </c>
      <c r="K38" s="245">
        <f t="shared" si="19"/>
        <v>0</v>
      </c>
      <c r="L38" s="246">
        <f t="shared" si="8"/>
        <v>0</v>
      </c>
    </row>
    <row r="39" spans="1:12" x14ac:dyDescent="0.25">
      <c r="A39" s="14" t="s">
        <v>403</v>
      </c>
      <c r="B39" s="15" t="s">
        <v>239</v>
      </c>
      <c r="C39" s="250"/>
      <c r="D39" s="250"/>
      <c r="E39" s="250"/>
      <c r="F39" s="250"/>
      <c r="G39" s="250"/>
      <c r="H39" s="250"/>
      <c r="I39" s="250"/>
      <c r="J39" s="250"/>
      <c r="K39" s="250"/>
      <c r="L39" s="246">
        <f t="shared" si="8"/>
        <v>0</v>
      </c>
    </row>
    <row r="40" spans="1:12" x14ac:dyDescent="0.25">
      <c r="A40" s="19" t="s">
        <v>404</v>
      </c>
      <c r="B40" s="15" t="s">
        <v>224</v>
      </c>
      <c r="C40" s="250"/>
      <c r="D40" s="250"/>
      <c r="E40" s="250"/>
      <c r="F40" s="250"/>
      <c r="G40" s="250"/>
      <c r="H40" s="250"/>
      <c r="I40" s="250"/>
      <c r="J40" s="250"/>
      <c r="K40" s="250"/>
      <c r="L40" s="246">
        <f t="shared" si="8"/>
        <v>0</v>
      </c>
    </row>
    <row r="41" spans="1:12" x14ac:dyDescent="0.25">
      <c r="A41" s="16" t="s">
        <v>400</v>
      </c>
      <c r="B41" s="17" t="s">
        <v>310</v>
      </c>
      <c r="C41" s="245">
        <f>C42+C43</f>
        <v>0</v>
      </c>
      <c r="D41" s="245">
        <f t="shared" ref="D41:K41" si="20">D42+D43</f>
        <v>0</v>
      </c>
      <c r="E41" s="245">
        <f t="shared" si="20"/>
        <v>0</v>
      </c>
      <c r="F41" s="245">
        <f t="shared" si="20"/>
        <v>0</v>
      </c>
      <c r="G41" s="245">
        <f t="shared" si="20"/>
        <v>0</v>
      </c>
      <c r="H41" s="245">
        <f t="shared" si="20"/>
        <v>0</v>
      </c>
      <c r="I41" s="245">
        <f t="shared" si="20"/>
        <v>0</v>
      </c>
      <c r="J41" s="245">
        <f t="shared" si="20"/>
        <v>0</v>
      </c>
      <c r="K41" s="245">
        <f t="shared" si="20"/>
        <v>0</v>
      </c>
      <c r="L41" s="246">
        <f t="shared" si="8"/>
        <v>0</v>
      </c>
    </row>
    <row r="42" spans="1:12" x14ac:dyDescent="0.25">
      <c r="A42" s="14" t="s">
        <v>405</v>
      </c>
      <c r="B42" s="15" t="s">
        <v>310</v>
      </c>
      <c r="C42" s="250"/>
      <c r="D42" s="251"/>
      <c r="E42" s="251"/>
      <c r="F42" s="251"/>
      <c r="G42" s="251"/>
      <c r="H42" s="251"/>
      <c r="I42" s="251"/>
      <c r="J42" s="251"/>
      <c r="K42" s="251"/>
      <c r="L42" s="246">
        <f t="shared" si="8"/>
        <v>0</v>
      </c>
    </row>
    <row r="43" spans="1:12" x14ac:dyDescent="0.25">
      <c r="A43" s="20" t="s">
        <v>406</v>
      </c>
      <c r="B43" s="160" t="s">
        <v>224</v>
      </c>
      <c r="C43" s="251"/>
      <c r="D43" s="251"/>
      <c r="E43" s="251"/>
      <c r="F43" s="251"/>
      <c r="G43" s="251"/>
      <c r="H43" s="251"/>
      <c r="I43" s="251"/>
      <c r="J43" s="251"/>
      <c r="K43" s="251"/>
      <c r="L43" s="246">
        <f t="shared" si="8"/>
        <v>0</v>
      </c>
    </row>
    <row r="44" spans="1:12" x14ac:dyDescent="0.25">
      <c r="A44" s="22">
        <v>2</v>
      </c>
      <c r="B44" s="23" t="s">
        <v>223</v>
      </c>
      <c r="C44" s="247">
        <f>C77+C93+C109</f>
        <v>0</v>
      </c>
      <c r="D44" s="247">
        <f t="shared" ref="D44:K44" si="21">D45+D61+D77+D93+D109</f>
        <v>0</v>
      </c>
      <c r="E44" s="247">
        <f t="shared" si="21"/>
        <v>0</v>
      </c>
      <c r="F44" s="247">
        <f t="shared" si="21"/>
        <v>0</v>
      </c>
      <c r="G44" s="247">
        <f t="shared" si="21"/>
        <v>0</v>
      </c>
      <c r="H44" s="247">
        <f t="shared" si="21"/>
        <v>0</v>
      </c>
      <c r="I44" s="247">
        <f t="shared" si="21"/>
        <v>0</v>
      </c>
      <c r="J44" s="247">
        <f t="shared" si="21"/>
        <v>0</v>
      </c>
      <c r="K44" s="247">
        <f t="shared" si="21"/>
        <v>0</v>
      </c>
      <c r="L44" s="246">
        <f t="shared" si="8"/>
        <v>0</v>
      </c>
    </row>
    <row r="45" spans="1:12" x14ac:dyDescent="0.25">
      <c r="A45" s="10">
        <v>2.1</v>
      </c>
      <c r="B45" s="11" t="s">
        <v>240</v>
      </c>
      <c r="C45" s="253"/>
      <c r="D45" s="245">
        <f t="shared" ref="D45:K45" si="22">D46+D49+D52+D55+D58</f>
        <v>0</v>
      </c>
      <c r="E45" s="245">
        <f t="shared" si="22"/>
        <v>0</v>
      </c>
      <c r="F45" s="245">
        <f t="shared" si="22"/>
        <v>0</v>
      </c>
      <c r="G45" s="245">
        <f t="shared" si="22"/>
        <v>0</v>
      </c>
      <c r="H45" s="245">
        <f t="shared" si="22"/>
        <v>0</v>
      </c>
      <c r="I45" s="245">
        <f t="shared" si="22"/>
        <v>0</v>
      </c>
      <c r="J45" s="245">
        <f t="shared" si="22"/>
        <v>0</v>
      </c>
      <c r="K45" s="245">
        <f t="shared" si="22"/>
        <v>0</v>
      </c>
      <c r="L45" s="246">
        <f>D45+E45+F45+I45</f>
        <v>0</v>
      </c>
    </row>
    <row r="46" spans="1:12" x14ac:dyDescent="0.25">
      <c r="A46" s="12" t="s">
        <v>407</v>
      </c>
      <c r="B46" s="13" t="s">
        <v>4</v>
      </c>
      <c r="C46" s="253"/>
      <c r="D46" s="245">
        <f t="shared" ref="D46:K46" si="23">D47+D48</f>
        <v>0</v>
      </c>
      <c r="E46" s="245">
        <f t="shared" si="23"/>
        <v>0</v>
      </c>
      <c r="F46" s="245">
        <f t="shared" si="23"/>
        <v>0</v>
      </c>
      <c r="G46" s="245">
        <f t="shared" si="23"/>
        <v>0</v>
      </c>
      <c r="H46" s="245">
        <f t="shared" si="23"/>
        <v>0</v>
      </c>
      <c r="I46" s="245">
        <f t="shared" si="23"/>
        <v>0</v>
      </c>
      <c r="J46" s="245">
        <f t="shared" si="23"/>
        <v>0</v>
      </c>
      <c r="K46" s="245">
        <f t="shared" si="23"/>
        <v>0</v>
      </c>
      <c r="L46" s="246">
        <f t="shared" ref="L46:L76" si="24">D46+E46+F46+I46</f>
        <v>0</v>
      </c>
    </row>
    <row r="47" spans="1:12" x14ac:dyDescent="0.25">
      <c r="A47" s="14" t="s">
        <v>412</v>
      </c>
      <c r="B47" s="15" t="s">
        <v>408</v>
      </c>
      <c r="C47" s="253"/>
      <c r="D47" s="250"/>
      <c r="E47" s="250"/>
      <c r="F47" s="250"/>
      <c r="G47" s="250"/>
      <c r="H47" s="250"/>
      <c r="I47" s="250"/>
      <c r="J47" s="250"/>
      <c r="K47" s="250"/>
      <c r="L47" s="246">
        <f t="shared" si="24"/>
        <v>0</v>
      </c>
    </row>
    <row r="48" spans="1:12" x14ac:dyDescent="0.25">
      <c r="A48" s="14" t="s">
        <v>413</v>
      </c>
      <c r="B48" s="15" t="s">
        <v>224</v>
      </c>
      <c r="C48" s="253"/>
      <c r="D48" s="250"/>
      <c r="E48" s="250"/>
      <c r="F48" s="250"/>
      <c r="G48" s="250"/>
      <c r="H48" s="250"/>
      <c r="I48" s="250"/>
      <c r="J48" s="250"/>
      <c r="K48" s="250"/>
      <c r="L48" s="246">
        <f t="shared" si="24"/>
        <v>0</v>
      </c>
    </row>
    <row r="49" spans="1:12" x14ac:dyDescent="0.25">
      <c r="A49" s="12" t="s">
        <v>424</v>
      </c>
      <c r="B49" s="13" t="s">
        <v>5</v>
      </c>
      <c r="C49" s="253"/>
      <c r="D49" s="245">
        <f t="shared" ref="D49:K49" si="25">D50+D51</f>
        <v>0</v>
      </c>
      <c r="E49" s="245">
        <f t="shared" si="25"/>
        <v>0</v>
      </c>
      <c r="F49" s="245">
        <f t="shared" si="25"/>
        <v>0</v>
      </c>
      <c r="G49" s="245">
        <f t="shared" si="25"/>
        <v>0</v>
      </c>
      <c r="H49" s="245">
        <f t="shared" si="25"/>
        <v>0</v>
      </c>
      <c r="I49" s="245">
        <f t="shared" si="25"/>
        <v>0</v>
      </c>
      <c r="J49" s="245">
        <f t="shared" si="25"/>
        <v>0</v>
      </c>
      <c r="K49" s="245">
        <f t="shared" si="25"/>
        <v>0</v>
      </c>
      <c r="L49" s="246">
        <f t="shared" si="24"/>
        <v>0</v>
      </c>
    </row>
    <row r="50" spans="1:12" x14ac:dyDescent="0.25">
      <c r="A50" s="14" t="s">
        <v>414</v>
      </c>
      <c r="B50" s="15" t="s">
        <v>409</v>
      </c>
      <c r="C50" s="253"/>
      <c r="D50" s="250"/>
      <c r="E50" s="250"/>
      <c r="F50" s="250"/>
      <c r="G50" s="250"/>
      <c r="H50" s="250"/>
      <c r="I50" s="250"/>
      <c r="J50" s="250"/>
      <c r="K50" s="250"/>
      <c r="L50" s="246">
        <f t="shared" si="24"/>
        <v>0</v>
      </c>
    </row>
    <row r="51" spans="1:12" x14ac:dyDescent="0.25">
      <c r="A51" s="14" t="s">
        <v>415</v>
      </c>
      <c r="B51" s="15" t="s">
        <v>224</v>
      </c>
      <c r="C51" s="253"/>
      <c r="D51" s="250"/>
      <c r="E51" s="250"/>
      <c r="F51" s="250"/>
      <c r="G51" s="250"/>
      <c r="H51" s="250"/>
      <c r="I51" s="250"/>
      <c r="J51" s="250"/>
      <c r="K51" s="250"/>
      <c r="L51" s="246">
        <f t="shared" si="24"/>
        <v>0</v>
      </c>
    </row>
    <row r="52" spans="1:12" x14ac:dyDescent="0.25">
      <c r="A52" s="12" t="s">
        <v>425</v>
      </c>
      <c r="B52" s="13" t="s">
        <v>6</v>
      </c>
      <c r="C52" s="253"/>
      <c r="D52" s="245">
        <f t="shared" ref="D52:K52" si="26">D53+D54</f>
        <v>0</v>
      </c>
      <c r="E52" s="245">
        <f t="shared" si="26"/>
        <v>0</v>
      </c>
      <c r="F52" s="245">
        <f t="shared" si="26"/>
        <v>0</v>
      </c>
      <c r="G52" s="245">
        <f t="shared" si="26"/>
        <v>0</v>
      </c>
      <c r="H52" s="245">
        <f t="shared" si="26"/>
        <v>0</v>
      </c>
      <c r="I52" s="245">
        <f t="shared" si="26"/>
        <v>0</v>
      </c>
      <c r="J52" s="245">
        <f t="shared" si="26"/>
        <v>0</v>
      </c>
      <c r="K52" s="245">
        <f t="shared" si="26"/>
        <v>0</v>
      </c>
      <c r="L52" s="246">
        <f t="shared" si="24"/>
        <v>0</v>
      </c>
    </row>
    <row r="53" spans="1:12" x14ac:dyDescent="0.25">
      <c r="A53" s="14" t="s">
        <v>416</v>
      </c>
      <c r="B53" s="15" t="s">
        <v>411</v>
      </c>
      <c r="C53" s="253"/>
      <c r="D53" s="250"/>
      <c r="E53" s="250"/>
      <c r="F53" s="250"/>
      <c r="G53" s="250"/>
      <c r="H53" s="250"/>
      <c r="I53" s="250"/>
      <c r="J53" s="250"/>
      <c r="K53" s="250"/>
      <c r="L53" s="246">
        <f t="shared" si="24"/>
        <v>0</v>
      </c>
    </row>
    <row r="54" spans="1:12" x14ac:dyDescent="0.25">
      <c r="A54" s="14" t="s">
        <v>417</v>
      </c>
      <c r="B54" s="15" t="s">
        <v>224</v>
      </c>
      <c r="C54" s="253"/>
      <c r="D54" s="250"/>
      <c r="E54" s="250"/>
      <c r="F54" s="250"/>
      <c r="G54" s="250"/>
      <c r="H54" s="250"/>
      <c r="I54" s="250"/>
      <c r="J54" s="250"/>
      <c r="K54" s="250"/>
      <c r="L54" s="246">
        <f t="shared" si="24"/>
        <v>0</v>
      </c>
    </row>
    <row r="55" spans="1:12" x14ac:dyDescent="0.25">
      <c r="A55" s="12" t="s">
        <v>426</v>
      </c>
      <c r="B55" s="13" t="s">
        <v>525</v>
      </c>
      <c r="C55" s="253"/>
      <c r="D55" s="245">
        <f t="shared" ref="D55:K55" si="27">D56+D57</f>
        <v>0</v>
      </c>
      <c r="E55" s="245">
        <f t="shared" si="27"/>
        <v>0</v>
      </c>
      <c r="F55" s="245">
        <f t="shared" si="27"/>
        <v>0</v>
      </c>
      <c r="G55" s="245">
        <f t="shared" si="27"/>
        <v>0</v>
      </c>
      <c r="H55" s="245">
        <f t="shared" si="27"/>
        <v>0</v>
      </c>
      <c r="I55" s="245">
        <f t="shared" si="27"/>
        <v>0</v>
      </c>
      <c r="J55" s="245">
        <f t="shared" si="27"/>
        <v>0</v>
      </c>
      <c r="K55" s="245">
        <f t="shared" si="27"/>
        <v>0</v>
      </c>
      <c r="L55" s="246">
        <f t="shared" si="24"/>
        <v>0</v>
      </c>
    </row>
    <row r="56" spans="1:12" x14ac:dyDescent="0.25">
      <c r="A56" s="14" t="s">
        <v>418</v>
      </c>
      <c r="B56" s="15" t="s">
        <v>526</v>
      </c>
      <c r="C56" s="253"/>
      <c r="D56" s="250"/>
      <c r="E56" s="250"/>
      <c r="F56" s="250"/>
      <c r="G56" s="250"/>
      <c r="H56" s="250"/>
      <c r="I56" s="250"/>
      <c r="J56" s="250"/>
      <c r="K56" s="250"/>
      <c r="L56" s="246">
        <f t="shared" si="24"/>
        <v>0</v>
      </c>
    </row>
    <row r="57" spans="1:12" x14ac:dyDescent="0.25">
      <c r="A57" s="14" t="s">
        <v>419</v>
      </c>
      <c r="B57" s="15" t="s">
        <v>224</v>
      </c>
      <c r="C57" s="253"/>
      <c r="D57" s="250"/>
      <c r="E57" s="250"/>
      <c r="F57" s="250"/>
      <c r="G57" s="250"/>
      <c r="H57" s="250"/>
      <c r="I57" s="250"/>
      <c r="J57" s="250"/>
      <c r="K57" s="250"/>
      <c r="L57" s="246">
        <f t="shared" si="24"/>
        <v>0</v>
      </c>
    </row>
    <row r="58" spans="1:12" x14ac:dyDescent="0.25">
      <c r="A58" s="12" t="s">
        <v>527</v>
      </c>
      <c r="B58" s="13" t="s">
        <v>7</v>
      </c>
      <c r="C58" s="253"/>
      <c r="D58" s="245">
        <f t="shared" ref="D58:K58" si="28">D59+D60</f>
        <v>0</v>
      </c>
      <c r="E58" s="245">
        <f t="shared" si="28"/>
        <v>0</v>
      </c>
      <c r="F58" s="245">
        <f t="shared" si="28"/>
        <v>0</v>
      </c>
      <c r="G58" s="245">
        <f t="shared" si="28"/>
        <v>0</v>
      </c>
      <c r="H58" s="245">
        <f t="shared" si="28"/>
        <v>0</v>
      </c>
      <c r="I58" s="245">
        <f t="shared" si="28"/>
        <v>0</v>
      </c>
      <c r="J58" s="245">
        <f t="shared" si="28"/>
        <v>0</v>
      </c>
      <c r="K58" s="245">
        <f t="shared" si="28"/>
        <v>0</v>
      </c>
      <c r="L58" s="246">
        <f t="shared" si="24"/>
        <v>0</v>
      </c>
    </row>
    <row r="59" spans="1:12" x14ac:dyDescent="0.25">
      <c r="A59" s="14" t="s">
        <v>528</v>
      </c>
      <c r="B59" s="15" t="s">
        <v>410</v>
      </c>
      <c r="C59" s="253"/>
      <c r="D59" s="250"/>
      <c r="E59" s="250"/>
      <c r="F59" s="250"/>
      <c r="G59" s="250"/>
      <c r="H59" s="250"/>
      <c r="I59" s="250"/>
      <c r="J59" s="250"/>
      <c r="K59" s="250"/>
      <c r="L59" s="246">
        <f t="shared" si="24"/>
        <v>0</v>
      </c>
    </row>
    <row r="60" spans="1:12" x14ac:dyDescent="0.25">
      <c r="A60" s="14" t="s">
        <v>529</v>
      </c>
      <c r="B60" s="15" t="s">
        <v>224</v>
      </c>
      <c r="C60" s="253"/>
      <c r="D60" s="250"/>
      <c r="E60" s="250"/>
      <c r="F60" s="250"/>
      <c r="G60" s="250"/>
      <c r="H60" s="250"/>
      <c r="I60" s="250"/>
      <c r="J60" s="250"/>
      <c r="K60" s="250"/>
      <c r="L60" s="246">
        <f t="shared" si="24"/>
        <v>0</v>
      </c>
    </row>
    <row r="61" spans="1:12" x14ac:dyDescent="0.25">
      <c r="A61" s="10">
        <v>2.2000000000000002</v>
      </c>
      <c r="B61" s="11" t="s">
        <v>302</v>
      </c>
      <c r="C61" s="253"/>
      <c r="D61" s="245">
        <f t="shared" ref="D61:K61" si="29">D62+D65+D68+D71+D74</f>
        <v>0</v>
      </c>
      <c r="E61" s="245">
        <f t="shared" si="29"/>
        <v>0</v>
      </c>
      <c r="F61" s="245">
        <f t="shared" si="29"/>
        <v>0</v>
      </c>
      <c r="G61" s="245">
        <f t="shared" si="29"/>
        <v>0</v>
      </c>
      <c r="H61" s="245">
        <f t="shared" si="29"/>
        <v>0</v>
      </c>
      <c r="I61" s="245">
        <f t="shared" si="29"/>
        <v>0</v>
      </c>
      <c r="J61" s="245">
        <f t="shared" si="29"/>
        <v>0</v>
      </c>
      <c r="K61" s="245">
        <f t="shared" si="29"/>
        <v>0</v>
      </c>
      <c r="L61" s="246">
        <f t="shared" si="24"/>
        <v>0</v>
      </c>
    </row>
    <row r="62" spans="1:12" x14ac:dyDescent="0.25">
      <c r="A62" s="12" t="s">
        <v>427</v>
      </c>
      <c r="B62" s="13" t="s">
        <v>4</v>
      </c>
      <c r="C62" s="253"/>
      <c r="D62" s="245">
        <f t="shared" ref="D62:K62" si="30">D63+D64</f>
        <v>0</v>
      </c>
      <c r="E62" s="245">
        <f t="shared" si="30"/>
        <v>0</v>
      </c>
      <c r="F62" s="245">
        <f t="shared" si="30"/>
        <v>0</v>
      </c>
      <c r="G62" s="245">
        <f t="shared" si="30"/>
        <v>0</v>
      </c>
      <c r="H62" s="245">
        <f t="shared" si="30"/>
        <v>0</v>
      </c>
      <c r="I62" s="245">
        <f t="shared" si="30"/>
        <v>0</v>
      </c>
      <c r="J62" s="245">
        <f t="shared" si="30"/>
        <v>0</v>
      </c>
      <c r="K62" s="245">
        <f t="shared" si="30"/>
        <v>0</v>
      </c>
      <c r="L62" s="246">
        <f t="shared" si="24"/>
        <v>0</v>
      </c>
    </row>
    <row r="63" spans="1:12" x14ac:dyDescent="0.25">
      <c r="A63" s="14" t="s">
        <v>420</v>
      </c>
      <c r="B63" s="15" t="s">
        <v>408</v>
      </c>
      <c r="C63" s="253"/>
      <c r="D63" s="250"/>
      <c r="E63" s="250"/>
      <c r="F63" s="250"/>
      <c r="G63" s="250"/>
      <c r="H63" s="250"/>
      <c r="I63" s="250"/>
      <c r="J63" s="250"/>
      <c r="K63" s="250"/>
      <c r="L63" s="246">
        <f t="shared" si="24"/>
        <v>0</v>
      </c>
    </row>
    <row r="64" spans="1:12" x14ac:dyDescent="0.25">
      <c r="A64" s="14" t="s">
        <v>421</v>
      </c>
      <c r="B64" s="15" t="s">
        <v>224</v>
      </c>
      <c r="C64" s="253"/>
      <c r="D64" s="250"/>
      <c r="E64" s="250"/>
      <c r="F64" s="250"/>
      <c r="G64" s="250"/>
      <c r="H64" s="250"/>
      <c r="I64" s="250"/>
      <c r="J64" s="250"/>
      <c r="K64" s="250"/>
      <c r="L64" s="246">
        <f t="shared" si="24"/>
        <v>0</v>
      </c>
    </row>
    <row r="65" spans="1:12" x14ac:dyDescent="0.25">
      <c r="A65" s="16" t="s">
        <v>428</v>
      </c>
      <c r="B65" s="13" t="s">
        <v>5</v>
      </c>
      <c r="C65" s="253"/>
      <c r="D65" s="245">
        <f t="shared" ref="D65:K65" si="31">D66+D67</f>
        <v>0</v>
      </c>
      <c r="E65" s="245">
        <f t="shared" si="31"/>
        <v>0</v>
      </c>
      <c r="F65" s="245">
        <f t="shared" si="31"/>
        <v>0</v>
      </c>
      <c r="G65" s="245">
        <f t="shared" si="31"/>
        <v>0</v>
      </c>
      <c r="H65" s="245">
        <f t="shared" si="31"/>
        <v>0</v>
      </c>
      <c r="I65" s="245">
        <f t="shared" si="31"/>
        <v>0</v>
      </c>
      <c r="J65" s="245">
        <f t="shared" si="31"/>
        <v>0</v>
      </c>
      <c r="K65" s="245">
        <f t="shared" si="31"/>
        <v>0</v>
      </c>
      <c r="L65" s="246">
        <f t="shared" si="24"/>
        <v>0</v>
      </c>
    </row>
    <row r="66" spans="1:12" x14ac:dyDescent="0.25">
      <c r="A66" s="14" t="s">
        <v>422</v>
      </c>
      <c r="B66" s="15" t="s">
        <v>409</v>
      </c>
      <c r="C66" s="253"/>
      <c r="D66" s="250"/>
      <c r="E66" s="250"/>
      <c r="F66" s="250"/>
      <c r="G66" s="250"/>
      <c r="H66" s="250"/>
      <c r="I66" s="250"/>
      <c r="J66" s="250"/>
      <c r="K66" s="250"/>
      <c r="L66" s="246">
        <f t="shared" si="24"/>
        <v>0</v>
      </c>
    </row>
    <row r="67" spans="1:12" x14ac:dyDescent="0.25">
      <c r="A67" s="14" t="s">
        <v>423</v>
      </c>
      <c r="B67" s="15" t="s">
        <v>224</v>
      </c>
      <c r="C67" s="253"/>
      <c r="D67" s="250"/>
      <c r="E67" s="250"/>
      <c r="F67" s="250"/>
      <c r="G67" s="250"/>
      <c r="H67" s="250"/>
      <c r="I67" s="250"/>
      <c r="J67" s="250"/>
      <c r="K67" s="250"/>
      <c r="L67" s="246">
        <f t="shared" si="24"/>
        <v>0</v>
      </c>
    </row>
    <row r="68" spans="1:12" x14ac:dyDescent="0.25">
      <c r="A68" s="16" t="s">
        <v>429</v>
      </c>
      <c r="B68" s="13" t="s">
        <v>6</v>
      </c>
      <c r="C68" s="253"/>
      <c r="D68" s="245">
        <f t="shared" ref="D68:K68" si="32">D69+D70</f>
        <v>0</v>
      </c>
      <c r="E68" s="245">
        <f t="shared" si="32"/>
        <v>0</v>
      </c>
      <c r="F68" s="245">
        <f t="shared" si="32"/>
        <v>0</v>
      </c>
      <c r="G68" s="245">
        <f t="shared" si="32"/>
        <v>0</v>
      </c>
      <c r="H68" s="245">
        <f t="shared" si="32"/>
        <v>0</v>
      </c>
      <c r="I68" s="245">
        <f t="shared" si="32"/>
        <v>0</v>
      </c>
      <c r="J68" s="245">
        <f t="shared" si="32"/>
        <v>0</v>
      </c>
      <c r="K68" s="245">
        <f t="shared" si="32"/>
        <v>0</v>
      </c>
      <c r="L68" s="246">
        <f t="shared" si="24"/>
        <v>0</v>
      </c>
    </row>
    <row r="69" spans="1:12" x14ac:dyDescent="0.25">
      <c r="A69" s="14" t="s">
        <v>808</v>
      </c>
      <c r="B69" s="15" t="s">
        <v>411</v>
      </c>
      <c r="C69" s="253"/>
      <c r="D69" s="250"/>
      <c r="E69" s="250"/>
      <c r="F69" s="250"/>
      <c r="G69" s="250"/>
      <c r="H69" s="250"/>
      <c r="I69" s="250"/>
      <c r="J69" s="250"/>
      <c r="K69" s="250"/>
      <c r="L69" s="246">
        <f t="shared" si="24"/>
        <v>0</v>
      </c>
    </row>
    <row r="70" spans="1:12" x14ac:dyDescent="0.25">
      <c r="A70" s="14" t="s">
        <v>809</v>
      </c>
      <c r="B70" s="15" t="s">
        <v>224</v>
      </c>
      <c r="C70" s="253"/>
      <c r="D70" s="250"/>
      <c r="E70" s="250"/>
      <c r="F70" s="250"/>
      <c r="G70" s="250"/>
      <c r="H70" s="250"/>
      <c r="I70" s="250"/>
      <c r="J70" s="250"/>
      <c r="K70" s="250"/>
      <c r="L70" s="246">
        <f t="shared" si="24"/>
        <v>0</v>
      </c>
    </row>
    <row r="71" spans="1:12" x14ac:dyDescent="0.25">
      <c r="A71" s="16" t="s">
        <v>430</v>
      </c>
      <c r="B71" s="13" t="s">
        <v>525</v>
      </c>
      <c r="C71" s="253"/>
      <c r="D71" s="245">
        <f t="shared" ref="D71:K71" si="33">D72+D73</f>
        <v>0</v>
      </c>
      <c r="E71" s="245">
        <f t="shared" si="33"/>
        <v>0</v>
      </c>
      <c r="F71" s="245">
        <f t="shared" si="33"/>
        <v>0</v>
      </c>
      <c r="G71" s="245">
        <f t="shared" si="33"/>
        <v>0</v>
      </c>
      <c r="H71" s="245">
        <f t="shared" si="33"/>
        <v>0</v>
      </c>
      <c r="I71" s="245">
        <f t="shared" si="33"/>
        <v>0</v>
      </c>
      <c r="J71" s="245">
        <f t="shared" si="33"/>
        <v>0</v>
      </c>
      <c r="K71" s="245">
        <f t="shared" si="33"/>
        <v>0</v>
      </c>
      <c r="L71" s="246">
        <f t="shared" si="24"/>
        <v>0</v>
      </c>
    </row>
    <row r="72" spans="1:12" x14ac:dyDescent="0.25">
      <c r="A72" s="14" t="s">
        <v>431</v>
      </c>
      <c r="B72" s="15" t="s">
        <v>526</v>
      </c>
      <c r="C72" s="253"/>
      <c r="D72" s="250"/>
      <c r="E72" s="250"/>
      <c r="F72" s="250"/>
      <c r="G72" s="250"/>
      <c r="H72" s="250"/>
      <c r="I72" s="250"/>
      <c r="J72" s="250"/>
      <c r="K72" s="250"/>
      <c r="L72" s="246">
        <f t="shared" si="24"/>
        <v>0</v>
      </c>
    </row>
    <row r="73" spans="1:12" x14ac:dyDescent="0.25">
      <c r="A73" s="14" t="s">
        <v>432</v>
      </c>
      <c r="B73" s="15" t="s">
        <v>224</v>
      </c>
      <c r="C73" s="253"/>
      <c r="D73" s="250"/>
      <c r="E73" s="250"/>
      <c r="F73" s="250"/>
      <c r="G73" s="250"/>
      <c r="H73" s="250"/>
      <c r="I73" s="250"/>
      <c r="J73" s="250"/>
      <c r="K73" s="250"/>
      <c r="L73" s="246">
        <f t="shared" si="24"/>
        <v>0</v>
      </c>
    </row>
    <row r="74" spans="1:12" x14ac:dyDescent="0.25">
      <c r="A74" s="16" t="s">
        <v>530</v>
      </c>
      <c r="B74" s="13" t="s">
        <v>7</v>
      </c>
      <c r="C74" s="253"/>
      <c r="D74" s="245">
        <f t="shared" ref="D74:K74" si="34">D75+D76</f>
        <v>0</v>
      </c>
      <c r="E74" s="245">
        <f t="shared" si="34"/>
        <v>0</v>
      </c>
      <c r="F74" s="245">
        <f t="shared" si="34"/>
        <v>0</v>
      </c>
      <c r="G74" s="245">
        <f t="shared" si="34"/>
        <v>0</v>
      </c>
      <c r="H74" s="245">
        <f t="shared" si="34"/>
        <v>0</v>
      </c>
      <c r="I74" s="245">
        <f t="shared" si="34"/>
        <v>0</v>
      </c>
      <c r="J74" s="245">
        <f t="shared" si="34"/>
        <v>0</v>
      </c>
      <c r="K74" s="245">
        <f t="shared" si="34"/>
        <v>0</v>
      </c>
      <c r="L74" s="246">
        <f t="shared" si="24"/>
        <v>0</v>
      </c>
    </row>
    <row r="75" spans="1:12" x14ac:dyDescent="0.25">
      <c r="A75" s="14" t="s">
        <v>531</v>
      </c>
      <c r="B75" s="15" t="s">
        <v>410</v>
      </c>
      <c r="C75" s="253"/>
      <c r="D75" s="250"/>
      <c r="E75" s="250"/>
      <c r="F75" s="250"/>
      <c r="G75" s="250"/>
      <c r="H75" s="250"/>
      <c r="I75" s="250"/>
      <c r="J75" s="250"/>
      <c r="K75" s="250"/>
      <c r="L75" s="246">
        <f t="shared" si="24"/>
        <v>0</v>
      </c>
    </row>
    <row r="76" spans="1:12" x14ac:dyDescent="0.25">
      <c r="A76" s="14" t="s">
        <v>532</v>
      </c>
      <c r="B76" s="15" t="s">
        <v>224</v>
      </c>
      <c r="C76" s="253"/>
      <c r="D76" s="250"/>
      <c r="E76" s="250"/>
      <c r="F76" s="250"/>
      <c r="G76" s="250"/>
      <c r="H76" s="250"/>
      <c r="I76" s="250"/>
      <c r="J76" s="250"/>
      <c r="K76" s="250"/>
      <c r="L76" s="246">
        <f t="shared" si="24"/>
        <v>0</v>
      </c>
    </row>
    <row r="77" spans="1:12" x14ac:dyDescent="0.25">
      <c r="A77" s="10">
        <v>2.2999999999999998</v>
      </c>
      <c r="B77" s="11" t="s">
        <v>8</v>
      </c>
      <c r="C77" s="245">
        <f>C78+C81+C84+C87+C90</f>
        <v>0</v>
      </c>
      <c r="D77" s="245">
        <f t="shared" ref="D77:K77" si="35">D78+D81+D84+D87+D90</f>
        <v>0</v>
      </c>
      <c r="E77" s="245">
        <f t="shared" si="35"/>
        <v>0</v>
      </c>
      <c r="F77" s="245">
        <f t="shared" si="35"/>
        <v>0</v>
      </c>
      <c r="G77" s="245">
        <f t="shared" si="35"/>
        <v>0</v>
      </c>
      <c r="H77" s="245">
        <f t="shared" si="35"/>
        <v>0</v>
      </c>
      <c r="I77" s="245">
        <f t="shared" si="35"/>
        <v>0</v>
      </c>
      <c r="J77" s="245">
        <f t="shared" si="35"/>
        <v>0</v>
      </c>
      <c r="K77" s="245">
        <f t="shared" si="35"/>
        <v>0</v>
      </c>
      <c r="L77" s="246">
        <f>+C77+D77+E77+F77+I77</f>
        <v>0</v>
      </c>
    </row>
    <row r="78" spans="1:12" x14ac:dyDescent="0.25">
      <c r="A78" s="12" t="s">
        <v>433</v>
      </c>
      <c r="B78" s="13" t="s">
        <v>4</v>
      </c>
      <c r="C78" s="245">
        <f>C79+C80</f>
        <v>0</v>
      </c>
      <c r="D78" s="245">
        <f t="shared" ref="D78:K78" si="36">D79+D80</f>
        <v>0</v>
      </c>
      <c r="E78" s="245">
        <f t="shared" si="36"/>
        <v>0</v>
      </c>
      <c r="F78" s="245">
        <f t="shared" si="36"/>
        <v>0</v>
      </c>
      <c r="G78" s="245">
        <f t="shared" si="36"/>
        <v>0</v>
      </c>
      <c r="H78" s="245">
        <f t="shared" si="36"/>
        <v>0</v>
      </c>
      <c r="I78" s="245">
        <f t="shared" si="36"/>
        <v>0</v>
      </c>
      <c r="J78" s="245">
        <f t="shared" si="36"/>
        <v>0</v>
      </c>
      <c r="K78" s="245">
        <f t="shared" si="36"/>
        <v>0</v>
      </c>
      <c r="L78" s="246">
        <f>+C78+D78+E78+F78+I78</f>
        <v>0</v>
      </c>
    </row>
    <row r="79" spans="1:12" x14ac:dyDescent="0.25">
      <c r="A79" s="14" t="s">
        <v>434</v>
      </c>
      <c r="B79" s="15" t="s">
        <v>408</v>
      </c>
      <c r="C79" s="250"/>
      <c r="D79" s="250"/>
      <c r="E79" s="250"/>
      <c r="F79" s="250"/>
      <c r="G79" s="250"/>
      <c r="H79" s="250"/>
      <c r="I79" s="250"/>
      <c r="J79" s="250"/>
      <c r="K79" s="250"/>
      <c r="L79" s="246">
        <f t="shared" ref="L79:L124" si="37">+C79+D79+E79+F79+I79</f>
        <v>0</v>
      </c>
    </row>
    <row r="80" spans="1:12" x14ac:dyDescent="0.25">
      <c r="A80" s="14" t="s">
        <v>435</v>
      </c>
      <c r="B80" s="18" t="s">
        <v>224</v>
      </c>
      <c r="C80" s="250"/>
      <c r="D80" s="250"/>
      <c r="E80" s="250"/>
      <c r="F80" s="250"/>
      <c r="G80" s="250"/>
      <c r="H80" s="250"/>
      <c r="I80" s="250"/>
      <c r="J80" s="250"/>
      <c r="K80" s="250"/>
      <c r="L80" s="246">
        <f>+C80+D80+E80+F80+I80</f>
        <v>0</v>
      </c>
    </row>
    <row r="81" spans="1:12" x14ac:dyDescent="0.25">
      <c r="A81" s="12" t="s">
        <v>436</v>
      </c>
      <c r="B81" s="17" t="s">
        <v>5</v>
      </c>
      <c r="C81" s="245">
        <f>C82+C83</f>
        <v>0</v>
      </c>
      <c r="D81" s="245">
        <f t="shared" ref="D81:K81" si="38">D82+D83</f>
        <v>0</v>
      </c>
      <c r="E81" s="245">
        <f t="shared" si="38"/>
        <v>0</v>
      </c>
      <c r="F81" s="245">
        <f t="shared" si="38"/>
        <v>0</v>
      </c>
      <c r="G81" s="245">
        <f t="shared" si="38"/>
        <v>0</v>
      </c>
      <c r="H81" s="245">
        <f t="shared" si="38"/>
        <v>0</v>
      </c>
      <c r="I81" s="245">
        <f t="shared" si="38"/>
        <v>0</v>
      </c>
      <c r="J81" s="245">
        <f t="shared" si="38"/>
        <v>0</v>
      </c>
      <c r="K81" s="245">
        <f t="shared" si="38"/>
        <v>0</v>
      </c>
      <c r="L81" s="246">
        <f t="shared" si="37"/>
        <v>0</v>
      </c>
    </row>
    <row r="82" spans="1:12" x14ac:dyDescent="0.25">
      <c r="A82" s="14" t="s">
        <v>437</v>
      </c>
      <c r="B82" s="15" t="s">
        <v>409</v>
      </c>
      <c r="C82" s="250"/>
      <c r="D82" s="250"/>
      <c r="E82" s="250"/>
      <c r="F82" s="250"/>
      <c r="G82" s="250"/>
      <c r="H82" s="250"/>
      <c r="I82" s="250"/>
      <c r="J82" s="250"/>
      <c r="K82" s="250"/>
      <c r="L82" s="246">
        <f t="shared" si="37"/>
        <v>0</v>
      </c>
    </row>
    <row r="83" spans="1:12" x14ac:dyDescent="0.25">
      <c r="A83" s="14" t="s">
        <v>438</v>
      </c>
      <c r="B83" s="18" t="s">
        <v>224</v>
      </c>
      <c r="C83" s="250"/>
      <c r="D83" s="250"/>
      <c r="E83" s="250"/>
      <c r="F83" s="250"/>
      <c r="G83" s="250"/>
      <c r="H83" s="250"/>
      <c r="I83" s="250"/>
      <c r="J83" s="250"/>
      <c r="K83" s="250"/>
      <c r="L83" s="246">
        <f t="shared" si="37"/>
        <v>0</v>
      </c>
    </row>
    <row r="84" spans="1:12" x14ac:dyDescent="0.25">
      <c r="A84" s="12" t="s">
        <v>439</v>
      </c>
      <c r="B84" s="17" t="s">
        <v>6</v>
      </c>
      <c r="C84" s="245">
        <f>C85+C86</f>
        <v>0</v>
      </c>
      <c r="D84" s="245">
        <f t="shared" ref="D84:K84" si="39">D85+D86</f>
        <v>0</v>
      </c>
      <c r="E84" s="245">
        <f t="shared" si="39"/>
        <v>0</v>
      </c>
      <c r="F84" s="245">
        <f t="shared" si="39"/>
        <v>0</v>
      </c>
      <c r="G84" s="245">
        <f t="shared" si="39"/>
        <v>0</v>
      </c>
      <c r="H84" s="245">
        <f t="shared" si="39"/>
        <v>0</v>
      </c>
      <c r="I84" s="245">
        <f t="shared" si="39"/>
        <v>0</v>
      </c>
      <c r="J84" s="245">
        <f t="shared" si="39"/>
        <v>0</v>
      </c>
      <c r="K84" s="245">
        <f t="shared" si="39"/>
        <v>0</v>
      </c>
      <c r="L84" s="246">
        <f t="shared" si="37"/>
        <v>0</v>
      </c>
    </row>
    <row r="85" spans="1:12" x14ac:dyDescent="0.25">
      <c r="A85" s="14" t="s">
        <v>449</v>
      </c>
      <c r="B85" s="15" t="s">
        <v>411</v>
      </c>
      <c r="C85" s="250"/>
      <c r="D85" s="250"/>
      <c r="E85" s="250"/>
      <c r="F85" s="250"/>
      <c r="G85" s="250"/>
      <c r="H85" s="250"/>
      <c r="I85" s="250"/>
      <c r="J85" s="250"/>
      <c r="K85" s="250"/>
      <c r="L85" s="246">
        <f t="shared" si="37"/>
        <v>0</v>
      </c>
    </row>
    <row r="86" spans="1:12" x14ac:dyDescent="0.25">
      <c r="A86" s="14" t="s">
        <v>450</v>
      </c>
      <c r="B86" s="18" t="s">
        <v>224</v>
      </c>
      <c r="C86" s="250"/>
      <c r="D86" s="250"/>
      <c r="E86" s="250"/>
      <c r="F86" s="250"/>
      <c r="G86" s="250"/>
      <c r="H86" s="250"/>
      <c r="I86" s="250"/>
      <c r="J86" s="250"/>
      <c r="K86" s="250"/>
      <c r="L86" s="246">
        <f t="shared" si="37"/>
        <v>0</v>
      </c>
    </row>
    <row r="87" spans="1:12" x14ac:dyDescent="0.25">
      <c r="A87" s="12" t="s">
        <v>440</v>
      </c>
      <c r="B87" s="13" t="s">
        <v>525</v>
      </c>
      <c r="C87" s="245">
        <f>C88+C89</f>
        <v>0</v>
      </c>
      <c r="D87" s="245">
        <f t="shared" ref="D87:K87" si="40">D88+D89</f>
        <v>0</v>
      </c>
      <c r="E87" s="245">
        <f t="shared" si="40"/>
        <v>0</v>
      </c>
      <c r="F87" s="245">
        <f t="shared" si="40"/>
        <v>0</v>
      </c>
      <c r="G87" s="245">
        <f t="shared" si="40"/>
        <v>0</v>
      </c>
      <c r="H87" s="245">
        <f t="shared" si="40"/>
        <v>0</v>
      </c>
      <c r="I87" s="245">
        <f t="shared" si="40"/>
        <v>0</v>
      </c>
      <c r="J87" s="245">
        <f t="shared" si="40"/>
        <v>0</v>
      </c>
      <c r="K87" s="245">
        <f t="shared" si="40"/>
        <v>0</v>
      </c>
      <c r="L87" s="246">
        <f t="shared" si="37"/>
        <v>0</v>
      </c>
    </row>
    <row r="88" spans="1:12" x14ac:dyDescent="0.25">
      <c r="A88" s="14" t="s">
        <v>451</v>
      </c>
      <c r="B88" s="15" t="s">
        <v>526</v>
      </c>
      <c r="C88" s="250"/>
      <c r="D88" s="250"/>
      <c r="E88" s="250"/>
      <c r="F88" s="250"/>
      <c r="G88" s="250"/>
      <c r="H88" s="250"/>
      <c r="I88" s="250"/>
      <c r="J88" s="250"/>
      <c r="K88" s="250"/>
      <c r="L88" s="246">
        <f t="shared" si="37"/>
        <v>0</v>
      </c>
    </row>
    <row r="89" spans="1:12" x14ac:dyDescent="0.25">
      <c r="A89" s="14" t="s">
        <v>452</v>
      </c>
      <c r="B89" s="15" t="s">
        <v>224</v>
      </c>
      <c r="C89" s="250"/>
      <c r="D89" s="250"/>
      <c r="E89" s="250"/>
      <c r="F89" s="250"/>
      <c r="G89" s="250"/>
      <c r="H89" s="250"/>
      <c r="I89" s="250"/>
      <c r="J89" s="250"/>
      <c r="K89" s="250"/>
      <c r="L89" s="246">
        <f t="shared" si="37"/>
        <v>0</v>
      </c>
    </row>
    <row r="90" spans="1:12" x14ac:dyDescent="0.25">
      <c r="A90" s="12" t="s">
        <v>533</v>
      </c>
      <c r="B90" s="17" t="s">
        <v>7</v>
      </c>
      <c r="C90" s="245">
        <f>C91+C92</f>
        <v>0</v>
      </c>
      <c r="D90" s="245">
        <f t="shared" ref="D90:K90" si="41">D91+D92</f>
        <v>0</v>
      </c>
      <c r="E90" s="245">
        <f t="shared" si="41"/>
        <v>0</v>
      </c>
      <c r="F90" s="245">
        <f t="shared" si="41"/>
        <v>0</v>
      </c>
      <c r="G90" s="245">
        <f t="shared" si="41"/>
        <v>0</v>
      </c>
      <c r="H90" s="245">
        <f t="shared" si="41"/>
        <v>0</v>
      </c>
      <c r="I90" s="245">
        <f t="shared" si="41"/>
        <v>0</v>
      </c>
      <c r="J90" s="245">
        <f t="shared" si="41"/>
        <v>0</v>
      </c>
      <c r="K90" s="245">
        <f t="shared" si="41"/>
        <v>0</v>
      </c>
      <c r="L90" s="246">
        <f t="shared" si="37"/>
        <v>0</v>
      </c>
    </row>
    <row r="91" spans="1:12" x14ac:dyDescent="0.25">
      <c r="A91" s="14" t="s">
        <v>534</v>
      </c>
      <c r="B91" s="15" t="s">
        <v>410</v>
      </c>
      <c r="C91" s="250"/>
      <c r="D91" s="250"/>
      <c r="E91" s="250"/>
      <c r="F91" s="250"/>
      <c r="G91" s="250"/>
      <c r="H91" s="250"/>
      <c r="I91" s="250"/>
      <c r="J91" s="250"/>
      <c r="K91" s="250"/>
      <c r="L91" s="246">
        <f t="shared" si="37"/>
        <v>0</v>
      </c>
    </row>
    <row r="92" spans="1:12" x14ac:dyDescent="0.25">
      <c r="A92" s="14" t="s">
        <v>535</v>
      </c>
      <c r="B92" s="15" t="s">
        <v>224</v>
      </c>
      <c r="C92" s="250"/>
      <c r="D92" s="250"/>
      <c r="E92" s="250"/>
      <c r="F92" s="250"/>
      <c r="G92" s="250"/>
      <c r="H92" s="250"/>
      <c r="I92" s="250"/>
      <c r="J92" s="250"/>
      <c r="K92" s="250"/>
      <c r="L92" s="246">
        <f t="shared" si="37"/>
        <v>0</v>
      </c>
    </row>
    <row r="93" spans="1:12" x14ac:dyDescent="0.25">
      <c r="A93" s="10">
        <v>2.4</v>
      </c>
      <c r="B93" s="11" t="s">
        <v>9</v>
      </c>
      <c r="C93" s="245">
        <f>C94+C97+C100+C103+C106</f>
        <v>0</v>
      </c>
      <c r="D93" s="245">
        <f t="shared" ref="D93:K93" si="42">D94+D97+D100+D103+D106</f>
        <v>0</v>
      </c>
      <c r="E93" s="245">
        <f t="shared" si="42"/>
        <v>0</v>
      </c>
      <c r="F93" s="245">
        <f t="shared" si="42"/>
        <v>0</v>
      </c>
      <c r="G93" s="245">
        <f t="shared" si="42"/>
        <v>0</v>
      </c>
      <c r="H93" s="245">
        <f t="shared" si="42"/>
        <v>0</v>
      </c>
      <c r="I93" s="245">
        <f t="shared" si="42"/>
        <v>0</v>
      </c>
      <c r="J93" s="245">
        <f t="shared" si="42"/>
        <v>0</v>
      </c>
      <c r="K93" s="245">
        <f t="shared" si="42"/>
        <v>0</v>
      </c>
      <c r="L93" s="246">
        <f t="shared" si="37"/>
        <v>0</v>
      </c>
    </row>
    <row r="94" spans="1:12" x14ac:dyDescent="0.25">
      <c r="A94" s="12" t="s">
        <v>441</v>
      </c>
      <c r="B94" s="13" t="s">
        <v>4</v>
      </c>
      <c r="C94" s="245">
        <f>C95+C96</f>
        <v>0</v>
      </c>
      <c r="D94" s="245">
        <f t="shared" ref="D94:K94" si="43">D95+D96</f>
        <v>0</v>
      </c>
      <c r="E94" s="245">
        <f t="shared" si="43"/>
        <v>0</v>
      </c>
      <c r="F94" s="245">
        <f t="shared" si="43"/>
        <v>0</v>
      </c>
      <c r="G94" s="245">
        <f t="shared" si="43"/>
        <v>0</v>
      </c>
      <c r="H94" s="245">
        <f t="shared" si="43"/>
        <v>0</v>
      </c>
      <c r="I94" s="245">
        <f t="shared" si="43"/>
        <v>0</v>
      </c>
      <c r="J94" s="245">
        <f t="shared" si="43"/>
        <v>0</v>
      </c>
      <c r="K94" s="245">
        <f t="shared" si="43"/>
        <v>0</v>
      </c>
      <c r="L94" s="246">
        <f t="shared" si="37"/>
        <v>0</v>
      </c>
    </row>
    <row r="95" spans="1:12" x14ac:dyDescent="0.25">
      <c r="A95" s="14" t="s">
        <v>453</v>
      </c>
      <c r="B95" s="15" t="s">
        <v>408</v>
      </c>
      <c r="C95" s="250"/>
      <c r="D95" s="250"/>
      <c r="E95" s="250"/>
      <c r="F95" s="250"/>
      <c r="G95" s="250"/>
      <c r="H95" s="250"/>
      <c r="I95" s="250"/>
      <c r="J95" s="250"/>
      <c r="K95" s="250"/>
      <c r="L95" s="246">
        <f t="shared" si="37"/>
        <v>0</v>
      </c>
    </row>
    <row r="96" spans="1:12" x14ac:dyDescent="0.25">
      <c r="A96" s="14" t="s">
        <v>454</v>
      </c>
      <c r="B96" s="15" t="s">
        <v>224</v>
      </c>
      <c r="C96" s="250"/>
      <c r="D96" s="250"/>
      <c r="E96" s="250"/>
      <c r="F96" s="250"/>
      <c r="G96" s="250"/>
      <c r="H96" s="250"/>
      <c r="I96" s="250"/>
      <c r="J96" s="250"/>
      <c r="K96" s="250"/>
      <c r="L96" s="246">
        <f t="shared" si="37"/>
        <v>0</v>
      </c>
    </row>
    <row r="97" spans="1:12" x14ac:dyDescent="0.25">
      <c r="A97" s="12" t="s">
        <v>442</v>
      </c>
      <c r="B97" s="13" t="s">
        <v>5</v>
      </c>
      <c r="C97" s="245">
        <f>C98+C99</f>
        <v>0</v>
      </c>
      <c r="D97" s="245">
        <f t="shared" ref="D97:K97" si="44">D98+D99</f>
        <v>0</v>
      </c>
      <c r="E97" s="245">
        <f t="shared" si="44"/>
        <v>0</v>
      </c>
      <c r="F97" s="245">
        <f t="shared" si="44"/>
        <v>0</v>
      </c>
      <c r="G97" s="245">
        <f t="shared" si="44"/>
        <v>0</v>
      </c>
      <c r="H97" s="245">
        <f t="shared" si="44"/>
        <v>0</v>
      </c>
      <c r="I97" s="245">
        <f t="shared" si="44"/>
        <v>0</v>
      </c>
      <c r="J97" s="245">
        <f t="shared" si="44"/>
        <v>0</v>
      </c>
      <c r="K97" s="245">
        <f t="shared" si="44"/>
        <v>0</v>
      </c>
      <c r="L97" s="246">
        <f t="shared" si="37"/>
        <v>0</v>
      </c>
    </row>
    <row r="98" spans="1:12" x14ac:dyDescent="0.25">
      <c r="A98" s="14" t="s">
        <v>455</v>
      </c>
      <c r="B98" s="15" t="s">
        <v>409</v>
      </c>
      <c r="C98" s="250"/>
      <c r="D98" s="250"/>
      <c r="E98" s="250"/>
      <c r="F98" s="250"/>
      <c r="G98" s="250"/>
      <c r="H98" s="250"/>
      <c r="I98" s="250"/>
      <c r="J98" s="250"/>
      <c r="K98" s="250"/>
      <c r="L98" s="246">
        <f t="shared" si="37"/>
        <v>0</v>
      </c>
    </row>
    <row r="99" spans="1:12" x14ac:dyDescent="0.25">
      <c r="A99" s="14" t="s">
        <v>456</v>
      </c>
      <c r="B99" s="15" t="s">
        <v>224</v>
      </c>
      <c r="C99" s="250"/>
      <c r="D99" s="250"/>
      <c r="E99" s="250"/>
      <c r="F99" s="250"/>
      <c r="G99" s="250"/>
      <c r="H99" s="250"/>
      <c r="I99" s="250"/>
      <c r="J99" s="250"/>
      <c r="K99" s="250"/>
      <c r="L99" s="246">
        <f t="shared" si="37"/>
        <v>0</v>
      </c>
    </row>
    <row r="100" spans="1:12" x14ac:dyDescent="0.25">
      <c r="A100" s="16" t="s">
        <v>443</v>
      </c>
      <c r="B100" s="13" t="s">
        <v>6</v>
      </c>
      <c r="C100" s="245">
        <f>C101+C102</f>
        <v>0</v>
      </c>
      <c r="D100" s="245">
        <f t="shared" ref="D100:K100" si="45">D101+D102</f>
        <v>0</v>
      </c>
      <c r="E100" s="245">
        <f t="shared" si="45"/>
        <v>0</v>
      </c>
      <c r="F100" s="245">
        <f t="shared" si="45"/>
        <v>0</v>
      </c>
      <c r="G100" s="245">
        <f t="shared" si="45"/>
        <v>0</v>
      </c>
      <c r="H100" s="245">
        <f t="shared" si="45"/>
        <v>0</v>
      </c>
      <c r="I100" s="245">
        <f t="shared" si="45"/>
        <v>0</v>
      </c>
      <c r="J100" s="245">
        <f t="shared" si="45"/>
        <v>0</v>
      </c>
      <c r="K100" s="245">
        <f t="shared" si="45"/>
        <v>0</v>
      </c>
      <c r="L100" s="246">
        <f t="shared" si="37"/>
        <v>0</v>
      </c>
    </row>
    <row r="101" spans="1:12" x14ac:dyDescent="0.25">
      <c r="A101" s="14" t="s">
        <v>457</v>
      </c>
      <c r="B101" s="15" t="s">
        <v>411</v>
      </c>
      <c r="C101" s="250"/>
      <c r="D101" s="250"/>
      <c r="E101" s="250"/>
      <c r="F101" s="250"/>
      <c r="G101" s="250"/>
      <c r="H101" s="250"/>
      <c r="I101" s="250"/>
      <c r="J101" s="250"/>
      <c r="K101" s="250"/>
      <c r="L101" s="246">
        <f t="shared" si="37"/>
        <v>0</v>
      </c>
    </row>
    <row r="102" spans="1:12" x14ac:dyDescent="0.25">
      <c r="A102" s="14" t="s">
        <v>458</v>
      </c>
      <c r="B102" s="15" t="s">
        <v>224</v>
      </c>
      <c r="C102" s="250"/>
      <c r="D102" s="250"/>
      <c r="E102" s="250"/>
      <c r="F102" s="250"/>
      <c r="G102" s="250"/>
      <c r="H102" s="250"/>
      <c r="I102" s="250"/>
      <c r="J102" s="250"/>
      <c r="K102" s="250"/>
      <c r="L102" s="246">
        <f t="shared" si="37"/>
        <v>0</v>
      </c>
    </row>
    <row r="103" spans="1:12" x14ac:dyDescent="0.25">
      <c r="A103" s="16" t="s">
        <v>444</v>
      </c>
      <c r="B103" s="13" t="s">
        <v>525</v>
      </c>
      <c r="C103" s="245">
        <f>C104+C105</f>
        <v>0</v>
      </c>
      <c r="D103" s="245">
        <f t="shared" ref="D103:K103" si="46">D104+D105</f>
        <v>0</v>
      </c>
      <c r="E103" s="245">
        <f t="shared" si="46"/>
        <v>0</v>
      </c>
      <c r="F103" s="245">
        <f t="shared" si="46"/>
        <v>0</v>
      </c>
      <c r="G103" s="245">
        <f t="shared" si="46"/>
        <v>0</v>
      </c>
      <c r="H103" s="245">
        <f t="shared" si="46"/>
        <v>0</v>
      </c>
      <c r="I103" s="245">
        <f t="shared" si="46"/>
        <v>0</v>
      </c>
      <c r="J103" s="245">
        <f t="shared" si="46"/>
        <v>0</v>
      </c>
      <c r="K103" s="245">
        <f t="shared" si="46"/>
        <v>0</v>
      </c>
      <c r="L103" s="246">
        <f t="shared" si="37"/>
        <v>0</v>
      </c>
    </row>
    <row r="104" spans="1:12" x14ac:dyDescent="0.25">
      <c r="A104" s="14" t="s">
        <v>459</v>
      </c>
      <c r="B104" s="15" t="s">
        <v>526</v>
      </c>
      <c r="C104" s="250"/>
      <c r="D104" s="250"/>
      <c r="E104" s="250"/>
      <c r="F104" s="250"/>
      <c r="G104" s="250"/>
      <c r="H104" s="250"/>
      <c r="I104" s="250"/>
      <c r="J104" s="250"/>
      <c r="K104" s="250"/>
      <c r="L104" s="246">
        <f t="shared" si="37"/>
        <v>0</v>
      </c>
    </row>
    <row r="105" spans="1:12" x14ac:dyDescent="0.25">
      <c r="A105" s="14" t="s">
        <v>460</v>
      </c>
      <c r="B105" s="15" t="s">
        <v>224</v>
      </c>
      <c r="C105" s="250"/>
      <c r="D105" s="250"/>
      <c r="E105" s="250"/>
      <c r="F105" s="250"/>
      <c r="G105" s="250"/>
      <c r="H105" s="250"/>
      <c r="I105" s="250"/>
      <c r="J105" s="250"/>
      <c r="K105" s="250"/>
      <c r="L105" s="246">
        <f t="shared" si="37"/>
        <v>0</v>
      </c>
    </row>
    <row r="106" spans="1:12" x14ac:dyDescent="0.25">
      <c r="A106" s="16" t="s">
        <v>539</v>
      </c>
      <c r="B106" s="13" t="s">
        <v>7</v>
      </c>
      <c r="C106" s="245">
        <f>C107+C108</f>
        <v>0</v>
      </c>
      <c r="D106" s="245">
        <f t="shared" ref="D106:K106" si="47">D107+D108</f>
        <v>0</v>
      </c>
      <c r="E106" s="245">
        <f t="shared" si="47"/>
        <v>0</v>
      </c>
      <c r="F106" s="245">
        <f t="shared" si="47"/>
        <v>0</v>
      </c>
      <c r="G106" s="245">
        <f t="shared" si="47"/>
        <v>0</v>
      </c>
      <c r="H106" s="245">
        <f t="shared" si="47"/>
        <v>0</v>
      </c>
      <c r="I106" s="245">
        <f t="shared" si="47"/>
        <v>0</v>
      </c>
      <c r="J106" s="245">
        <f t="shared" si="47"/>
        <v>0</v>
      </c>
      <c r="K106" s="245">
        <f t="shared" si="47"/>
        <v>0</v>
      </c>
      <c r="L106" s="246">
        <f t="shared" si="37"/>
        <v>0</v>
      </c>
    </row>
    <row r="107" spans="1:12" x14ac:dyDescent="0.25">
      <c r="A107" s="14" t="s">
        <v>540</v>
      </c>
      <c r="B107" s="15" t="s">
        <v>410</v>
      </c>
      <c r="C107" s="250"/>
      <c r="D107" s="250"/>
      <c r="E107" s="250"/>
      <c r="F107" s="250"/>
      <c r="G107" s="250"/>
      <c r="H107" s="250"/>
      <c r="I107" s="250"/>
      <c r="J107" s="250"/>
      <c r="K107" s="250"/>
      <c r="L107" s="246">
        <f t="shared" si="37"/>
        <v>0</v>
      </c>
    </row>
    <row r="108" spans="1:12" x14ac:dyDescent="0.25">
      <c r="A108" s="14" t="s">
        <v>541</v>
      </c>
      <c r="B108" s="15" t="s">
        <v>224</v>
      </c>
      <c r="C108" s="250"/>
      <c r="D108" s="250"/>
      <c r="E108" s="250"/>
      <c r="F108" s="250"/>
      <c r="G108" s="250"/>
      <c r="H108" s="250"/>
      <c r="I108" s="250"/>
      <c r="J108" s="250"/>
      <c r="K108" s="250"/>
      <c r="L108" s="246">
        <f t="shared" si="37"/>
        <v>0</v>
      </c>
    </row>
    <row r="109" spans="1:12" x14ac:dyDescent="0.25">
      <c r="A109" s="10">
        <v>2.5</v>
      </c>
      <c r="B109" s="11" t="s">
        <v>10</v>
      </c>
      <c r="C109" s="245">
        <f>C110+C113+C116+C119+C122</f>
        <v>0</v>
      </c>
      <c r="D109" s="245">
        <f t="shared" ref="D109:K109" si="48">D110+D113+D116+D119+D122</f>
        <v>0</v>
      </c>
      <c r="E109" s="245">
        <f t="shared" si="48"/>
        <v>0</v>
      </c>
      <c r="F109" s="245">
        <f t="shared" si="48"/>
        <v>0</v>
      </c>
      <c r="G109" s="245">
        <f t="shared" si="48"/>
        <v>0</v>
      </c>
      <c r="H109" s="245">
        <f t="shared" si="48"/>
        <v>0</v>
      </c>
      <c r="I109" s="245">
        <f t="shared" si="48"/>
        <v>0</v>
      </c>
      <c r="J109" s="245">
        <f t="shared" si="48"/>
        <v>0</v>
      </c>
      <c r="K109" s="245">
        <f t="shared" si="48"/>
        <v>0</v>
      </c>
      <c r="L109" s="246">
        <f t="shared" si="37"/>
        <v>0</v>
      </c>
    </row>
    <row r="110" spans="1:12" x14ac:dyDescent="0.25">
      <c r="A110" s="12" t="s">
        <v>445</v>
      </c>
      <c r="B110" s="13" t="s">
        <v>4</v>
      </c>
      <c r="C110" s="245">
        <f>C111+C112</f>
        <v>0</v>
      </c>
      <c r="D110" s="245">
        <f t="shared" ref="D110:K110" si="49">D111+D112</f>
        <v>0</v>
      </c>
      <c r="E110" s="245">
        <f t="shared" si="49"/>
        <v>0</v>
      </c>
      <c r="F110" s="245">
        <f t="shared" si="49"/>
        <v>0</v>
      </c>
      <c r="G110" s="245">
        <f t="shared" si="49"/>
        <v>0</v>
      </c>
      <c r="H110" s="245">
        <f t="shared" si="49"/>
        <v>0</v>
      </c>
      <c r="I110" s="245">
        <f t="shared" si="49"/>
        <v>0</v>
      </c>
      <c r="J110" s="245">
        <f t="shared" si="49"/>
        <v>0</v>
      </c>
      <c r="K110" s="245">
        <f t="shared" si="49"/>
        <v>0</v>
      </c>
      <c r="L110" s="246">
        <f t="shared" si="37"/>
        <v>0</v>
      </c>
    </row>
    <row r="111" spans="1:12" x14ac:dyDescent="0.25">
      <c r="A111" s="14" t="s">
        <v>461</v>
      </c>
      <c r="B111" s="15" t="s">
        <v>408</v>
      </c>
      <c r="C111" s="250"/>
      <c r="D111" s="250"/>
      <c r="E111" s="250"/>
      <c r="F111" s="250"/>
      <c r="G111" s="250"/>
      <c r="H111" s="250"/>
      <c r="I111" s="250"/>
      <c r="J111" s="250"/>
      <c r="K111" s="250"/>
      <c r="L111" s="246">
        <f t="shared" si="37"/>
        <v>0</v>
      </c>
    </row>
    <row r="112" spans="1:12" x14ac:dyDescent="0.25">
      <c r="A112" s="14" t="s">
        <v>462</v>
      </c>
      <c r="B112" s="15" t="s">
        <v>224</v>
      </c>
      <c r="C112" s="250"/>
      <c r="D112" s="250"/>
      <c r="E112" s="250"/>
      <c r="F112" s="250"/>
      <c r="G112" s="250"/>
      <c r="H112" s="250"/>
      <c r="I112" s="250"/>
      <c r="J112" s="250"/>
      <c r="K112" s="250"/>
      <c r="L112" s="246">
        <f t="shared" si="37"/>
        <v>0</v>
      </c>
    </row>
    <row r="113" spans="1:12" x14ac:dyDescent="0.25">
      <c r="A113" s="12" t="s">
        <v>446</v>
      </c>
      <c r="B113" s="13" t="s">
        <v>5</v>
      </c>
      <c r="C113" s="245">
        <f>C114+C115</f>
        <v>0</v>
      </c>
      <c r="D113" s="245">
        <f t="shared" ref="D113:K113" si="50">D114+D115</f>
        <v>0</v>
      </c>
      <c r="E113" s="245">
        <f t="shared" si="50"/>
        <v>0</v>
      </c>
      <c r="F113" s="245">
        <f t="shared" si="50"/>
        <v>0</v>
      </c>
      <c r="G113" s="245">
        <f t="shared" si="50"/>
        <v>0</v>
      </c>
      <c r="H113" s="245">
        <f t="shared" si="50"/>
        <v>0</v>
      </c>
      <c r="I113" s="245">
        <f t="shared" si="50"/>
        <v>0</v>
      </c>
      <c r="J113" s="245">
        <f t="shared" si="50"/>
        <v>0</v>
      </c>
      <c r="K113" s="245">
        <f t="shared" si="50"/>
        <v>0</v>
      </c>
      <c r="L113" s="246">
        <f t="shared" si="37"/>
        <v>0</v>
      </c>
    </row>
    <row r="114" spans="1:12" x14ac:dyDescent="0.25">
      <c r="A114" s="14" t="s">
        <v>463</v>
      </c>
      <c r="B114" s="15" t="s">
        <v>409</v>
      </c>
      <c r="C114" s="250"/>
      <c r="D114" s="250"/>
      <c r="E114" s="250"/>
      <c r="F114" s="250"/>
      <c r="G114" s="250"/>
      <c r="H114" s="250"/>
      <c r="I114" s="250"/>
      <c r="J114" s="250"/>
      <c r="K114" s="250"/>
      <c r="L114" s="246">
        <f t="shared" si="37"/>
        <v>0</v>
      </c>
    </row>
    <row r="115" spans="1:12" x14ac:dyDescent="0.25">
      <c r="A115" s="14" t="s">
        <v>464</v>
      </c>
      <c r="B115" s="15" t="s">
        <v>224</v>
      </c>
      <c r="C115" s="250"/>
      <c r="D115" s="250"/>
      <c r="E115" s="250"/>
      <c r="F115" s="250"/>
      <c r="G115" s="250"/>
      <c r="H115" s="250"/>
      <c r="I115" s="250"/>
      <c r="J115" s="250"/>
      <c r="K115" s="250"/>
      <c r="L115" s="246">
        <f t="shared" si="37"/>
        <v>0</v>
      </c>
    </row>
    <row r="116" spans="1:12" x14ac:dyDescent="0.25">
      <c r="A116" s="16" t="s">
        <v>447</v>
      </c>
      <c r="B116" s="17" t="s">
        <v>6</v>
      </c>
      <c r="C116" s="245">
        <f>C117+C118</f>
        <v>0</v>
      </c>
      <c r="D116" s="245">
        <f t="shared" ref="D116:K116" si="51">D117+D118</f>
        <v>0</v>
      </c>
      <c r="E116" s="245">
        <f t="shared" si="51"/>
        <v>0</v>
      </c>
      <c r="F116" s="245">
        <f t="shared" si="51"/>
        <v>0</v>
      </c>
      <c r="G116" s="245">
        <f t="shared" si="51"/>
        <v>0</v>
      </c>
      <c r="H116" s="245">
        <f t="shared" si="51"/>
        <v>0</v>
      </c>
      <c r="I116" s="245">
        <f t="shared" si="51"/>
        <v>0</v>
      </c>
      <c r="J116" s="245">
        <f t="shared" si="51"/>
        <v>0</v>
      </c>
      <c r="K116" s="245">
        <f t="shared" si="51"/>
        <v>0</v>
      </c>
      <c r="L116" s="246">
        <f t="shared" si="37"/>
        <v>0</v>
      </c>
    </row>
    <row r="117" spans="1:12" x14ac:dyDescent="0.25">
      <c r="A117" s="14" t="s">
        <v>465</v>
      </c>
      <c r="B117" s="15" t="s">
        <v>411</v>
      </c>
      <c r="C117" s="250"/>
      <c r="D117" s="250"/>
      <c r="E117" s="250"/>
      <c r="F117" s="250"/>
      <c r="G117" s="250"/>
      <c r="H117" s="250"/>
      <c r="I117" s="250"/>
      <c r="J117" s="250"/>
      <c r="K117" s="250"/>
      <c r="L117" s="246">
        <f t="shared" si="37"/>
        <v>0</v>
      </c>
    </row>
    <row r="118" spans="1:12" x14ac:dyDescent="0.25">
      <c r="A118" s="14" t="s">
        <v>466</v>
      </c>
      <c r="B118" s="18" t="s">
        <v>224</v>
      </c>
      <c r="C118" s="250"/>
      <c r="D118" s="250"/>
      <c r="E118" s="250"/>
      <c r="F118" s="250"/>
      <c r="G118" s="250"/>
      <c r="H118" s="250"/>
      <c r="I118" s="250"/>
      <c r="J118" s="250"/>
      <c r="K118" s="250"/>
      <c r="L118" s="246">
        <f t="shared" si="37"/>
        <v>0</v>
      </c>
    </row>
    <row r="119" spans="1:12" x14ac:dyDescent="0.25">
      <c r="A119" s="16" t="s">
        <v>448</v>
      </c>
      <c r="B119" s="13" t="s">
        <v>525</v>
      </c>
      <c r="C119" s="245">
        <f>C120+C121</f>
        <v>0</v>
      </c>
      <c r="D119" s="245">
        <f t="shared" ref="D119:K119" si="52">D120+D121</f>
        <v>0</v>
      </c>
      <c r="E119" s="245">
        <f t="shared" si="52"/>
        <v>0</v>
      </c>
      <c r="F119" s="245">
        <f t="shared" si="52"/>
        <v>0</v>
      </c>
      <c r="G119" s="245">
        <f t="shared" si="52"/>
        <v>0</v>
      </c>
      <c r="H119" s="245">
        <f t="shared" si="52"/>
        <v>0</v>
      </c>
      <c r="I119" s="245">
        <f t="shared" si="52"/>
        <v>0</v>
      </c>
      <c r="J119" s="245">
        <f t="shared" si="52"/>
        <v>0</v>
      </c>
      <c r="K119" s="245">
        <f t="shared" si="52"/>
        <v>0</v>
      </c>
      <c r="L119" s="246">
        <f t="shared" si="37"/>
        <v>0</v>
      </c>
    </row>
    <row r="120" spans="1:12" x14ac:dyDescent="0.25">
      <c r="A120" s="14" t="s">
        <v>467</v>
      </c>
      <c r="B120" s="15" t="s">
        <v>526</v>
      </c>
      <c r="C120" s="250"/>
      <c r="D120" s="250"/>
      <c r="E120" s="250"/>
      <c r="F120" s="250"/>
      <c r="G120" s="250"/>
      <c r="H120" s="250"/>
      <c r="I120" s="250"/>
      <c r="J120" s="250"/>
      <c r="K120" s="250"/>
      <c r="L120" s="246">
        <f t="shared" si="37"/>
        <v>0</v>
      </c>
    </row>
    <row r="121" spans="1:12" x14ac:dyDescent="0.25">
      <c r="A121" s="14" t="s">
        <v>468</v>
      </c>
      <c r="B121" s="15" t="s">
        <v>224</v>
      </c>
      <c r="C121" s="250"/>
      <c r="D121" s="250"/>
      <c r="E121" s="250"/>
      <c r="F121" s="250"/>
      <c r="G121" s="250"/>
      <c r="H121" s="250"/>
      <c r="I121" s="250"/>
      <c r="J121" s="250"/>
      <c r="K121" s="250"/>
      <c r="L121" s="246">
        <f t="shared" si="37"/>
        <v>0</v>
      </c>
    </row>
    <row r="122" spans="1:12" x14ac:dyDescent="0.25">
      <c r="A122" s="16" t="s">
        <v>536</v>
      </c>
      <c r="B122" s="17" t="s">
        <v>7</v>
      </c>
      <c r="C122" s="245">
        <f>C123+C124</f>
        <v>0</v>
      </c>
      <c r="D122" s="245">
        <f t="shared" ref="D122:K122" si="53">D123+D124</f>
        <v>0</v>
      </c>
      <c r="E122" s="245">
        <f t="shared" si="53"/>
        <v>0</v>
      </c>
      <c r="F122" s="245">
        <f t="shared" si="53"/>
        <v>0</v>
      </c>
      <c r="G122" s="245">
        <f t="shared" si="53"/>
        <v>0</v>
      </c>
      <c r="H122" s="245">
        <f t="shared" si="53"/>
        <v>0</v>
      </c>
      <c r="I122" s="245">
        <f t="shared" si="53"/>
        <v>0</v>
      </c>
      <c r="J122" s="245">
        <f t="shared" si="53"/>
        <v>0</v>
      </c>
      <c r="K122" s="245">
        <f t="shared" si="53"/>
        <v>0</v>
      </c>
      <c r="L122" s="246">
        <f t="shared" si="37"/>
        <v>0</v>
      </c>
    </row>
    <row r="123" spans="1:12" x14ac:dyDescent="0.25">
      <c r="A123" s="14" t="s">
        <v>537</v>
      </c>
      <c r="B123" s="15" t="s">
        <v>410</v>
      </c>
      <c r="C123" s="250"/>
      <c r="D123" s="250"/>
      <c r="E123" s="250"/>
      <c r="F123" s="250"/>
      <c r="G123" s="250"/>
      <c r="H123" s="250"/>
      <c r="I123" s="250"/>
      <c r="J123" s="250"/>
      <c r="K123" s="250"/>
      <c r="L123" s="246">
        <f t="shared" si="37"/>
        <v>0</v>
      </c>
    </row>
    <row r="124" spans="1:12" x14ac:dyDescent="0.25">
      <c r="A124" s="14" t="s">
        <v>538</v>
      </c>
      <c r="B124" s="18" t="s">
        <v>224</v>
      </c>
      <c r="C124" s="250"/>
      <c r="D124" s="250"/>
      <c r="E124" s="250"/>
      <c r="F124" s="250"/>
      <c r="G124" s="250"/>
      <c r="H124" s="250"/>
      <c r="I124" s="250"/>
      <c r="J124" s="250"/>
      <c r="K124" s="250"/>
      <c r="L124" s="246">
        <f t="shared" si="37"/>
        <v>0</v>
      </c>
    </row>
    <row r="125" spans="1:12" x14ac:dyDescent="0.25">
      <c r="A125" s="191">
        <v>3</v>
      </c>
      <c r="B125" s="192" t="s">
        <v>11</v>
      </c>
      <c r="C125" s="245">
        <f>C126</f>
        <v>0</v>
      </c>
      <c r="D125" s="245">
        <f t="shared" ref="D125:K125" si="54">D126+D135+D136</f>
        <v>0</v>
      </c>
      <c r="E125" s="245">
        <f t="shared" si="54"/>
        <v>0</v>
      </c>
      <c r="F125" s="245">
        <f t="shared" si="54"/>
        <v>0</v>
      </c>
      <c r="G125" s="245">
        <f t="shared" si="54"/>
        <v>0</v>
      </c>
      <c r="H125" s="245">
        <f t="shared" si="54"/>
        <v>0</v>
      </c>
      <c r="I125" s="245">
        <f t="shared" si="54"/>
        <v>0</v>
      </c>
      <c r="J125" s="245">
        <f t="shared" si="54"/>
        <v>0</v>
      </c>
      <c r="K125" s="245">
        <f t="shared" si="54"/>
        <v>0</v>
      </c>
      <c r="L125" s="246">
        <f>+C125+D125+E125+F125+I125</f>
        <v>0</v>
      </c>
    </row>
    <row r="126" spans="1:12" x14ac:dyDescent="0.25">
      <c r="A126" s="10">
        <v>3.1</v>
      </c>
      <c r="B126" s="11" t="s">
        <v>241</v>
      </c>
      <c r="C126" s="245">
        <f>C133</f>
        <v>0</v>
      </c>
      <c r="D126" s="245">
        <f t="shared" ref="D126:K126" si="55">D127+D130+D133+D134</f>
        <v>0</v>
      </c>
      <c r="E126" s="245">
        <f t="shared" si="55"/>
        <v>0</v>
      </c>
      <c r="F126" s="245">
        <f t="shared" si="55"/>
        <v>0</v>
      </c>
      <c r="G126" s="245">
        <f t="shared" si="55"/>
        <v>0</v>
      </c>
      <c r="H126" s="245">
        <f t="shared" si="55"/>
        <v>0</v>
      </c>
      <c r="I126" s="245">
        <f t="shared" si="55"/>
        <v>0</v>
      </c>
      <c r="J126" s="245">
        <f t="shared" si="55"/>
        <v>0</v>
      </c>
      <c r="K126" s="245">
        <f t="shared" si="55"/>
        <v>0</v>
      </c>
      <c r="L126" s="246">
        <f t="shared" ref="L126:L145" si="56">+C126+D126+E126+F126+I126</f>
        <v>0</v>
      </c>
    </row>
    <row r="127" spans="1:12" x14ac:dyDescent="0.25">
      <c r="A127" s="12" t="s">
        <v>469</v>
      </c>
      <c r="B127" s="13" t="s">
        <v>12</v>
      </c>
      <c r="C127" s="253"/>
      <c r="D127" s="245">
        <f t="shared" ref="D127:K127" si="57">D128+D129</f>
        <v>0</v>
      </c>
      <c r="E127" s="245">
        <f t="shared" si="57"/>
        <v>0</v>
      </c>
      <c r="F127" s="245">
        <f t="shared" si="57"/>
        <v>0</v>
      </c>
      <c r="G127" s="245">
        <f t="shared" si="57"/>
        <v>0</v>
      </c>
      <c r="H127" s="245">
        <f t="shared" si="57"/>
        <v>0</v>
      </c>
      <c r="I127" s="245">
        <f t="shared" si="57"/>
        <v>0</v>
      </c>
      <c r="J127" s="245">
        <f t="shared" si="57"/>
        <v>0</v>
      </c>
      <c r="K127" s="245">
        <f t="shared" si="57"/>
        <v>0</v>
      </c>
      <c r="L127" s="246">
        <f>+D127+E127+F127+I127</f>
        <v>0</v>
      </c>
    </row>
    <row r="128" spans="1:12" ht="17.25" x14ac:dyDescent="0.25">
      <c r="A128" s="24" t="s">
        <v>544</v>
      </c>
      <c r="B128" s="25" t="s">
        <v>622</v>
      </c>
      <c r="C128" s="253"/>
      <c r="D128" s="250"/>
      <c r="E128" s="250"/>
      <c r="F128" s="250"/>
      <c r="G128" s="250"/>
      <c r="H128" s="250"/>
      <c r="I128" s="250"/>
      <c r="J128" s="250"/>
      <c r="K128" s="250"/>
      <c r="L128" s="246">
        <f t="shared" ref="L128:L132" si="58">+D128+E128+F128+I128</f>
        <v>0</v>
      </c>
    </row>
    <row r="129" spans="1:12" x14ac:dyDescent="0.25">
      <c r="A129" s="24" t="s">
        <v>545</v>
      </c>
      <c r="B129" s="25" t="s">
        <v>521</v>
      </c>
      <c r="C129" s="253"/>
      <c r="D129" s="250"/>
      <c r="E129" s="250"/>
      <c r="F129" s="250"/>
      <c r="G129" s="250"/>
      <c r="H129" s="250"/>
      <c r="I129" s="250"/>
      <c r="J129" s="250"/>
      <c r="K129" s="250"/>
      <c r="L129" s="246">
        <f t="shared" si="58"/>
        <v>0</v>
      </c>
    </row>
    <row r="130" spans="1:12" x14ac:dyDescent="0.25">
      <c r="A130" s="12" t="s">
        <v>470</v>
      </c>
      <c r="B130" s="13" t="s">
        <v>13</v>
      </c>
      <c r="C130" s="253"/>
      <c r="D130" s="245">
        <f t="shared" ref="D130:K130" si="59">D131+D132</f>
        <v>0</v>
      </c>
      <c r="E130" s="245">
        <f t="shared" si="59"/>
        <v>0</v>
      </c>
      <c r="F130" s="245">
        <f t="shared" si="59"/>
        <v>0</v>
      </c>
      <c r="G130" s="245">
        <f t="shared" si="59"/>
        <v>0</v>
      </c>
      <c r="H130" s="245">
        <f t="shared" si="59"/>
        <v>0</v>
      </c>
      <c r="I130" s="245">
        <f t="shared" si="59"/>
        <v>0</v>
      </c>
      <c r="J130" s="245">
        <f t="shared" si="59"/>
        <v>0</v>
      </c>
      <c r="K130" s="245">
        <f t="shared" si="59"/>
        <v>0</v>
      </c>
      <c r="L130" s="246">
        <f t="shared" si="58"/>
        <v>0</v>
      </c>
    </row>
    <row r="131" spans="1:12" x14ac:dyDescent="0.25">
      <c r="A131" s="24" t="s">
        <v>471</v>
      </c>
      <c r="B131" s="25" t="s">
        <v>819</v>
      </c>
      <c r="C131" s="253"/>
      <c r="D131" s="250"/>
      <c r="E131" s="250"/>
      <c r="F131" s="250"/>
      <c r="G131" s="250"/>
      <c r="H131" s="250"/>
      <c r="I131" s="250"/>
      <c r="J131" s="250"/>
      <c r="K131" s="250"/>
      <c r="L131" s="246">
        <f t="shared" si="58"/>
        <v>0</v>
      </c>
    </row>
    <row r="132" spans="1:12" x14ac:dyDescent="0.25">
      <c r="A132" s="24" t="s">
        <v>472</v>
      </c>
      <c r="B132" s="25" t="s">
        <v>521</v>
      </c>
      <c r="C132" s="253"/>
      <c r="D132" s="250"/>
      <c r="E132" s="250"/>
      <c r="F132" s="250"/>
      <c r="G132" s="250"/>
      <c r="H132" s="250"/>
      <c r="I132" s="250"/>
      <c r="J132" s="250"/>
      <c r="K132" s="250"/>
      <c r="L132" s="246">
        <f t="shared" si="58"/>
        <v>0</v>
      </c>
    </row>
    <row r="133" spans="1:12" x14ac:dyDescent="0.25">
      <c r="A133" s="26" t="s">
        <v>473</v>
      </c>
      <c r="B133" s="13" t="s">
        <v>14</v>
      </c>
      <c r="C133" s="250"/>
      <c r="D133" s="253"/>
      <c r="E133" s="253"/>
      <c r="F133" s="253"/>
      <c r="G133" s="253"/>
      <c r="H133" s="253"/>
      <c r="I133" s="253"/>
      <c r="J133" s="253"/>
      <c r="K133" s="253"/>
      <c r="L133" s="246">
        <f>C133</f>
        <v>0</v>
      </c>
    </row>
    <row r="134" spans="1:12" x14ac:dyDescent="0.25">
      <c r="A134" s="12" t="s">
        <v>474</v>
      </c>
      <c r="B134" s="13" t="s">
        <v>15</v>
      </c>
      <c r="C134" s="253"/>
      <c r="D134" s="250"/>
      <c r="E134" s="250"/>
      <c r="F134" s="250"/>
      <c r="G134" s="250"/>
      <c r="H134" s="250"/>
      <c r="I134" s="250"/>
      <c r="J134" s="250"/>
      <c r="K134" s="250"/>
      <c r="L134" s="246">
        <f>+D134+E134+F134+I134</f>
        <v>0</v>
      </c>
    </row>
    <row r="135" spans="1:12" x14ac:dyDescent="0.25">
      <c r="A135" s="10">
        <v>3.2</v>
      </c>
      <c r="B135" s="11" t="s">
        <v>16</v>
      </c>
      <c r="C135" s="253"/>
      <c r="D135" s="250"/>
      <c r="E135" s="250"/>
      <c r="F135" s="250"/>
      <c r="G135" s="250"/>
      <c r="H135" s="250"/>
      <c r="I135" s="250"/>
      <c r="J135" s="250"/>
      <c r="K135" s="250"/>
      <c r="L135" s="246">
        <f t="shared" ref="L135:L136" si="60">+D135+E135+F135+I135</f>
        <v>0</v>
      </c>
    </row>
    <row r="136" spans="1:12" x14ac:dyDescent="0.25">
      <c r="A136" s="10">
        <v>3.3</v>
      </c>
      <c r="B136" s="11" t="s">
        <v>242</v>
      </c>
      <c r="C136" s="253"/>
      <c r="D136" s="250"/>
      <c r="E136" s="250"/>
      <c r="F136" s="250"/>
      <c r="G136" s="250"/>
      <c r="H136" s="250"/>
      <c r="I136" s="250"/>
      <c r="J136" s="250"/>
      <c r="K136" s="250"/>
      <c r="L136" s="246">
        <f t="shared" si="60"/>
        <v>0</v>
      </c>
    </row>
    <row r="137" spans="1:12" x14ac:dyDescent="0.25">
      <c r="A137" s="191">
        <v>4</v>
      </c>
      <c r="B137" s="192" t="s">
        <v>377</v>
      </c>
      <c r="C137" s="245">
        <f>C138+C139+C142+C145</f>
        <v>0</v>
      </c>
      <c r="D137" s="245">
        <f t="shared" ref="D137:K137" si="61">D138+D139+D142+D145</f>
        <v>0</v>
      </c>
      <c r="E137" s="245">
        <f t="shared" si="61"/>
        <v>0</v>
      </c>
      <c r="F137" s="245">
        <f t="shared" si="61"/>
        <v>0</v>
      </c>
      <c r="G137" s="245">
        <f t="shared" si="61"/>
        <v>0</v>
      </c>
      <c r="H137" s="245">
        <f t="shared" si="61"/>
        <v>0</v>
      </c>
      <c r="I137" s="245">
        <f t="shared" si="61"/>
        <v>0</v>
      </c>
      <c r="J137" s="245">
        <f t="shared" si="61"/>
        <v>0</v>
      </c>
      <c r="K137" s="245">
        <f t="shared" si="61"/>
        <v>0</v>
      </c>
      <c r="L137" s="246">
        <f t="shared" si="56"/>
        <v>0</v>
      </c>
    </row>
    <row r="138" spans="1:12" x14ac:dyDescent="0.25">
      <c r="A138" s="10">
        <v>4.0999999999999996</v>
      </c>
      <c r="B138" s="11" t="s">
        <v>378</v>
      </c>
      <c r="C138" s="250"/>
      <c r="D138" s="250"/>
      <c r="E138" s="250"/>
      <c r="F138" s="250"/>
      <c r="G138" s="250"/>
      <c r="H138" s="250"/>
      <c r="I138" s="250"/>
      <c r="J138" s="250"/>
      <c r="K138" s="250"/>
      <c r="L138" s="246">
        <f t="shared" si="56"/>
        <v>0</v>
      </c>
    </row>
    <row r="139" spans="1:12" x14ac:dyDescent="0.25">
      <c r="A139" s="10">
        <v>4.2</v>
      </c>
      <c r="B139" s="11" t="s">
        <v>370</v>
      </c>
      <c r="C139" s="245">
        <f>+C141</f>
        <v>0</v>
      </c>
      <c r="D139" s="245">
        <f>+D140</f>
        <v>0</v>
      </c>
      <c r="E139" s="245">
        <f t="shared" ref="E139:K139" si="62">+E140</f>
        <v>0</v>
      </c>
      <c r="F139" s="245">
        <f t="shared" si="62"/>
        <v>0</v>
      </c>
      <c r="G139" s="245">
        <f t="shared" si="62"/>
        <v>0</v>
      </c>
      <c r="H139" s="245">
        <f t="shared" si="62"/>
        <v>0</v>
      </c>
      <c r="I139" s="245">
        <f t="shared" si="62"/>
        <v>0</v>
      </c>
      <c r="J139" s="245">
        <f t="shared" si="62"/>
        <v>0</v>
      </c>
      <c r="K139" s="245">
        <f t="shared" si="62"/>
        <v>0</v>
      </c>
      <c r="L139" s="246">
        <f t="shared" si="56"/>
        <v>0</v>
      </c>
    </row>
    <row r="140" spans="1:12" x14ac:dyDescent="0.25">
      <c r="A140" s="27" t="s">
        <v>475</v>
      </c>
      <c r="B140" s="28" t="s">
        <v>371</v>
      </c>
      <c r="C140" s="253"/>
      <c r="D140" s="250"/>
      <c r="E140" s="250"/>
      <c r="F140" s="250"/>
      <c r="G140" s="250"/>
      <c r="H140" s="250"/>
      <c r="I140" s="250"/>
      <c r="J140" s="250"/>
      <c r="K140" s="250"/>
      <c r="L140" s="246">
        <f>D140+E140+F140+I140</f>
        <v>0</v>
      </c>
    </row>
    <row r="141" spans="1:12" ht="30" x14ac:dyDescent="0.25">
      <c r="A141" s="27" t="s">
        <v>476</v>
      </c>
      <c r="B141" s="28" t="s">
        <v>372</v>
      </c>
      <c r="C141" s="250"/>
      <c r="D141" s="253"/>
      <c r="E141" s="253"/>
      <c r="F141" s="253"/>
      <c r="G141" s="253"/>
      <c r="H141" s="253"/>
      <c r="I141" s="253"/>
      <c r="J141" s="253"/>
      <c r="K141" s="253"/>
      <c r="L141" s="246">
        <f>C141</f>
        <v>0</v>
      </c>
    </row>
    <row r="142" spans="1:12" x14ac:dyDescent="0.25">
      <c r="A142" s="10">
        <v>4.3</v>
      </c>
      <c r="B142" s="11" t="s">
        <v>373</v>
      </c>
      <c r="C142" s="245">
        <f>+C144</f>
        <v>0</v>
      </c>
      <c r="D142" s="245">
        <f>+D143</f>
        <v>0</v>
      </c>
      <c r="E142" s="245">
        <f t="shared" ref="E142:K142" si="63">+E143</f>
        <v>0</v>
      </c>
      <c r="F142" s="245">
        <f t="shared" si="63"/>
        <v>0</v>
      </c>
      <c r="G142" s="245">
        <f t="shared" si="63"/>
        <v>0</v>
      </c>
      <c r="H142" s="245">
        <f t="shared" si="63"/>
        <v>0</v>
      </c>
      <c r="I142" s="245">
        <f t="shared" si="63"/>
        <v>0</v>
      </c>
      <c r="J142" s="245">
        <f t="shared" si="63"/>
        <v>0</v>
      </c>
      <c r="K142" s="245">
        <f t="shared" si="63"/>
        <v>0</v>
      </c>
      <c r="L142" s="246">
        <f t="shared" si="56"/>
        <v>0</v>
      </c>
    </row>
    <row r="143" spans="1:12" x14ac:dyDescent="0.25">
      <c r="A143" s="27" t="s">
        <v>477</v>
      </c>
      <c r="B143" s="28" t="s">
        <v>374</v>
      </c>
      <c r="C143" s="635"/>
      <c r="D143" s="252"/>
      <c r="E143" s="252"/>
      <c r="F143" s="252"/>
      <c r="G143" s="252"/>
      <c r="H143" s="252"/>
      <c r="I143" s="252"/>
      <c r="J143" s="252"/>
      <c r="K143" s="252"/>
      <c r="L143" s="246">
        <f>D143+E143+F143+I143</f>
        <v>0</v>
      </c>
    </row>
    <row r="144" spans="1:12" ht="30" x14ac:dyDescent="0.25">
      <c r="A144" s="27" t="s">
        <v>478</v>
      </c>
      <c r="B144" s="28" t="s">
        <v>375</v>
      </c>
      <c r="C144" s="252"/>
      <c r="D144" s="635"/>
      <c r="E144" s="635"/>
      <c r="F144" s="635"/>
      <c r="G144" s="635"/>
      <c r="H144" s="635"/>
      <c r="I144" s="635"/>
      <c r="J144" s="635"/>
      <c r="K144" s="635"/>
      <c r="L144" s="246">
        <f>C144</f>
        <v>0</v>
      </c>
    </row>
    <row r="145" spans="1:12" ht="15.75" thickBot="1" x14ac:dyDescent="0.3">
      <c r="A145" s="10">
        <v>4.4000000000000004</v>
      </c>
      <c r="B145" s="11" t="s">
        <v>376</v>
      </c>
      <c r="C145" s="252"/>
      <c r="D145" s="252"/>
      <c r="E145" s="252"/>
      <c r="F145" s="252"/>
      <c r="G145" s="252"/>
      <c r="H145" s="252"/>
      <c r="I145" s="252"/>
      <c r="J145" s="252"/>
      <c r="K145" s="252"/>
      <c r="L145" s="246">
        <f t="shared" si="56"/>
        <v>0</v>
      </c>
    </row>
    <row r="146" spans="1:12" ht="15.75" thickBot="1" x14ac:dyDescent="0.3">
      <c r="A146" s="499"/>
      <c r="B146" s="500" t="s">
        <v>17</v>
      </c>
      <c r="C146" s="248">
        <f>C10+C44+C125+C137</f>
        <v>0</v>
      </c>
      <c r="D146" s="248">
        <f t="shared" ref="D146:K146" si="64">D10+D44+D125+D137</f>
        <v>0</v>
      </c>
      <c r="E146" s="248">
        <f t="shared" si="64"/>
        <v>0</v>
      </c>
      <c r="F146" s="248">
        <f t="shared" si="64"/>
        <v>0</v>
      </c>
      <c r="G146" s="248">
        <f t="shared" si="64"/>
        <v>0</v>
      </c>
      <c r="H146" s="248">
        <f t="shared" si="64"/>
        <v>0</v>
      </c>
      <c r="I146" s="248">
        <f t="shared" si="64"/>
        <v>0</v>
      </c>
      <c r="J146" s="248">
        <f t="shared" si="64"/>
        <v>0</v>
      </c>
      <c r="K146" s="248">
        <f t="shared" si="64"/>
        <v>0</v>
      </c>
      <c r="L146" s="249">
        <f t="shared" ref="L146" si="65">+C146+D146+E146+F146+I146</f>
        <v>0</v>
      </c>
    </row>
    <row r="148" spans="1:12" x14ac:dyDescent="0.25">
      <c r="B148" s="163" t="s">
        <v>748</v>
      </c>
    </row>
    <row r="149" spans="1:12" ht="26.25" x14ac:dyDescent="0.25">
      <c r="B149" s="164" t="s">
        <v>593</v>
      </c>
    </row>
    <row r="152" spans="1:12" x14ac:dyDescent="0.25">
      <c r="A152" s="679"/>
      <c r="B152" s="685"/>
      <c r="C152" s="681"/>
      <c r="D152" s="682"/>
      <c r="E152" s="683"/>
      <c r="F152" s="683"/>
      <c r="G152" s="683"/>
      <c r="H152" s="680"/>
      <c r="I152" s="680"/>
      <c r="J152" s="680"/>
      <c r="K152" s="681"/>
      <c r="L152" s="682"/>
    </row>
    <row r="153" spans="1:12" x14ac:dyDescent="0.25">
      <c r="A153" s="684"/>
      <c r="B153" s="685"/>
      <c r="C153" s="685"/>
      <c r="D153" s="685"/>
      <c r="E153" s="685"/>
      <c r="F153" s="685"/>
      <c r="G153" s="685"/>
      <c r="H153" s="685"/>
      <c r="I153" s="685"/>
      <c r="J153" s="685"/>
      <c r="K153" s="685"/>
      <c r="L153" s="685"/>
    </row>
    <row r="154" spans="1:12" x14ac:dyDescent="0.25">
      <c r="B154" s="685"/>
    </row>
    <row r="155" spans="1:12" x14ac:dyDescent="0.25">
      <c r="B155" s="685"/>
    </row>
    <row r="156" spans="1:12" x14ac:dyDescent="0.25">
      <c r="B156" s="685"/>
    </row>
  </sheetData>
  <mergeCells count="7">
    <mergeCell ref="A7:A9"/>
    <mergeCell ref="B7:B9"/>
    <mergeCell ref="D7:E7"/>
    <mergeCell ref="G7:K7"/>
    <mergeCell ref="L7:L9"/>
    <mergeCell ref="F8:H8"/>
    <mergeCell ref="I8:K8"/>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Normal="100" workbookViewId="0"/>
  </sheetViews>
  <sheetFormatPr defaultRowHeight="15" x14ac:dyDescent="0.25"/>
  <cols>
    <col min="1" max="1" width="68.42578125" customWidth="1"/>
    <col min="2" max="2" width="25.7109375" customWidth="1"/>
    <col min="3" max="3" width="26.5703125" customWidth="1"/>
    <col min="4" max="4" width="23.28515625" customWidth="1"/>
  </cols>
  <sheetData>
    <row r="1" spans="1:8" x14ac:dyDescent="0.25">
      <c r="A1" s="3" t="s">
        <v>547</v>
      </c>
      <c r="B1" s="180">
        <v>16</v>
      </c>
      <c r="D1" s="202"/>
      <c r="E1" s="202"/>
      <c r="F1" s="202"/>
      <c r="G1" s="202"/>
      <c r="H1" s="202"/>
    </row>
    <row r="2" spans="1:8" x14ac:dyDescent="0.25">
      <c r="A2" s="3" t="s">
        <v>548</v>
      </c>
      <c r="B2" s="180" t="s">
        <v>691</v>
      </c>
      <c r="D2" s="202"/>
      <c r="E2" s="202"/>
      <c r="F2" s="202"/>
      <c r="G2" s="202"/>
      <c r="H2" s="202"/>
    </row>
    <row r="3" spans="1:8" x14ac:dyDescent="0.25">
      <c r="A3" s="3" t="s">
        <v>549</v>
      </c>
      <c r="B3" s="8" t="s">
        <v>550</v>
      </c>
      <c r="D3" s="202"/>
      <c r="E3" s="202"/>
      <c r="F3" s="202"/>
      <c r="G3" s="202"/>
      <c r="H3" s="202"/>
    </row>
    <row r="4" spans="1:8" x14ac:dyDescent="0.25">
      <c r="A4" s="3" t="s">
        <v>551</v>
      </c>
      <c r="B4" s="4" t="s">
        <v>601</v>
      </c>
      <c r="D4" s="202"/>
      <c r="E4" s="202"/>
      <c r="F4" s="202"/>
      <c r="G4" s="202"/>
      <c r="H4" s="202"/>
    </row>
    <row r="5" spans="1:8" x14ac:dyDescent="0.25">
      <c r="A5" s="152" t="s">
        <v>741</v>
      </c>
      <c r="B5" s="5" t="s">
        <v>552</v>
      </c>
      <c r="D5" s="202"/>
      <c r="E5" s="202"/>
      <c r="F5" s="202"/>
      <c r="G5" s="202"/>
      <c r="H5" s="202"/>
    </row>
    <row r="6" spans="1:8" ht="15.75" thickBot="1" x14ac:dyDescent="0.3">
      <c r="A6" s="202"/>
      <c r="B6" s="224"/>
      <c r="C6" s="202"/>
      <c r="D6" s="202"/>
      <c r="E6" s="202"/>
      <c r="F6" s="202"/>
      <c r="G6" s="202"/>
      <c r="H6" s="202"/>
    </row>
    <row r="7" spans="1:8" x14ac:dyDescent="0.25">
      <c r="A7" s="961" t="s">
        <v>345</v>
      </c>
      <c r="B7" s="961" t="s">
        <v>300</v>
      </c>
      <c r="C7" s="961" t="s">
        <v>349</v>
      </c>
      <c r="D7" s="965" t="s">
        <v>360</v>
      </c>
      <c r="E7" s="202"/>
      <c r="F7" s="202"/>
      <c r="G7" s="202"/>
      <c r="H7" s="202"/>
    </row>
    <row r="8" spans="1:8" ht="15.75" thickBot="1" x14ac:dyDescent="0.3">
      <c r="A8" s="962"/>
      <c r="B8" s="962"/>
      <c r="C8" s="962"/>
      <c r="D8" s="968"/>
      <c r="E8" s="202"/>
      <c r="F8" s="202"/>
      <c r="G8" s="202"/>
      <c r="H8" s="202"/>
    </row>
    <row r="9" spans="1:8" ht="17.25" x14ac:dyDescent="0.25">
      <c r="A9" s="119" t="s">
        <v>948</v>
      </c>
      <c r="B9" s="387">
        <f>SUM(B10:B34)</f>
        <v>0</v>
      </c>
      <c r="C9" s="351"/>
      <c r="D9" s="749"/>
      <c r="E9" s="202"/>
      <c r="F9" s="202"/>
      <c r="G9" s="202"/>
      <c r="H9" s="202"/>
    </row>
    <row r="10" spans="1:8" x14ac:dyDescent="0.25">
      <c r="A10" s="48" t="s">
        <v>878</v>
      </c>
      <c r="B10" s="388"/>
      <c r="C10" s="351" t="s">
        <v>873</v>
      </c>
      <c r="D10" s="335" t="e">
        <f>B10/$B$9*100</f>
        <v>#DIV/0!</v>
      </c>
      <c r="E10" s="202"/>
      <c r="F10" s="202"/>
      <c r="G10" s="202"/>
      <c r="H10" s="202"/>
    </row>
    <row r="11" spans="1:8" x14ac:dyDescent="0.25">
      <c r="A11" s="119" t="s">
        <v>872</v>
      </c>
      <c r="B11" s="388"/>
      <c r="C11" s="351" t="s">
        <v>874</v>
      </c>
      <c r="D11" s="335" t="e">
        <f>B11/$B$9*100</f>
        <v>#DIV/0!</v>
      </c>
      <c r="E11" s="202"/>
      <c r="F11" s="202"/>
      <c r="G11" s="202"/>
      <c r="H11" s="202"/>
    </row>
    <row r="12" spans="1:8" x14ac:dyDescent="0.25">
      <c r="A12" s="48" t="s">
        <v>876</v>
      </c>
      <c r="B12" s="388"/>
      <c r="C12" s="351" t="s">
        <v>875</v>
      </c>
      <c r="D12" s="335" t="e">
        <f t="shared" ref="D12:D34" si="0">B12/$B$9*100</f>
        <v>#DIV/0!</v>
      </c>
      <c r="E12" s="202"/>
      <c r="F12" s="202"/>
      <c r="G12" s="202"/>
      <c r="H12" s="202"/>
    </row>
    <row r="13" spans="1:8" x14ac:dyDescent="0.25">
      <c r="A13" s="48" t="s">
        <v>879</v>
      </c>
      <c r="B13" s="388"/>
      <c r="C13" s="351" t="s">
        <v>877</v>
      </c>
      <c r="D13" s="335" t="e">
        <f t="shared" si="0"/>
        <v>#DIV/0!</v>
      </c>
      <c r="E13" s="202"/>
      <c r="F13" s="202"/>
      <c r="G13" s="202"/>
      <c r="H13" s="202"/>
    </row>
    <row r="14" spans="1:8" x14ac:dyDescent="0.25">
      <c r="A14" s="750" t="s">
        <v>880</v>
      </c>
      <c r="B14" s="388"/>
      <c r="C14" s="351" t="s">
        <v>881</v>
      </c>
      <c r="D14" s="335" t="e">
        <f>B14/$B$9*100</f>
        <v>#DIV/0!</v>
      </c>
      <c r="E14" s="202"/>
      <c r="F14" s="202"/>
      <c r="G14" s="202"/>
      <c r="H14" s="202"/>
    </row>
    <row r="15" spans="1:8" x14ac:dyDescent="0.25">
      <c r="A15" s="495"/>
      <c r="B15" s="388"/>
      <c r="C15" s="120"/>
      <c r="D15" s="335" t="e">
        <f>B15/$B$9*100</f>
        <v>#DIV/0!</v>
      </c>
      <c r="E15" s="202"/>
      <c r="F15" s="202"/>
      <c r="G15" s="202"/>
      <c r="H15" s="202"/>
    </row>
    <row r="16" spans="1:8" x14ac:dyDescent="0.25">
      <c r="A16" s="495"/>
      <c r="B16" s="388"/>
      <c r="C16" s="120"/>
      <c r="D16" s="335" t="e">
        <f t="shared" si="0"/>
        <v>#DIV/0!</v>
      </c>
      <c r="E16" s="202"/>
      <c r="F16" s="202"/>
      <c r="G16" s="202"/>
      <c r="H16" s="202"/>
    </row>
    <row r="17" spans="1:8" x14ac:dyDescent="0.25">
      <c r="A17" s="495"/>
      <c r="B17" s="388"/>
      <c r="C17" s="120"/>
      <c r="D17" s="335" t="e">
        <f t="shared" si="0"/>
        <v>#DIV/0!</v>
      </c>
      <c r="E17" s="202"/>
      <c r="F17" s="202"/>
      <c r="G17" s="202"/>
      <c r="H17" s="202"/>
    </row>
    <row r="18" spans="1:8" x14ac:dyDescent="0.25">
      <c r="A18" s="495"/>
      <c r="B18" s="388"/>
      <c r="C18" s="120"/>
      <c r="D18" s="335" t="e">
        <f t="shared" si="0"/>
        <v>#DIV/0!</v>
      </c>
      <c r="E18" s="202"/>
      <c r="F18" s="202"/>
      <c r="G18" s="202"/>
      <c r="H18" s="202"/>
    </row>
    <row r="19" spans="1:8" x14ac:dyDescent="0.25">
      <c r="A19" s="495"/>
      <c r="B19" s="388"/>
      <c r="C19" s="120"/>
      <c r="D19" s="335" t="e">
        <f t="shared" si="0"/>
        <v>#DIV/0!</v>
      </c>
      <c r="E19" s="202"/>
      <c r="F19" s="202"/>
      <c r="G19" s="202"/>
      <c r="H19" s="202"/>
    </row>
    <row r="20" spans="1:8" x14ac:dyDescent="0.25">
      <c r="A20" s="495"/>
      <c r="B20" s="388"/>
      <c r="C20" s="120"/>
      <c r="D20" s="390" t="e">
        <f t="shared" si="0"/>
        <v>#DIV/0!</v>
      </c>
      <c r="E20" s="202"/>
      <c r="F20" s="202"/>
      <c r="G20" s="202"/>
      <c r="H20" s="202"/>
    </row>
    <row r="21" spans="1:8" x14ac:dyDescent="0.25">
      <c r="A21" s="495"/>
      <c r="B21" s="388"/>
      <c r="C21" s="120"/>
      <c r="D21" s="390" t="e">
        <f t="shared" si="0"/>
        <v>#DIV/0!</v>
      </c>
      <c r="E21" s="202"/>
      <c r="F21" s="202"/>
      <c r="G21" s="202"/>
      <c r="H21" s="202"/>
    </row>
    <row r="22" spans="1:8" x14ac:dyDescent="0.25">
      <c r="A22" s="495"/>
      <c r="B22" s="388"/>
      <c r="C22" s="120"/>
      <c r="D22" s="390" t="e">
        <f t="shared" si="0"/>
        <v>#DIV/0!</v>
      </c>
      <c r="E22" s="202"/>
      <c r="F22" s="202"/>
      <c r="G22" s="202"/>
      <c r="H22" s="202"/>
    </row>
    <row r="23" spans="1:8" x14ac:dyDescent="0.25">
      <c r="A23" s="495"/>
      <c r="B23" s="388"/>
      <c r="C23" s="120"/>
      <c r="D23" s="390" t="e">
        <f t="shared" si="0"/>
        <v>#DIV/0!</v>
      </c>
      <c r="E23" s="202"/>
      <c r="F23" s="202"/>
      <c r="G23" s="202"/>
      <c r="H23" s="202"/>
    </row>
    <row r="24" spans="1:8" x14ac:dyDescent="0.25">
      <c r="A24" s="495"/>
      <c r="B24" s="388"/>
      <c r="C24" s="120"/>
      <c r="D24" s="390" t="e">
        <f t="shared" si="0"/>
        <v>#DIV/0!</v>
      </c>
      <c r="E24" s="202"/>
      <c r="F24" s="202"/>
      <c r="G24" s="202"/>
      <c r="H24" s="202"/>
    </row>
    <row r="25" spans="1:8" x14ac:dyDescent="0.25">
      <c r="A25" s="495"/>
      <c r="B25" s="388"/>
      <c r="C25" s="120"/>
      <c r="D25" s="390" t="e">
        <f t="shared" si="0"/>
        <v>#DIV/0!</v>
      </c>
      <c r="E25" s="202"/>
      <c r="F25" s="202"/>
      <c r="G25" s="202"/>
      <c r="H25" s="202"/>
    </row>
    <row r="26" spans="1:8" x14ac:dyDescent="0.25">
      <c r="A26" s="495"/>
      <c r="B26" s="388"/>
      <c r="C26" s="120"/>
      <c r="D26" s="390" t="e">
        <f t="shared" si="0"/>
        <v>#DIV/0!</v>
      </c>
      <c r="E26" s="202"/>
      <c r="F26" s="202"/>
      <c r="G26" s="202"/>
      <c r="H26" s="202"/>
    </row>
    <row r="27" spans="1:8" x14ac:dyDescent="0.25">
      <c r="A27" s="495"/>
      <c r="B27" s="388"/>
      <c r="C27" s="120"/>
      <c r="D27" s="390" t="e">
        <f t="shared" si="0"/>
        <v>#DIV/0!</v>
      </c>
      <c r="E27" s="202"/>
      <c r="F27" s="202"/>
      <c r="G27" s="202"/>
      <c r="H27" s="202"/>
    </row>
    <row r="28" spans="1:8" x14ac:dyDescent="0.25">
      <c r="A28" s="495"/>
      <c r="B28" s="388"/>
      <c r="C28" s="120"/>
      <c r="D28" s="390" t="e">
        <f t="shared" si="0"/>
        <v>#DIV/0!</v>
      </c>
      <c r="E28" s="202"/>
      <c r="F28" s="202"/>
      <c r="G28" s="202"/>
      <c r="H28" s="202"/>
    </row>
    <row r="29" spans="1:8" x14ac:dyDescent="0.25">
      <c r="A29" s="495"/>
      <c r="B29" s="388"/>
      <c r="C29" s="120"/>
      <c r="D29" s="390" t="e">
        <f t="shared" si="0"/>
        <v>#DIV/0!</v>
      </c>
      <c r="E29" s="202"/>
      <c r="F29" s="202"/>
      <c r="G29" s="202"/>
      <c r="H29" s="202"/>
    </row>
    <row r="30" spans="1:8" x14ac:dyDescent="0.25">
      <c r="A30" s="495"/>
      <c r="B30" s="388"/>
      <c r="C30" s="120"/>
      <c r="D30" s="390" t="e">
        <f t="shared" si="0"/>
        <v>#DIV/0!</v>
      </c>
      <c r="E30" s="202"/>
      <c r="F30" s="202"/>
      <c r="G30" s="202"/>
      <c r="H30" s="202"/>
    </row>
    <row r="31" spans="1:8" x14ac:dyDescent="0.25">
      <c r="A31" s="495"/>
      <c r="B31" s="388"/>
      <c r="C31" s="120"/>
      <c r="D31" s="390" t="e">
        <f t="shared" si="0"/>
        <v>#DIV/0!</v>
      </c>
      <c r="E31" s="202"/>
      <c r="F31" s="202"/>
      <c r="G31" s="202"/>
      <c r="H31" s="202"/>
    </row>
    <row r="32" spans="1:8" x14ac:dyDescent="0.25">
      <c r="A32" s="495"/>
      <c r="B32" s="388"/>
      <c r="C32" s="120"/>
      <c r="D32" s="390" t="e">
        <f t="shared" si="0"/>
        <v>#DIV/0!</v>
      </c>
      <c r="E32" s="202"/>
      <c r="F32" s="202"/>
      <c r="G32" s="202"/>
      <c r="H32" s="202"/>
    </row>
    <row r="33" spans="1:8" x14ac:dyDescent="0.25">
      <c r="A33" s="495"/>
      <c r="B33" s="388"/>
      <c r="C33" s="120"/>
      <c r="D33" s="390" t="e">
        <f t="shared" si="0"/>
        <v>#DIV/0!</v>
      </c>
      <c r="E33" s="202"/>
      <c r="F33" s="202"/>
      <c r="G33" s="202"/>
      <c r="H33" s="202"/>
    </row>
    <row r="34" spans="1:8" x14ac:dyDescent="0.25">
      <c r="A34" s="494"/>
      <c r="B34" s="389"/>
      <c r="C34" s="48"/>
      <c r="D34" s="390" t="e">
        <f t="shared" si="0"/>
        <v>#DIV/0!</v>
      </c>
      <c r="E34" s="202"/>
      <c r="F34" s="202"/>
      <c r="G34" s="202"/>
      <c r="H34" s="202"/>
    </row>
    <row r="35" spans="1:8" x14ac:dyDescent="0.25">
      <c r="A35" s="131"/>
      <c r="B35" s="110"/>
      <c r="C35" s="110"/>
      <c r="D35" s="218"/>
      <c r="E35" s="218"/>
      <c r="F35" s="218"/>
      <c r="G35" s="202"/>
      <c r="H35" s="202"/>
    </row>
    <row r="36" spans="1:8" ht="15" customHeight="1" x14ac:dyDescent="0.25">
      <c r="A36" s="991" t="s">
        <v>871</v>
      </c>
      <c r="B36" s="991"/>
      <c r="C36" s="991"/>
      <c r="D36" s="991"/>
      <c r="E36" s="991"/>
      <c r="F36" s="991"/>
      <c r="G36" s="991"/>
      <c r="H36" s="991"/>
    </row>
  </sheetData>
  <mergeCells count="5">
    <mergeCell ref="A36:H36"/>
    <mergeCell ref="A7:A8"/>
    <mergeCell ref="B7:B8"/>
    <mergeCell ref="C7:C8"/>
    <mergeCell ref="D7:D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opLeftCell="A13" zoomScaleNormal="100" workbookViewId="0"/>
  </sheetViews>
  <sheetFormatPr defaultRowHeight="15" x14ac:dyDescent="0.25"/>
  <cols>
    <col min="1" max="1" width="26.140625" customWidth="1"/>
    <col min="2" max="2" width="60.7109375" customWidth="1"/>
    <col min="3" max="3" width="12.28515625" customWidth="1"/>
    <col min="4" max="4" width="12.5703125" customWidth="1"/>
    <col min="5" max="5" width="9.5703125" customWidth="1"/>
    <col min="7" max="7" width="13.5703125" customWidth="1"/>
    <col min="8" max="8" width="11.28515625" customWidth="1"/>
    <col min="9" max="9" width="10.5703125" customWidth="1"/>
  </cols>
  <sheetData>
    <row r="1" spans="1:9" x14ac:dyDescent="0.25">
      <c r="A1" s="226" t="s">
        <v>547</v>
      </c>
      <c r="B1" s="3">
        <v>17</v>
      </c>
      <c r="D1" s="213"/>
      <c r="E1" s="213"/>
      <c r="F1" s="213"/>
      <c r="G1" s="213"/>
      <c r="H1" s="213"/>
      <c r="I1" s="213"/>
    </row>
    <row r="2" spans="1:9" ht="17.25" x14ac:dyDescent="0.25">
      <c r="A2" s="213" t="s">
        <v>548</v>
      </c>
      <c r="B2" s="1" t="s">
        <v>727</v>
      </c>
      <c r="D2" s="213"/>
      <c r="E2" s="213"/>
      <c r="F2" s="213"/>
      <c r="G2" s="213"/>
      <c r="H2" s="213"/>
      <c r="I2" s="213"/>
    </row>
    <row r="3" spans="1:9" x14ac:dyDescent="0.25">
      <c r="A3" s="2" t="s">
        <v>549</v>
      </c>
      <c r="B3" s="1" t="s">
        <v>550</v>
      </c>
      <c r="D3" s="213"/>
      <c r="E3" s="213"/>
      <c r="F3" s="213"/>
      <c r="G3" s="213"/>
      <c r="H3" s="213"/>
      <c r="I3" s="213"/>
    </row>
    <row r="4" spans="1:9" x14ac:dyDescent="0.25">
      <c r="A4" s="2" t="s">
        <v>551</v>
      </c>
      <c r="B4" s="1" t="s">
        <v>113</v>
      </c>
      <c r="D4" s="213"/>
      <c r="E4" s="213"/>
      <c r="F4" s="213"/>
      <c r="G4" s="213"/>
      <c r="H4" s="213"/>
      <c r="I4" s="213"/>
    </row>
    <row r="5" spans="1:9" x14ac:dyDescent="0.25">
      <c r="A5" s="2" t="s">
        <v>741</v>
      </c>
      <c r="B5" s="1" t="s">
        <v>552</v>
      </c>
      <c r="D5" s="213"/>
      <c r="E5" s="213"/>
      <c r="F5" s="213"/>
      <c r="G5" s="213"/>
      <c r="H5" s="213"/>
      <c r="I5" s="213"/>
    </row>
    <row r="6" spans="1:9" x14ac:dyDescent="0.25">
      <c r="A6" s="212"/>
      <c r="B6" s="226"/>
      <c r="C6" s="1"/>
      <c r="D6" s="213"/>
      <c r="E6" s="213"/>
      <c r="F6" s="213"/>
      <c r="G6" s="213"/>
      <c r="H6" s="213"/>
      <c r="I6" s="213"/>
    </row>
    <row r="7" spans="1:9" x14ac:dyDescent="0.25">
      <c r="A7" s="992" t="s">
        <v>553</v>
      </c>
      <c r="B7" s="994" t="s">
        <v>730</v>
      </c>
      <c r="C7" s="996" t="s">
        <v>589</v>
      </c>
      <c r="D7" s="994" t="s">
        <v>590</v>
      </c>
      <c r="E7" s="998" t="s">
        <v>591</v>
      </c>
      <c r="F7" s="999"/>
      <c r="G7" s="999"/>
      <c r="H7" s="999"/>
      <c r="I7" s="1000"/>
    </row>
    <row r="8" spans="1:9" ht="45" x14ac:dyDescent="0.25">
      <c r="A8" s="993"/>
      <c r="B8" s="995"/>
      <c r="C8" s="997"/>
      <c r="D8" s="995"/>
      <c r="E8" s="597" t="s">
        <v>630</v>
      </c>
      <c r="F8" s="598" t="s">
        <v>302</v>
      </c>
      <c r="G8" s="598" t="s">
        <v>8</v>
      </c>
      <c r="H8" s="598" t="s">
        <v>101</v>
      </c>
      <c r="I8" s="598" t="s">
        <v>102</v>
      </c>
    </row>
    <row r="9" spans="1:9" x14ac:dyDescent="0.25">
      <c r="A9" s="132">
        <v>1</v>
      </c>
      <c r="B9" s="133" t="s">
        <v>631</v>
      </c>
      <c r="C9" s="310">
        <f>SUM(C10:C30)</f>
        <v>0</v>
      </c>
      <c r="D9" s="310">
        <f t="shared" ref="D9:H9" si="0">SUM(D10:D30)</f>
        <v>0</v>
      </c>
      <c r="E9" s="310">
        <f t="shared" si="0"/>
        <v>0</v>
      </c>
      <c r="F9" s="310">
        <f t="shared" si="0"/>
        <v>0</v>
      </c>
      <c r="G9" s="310">
        <f t="shared" si="0"/>
        <v>0</v>
      </c>
      <c r="H9" s="310">
        <f t="shared" si="0"/>
        <v>0</v>
      </c>
      <c r="I9" s="310">
        <f>SUM(I10:I30)</f>
        <v>0</v>
      </c>
    </row>
    <row r="10" spans="1:9" x14ac:dyDescent="0.25">
      <c r="A10" s="227" t="s">
        <v>123</v>
      </c>
      <c r="B10" s="228" t="s">
        <v>554</v>
      </c>
      <c r="C10" s="389"/>
      <c r="D10" s="391">
        <f>SUM(E10:I10)</f>
        <v>0</v>
      </c>
      <c r="E10" s="392"/>
      <c r="F10" s="392"/>
      <c r="G10" s="392"/>
      <c r="H10" s="392"/>
      <c r="I10" s="392"/>
    </row>
    <row r="11" spans="1:9" x14ac:dyDescent="0.25">
      <c r="A11" s="227" t="s">
        <v>126</v>
      </c>
      <c r="B11" s="228" t="s">
        <v>159</v>
      </c>
      <c r="C11" s="389"/>
      <c r="D11" s="391">
        <f t="shared" ref="D11:D30" si="1">SUM(E11:I11)</f>
        <v>0</v>
      </c>
      <c r="E11" s="392"/>
      <c r="F11" s="392"/>
      <c r="G11" s="392"/>
      <c r="H11" s="392"/>
      <c r="I11" s="392"/>
    </row>
    <row r="12" spans="1:9" x14ac:dyDescent="0.25">
      <c r="A12" s="227" t="s">
        <v>127</v>
      </c>
      <c r="B12" s="228" t="s">
        <v>160</v>
      </c>
      <c r="C12" s="389"/>
      <c r="D12" s="391">
        <f t="shared" si="1"/>
        <v>0</v>
      </c>
      <c r="E12" s="392"/>
      <c r="F12" s="392"/>
      <c r="G12" s="392"/>
      <c r="H12" s="392"/>
      <c r="I12" s="392"/>
    </row>
    <row r="13" spans="1:9" x14ac:dyDescent="0.25">
      <c r="A13" s="227" t="s">
        <v>555</v>
      </c>
      <c r="B13" s="228" t="s">
        <v>556</v>
      </c>
      <c r="C13" s="389"/>
      <c r="D13" s="391">
        <f t="shared" si="1"/>
        <v>0</v>
      </c>
      <c r="E13" s="392"/>
      <c r="F13" s="392"/>
      <c r="G13" s="392"/>
      <c r="H13" s="392"/>
      <c r="I13" s="392"/>
    </row>
    <row r="14" spans="1:9" ht="30" x14ac:dyDescent="0.25">
      <c r="A14" s="227" t="s">
        <v>557</v>
      </c>
      <c r="B14" s="228" t="s">
        <v>558</v>
      </c>
      <c r="C14" s="389"/>
      <c r="D14" s="391">
        <f t="shared" si="1"/>
        <v>0</v>
      </c>
      <c r="E14" s="392"/>
      <c r="F14" s="392"/>
      <c r="G14" s="392"/>
      <c r="H14" s="392"/>
      <c r="I14" s="392"/>
    </row>
    <row r="15" spans="1:9" x14ac:dyDescent="0.25">
      <c r="A15" s="227" t="s">
        <v>559</v>
      </c>
      <c r="B15" s="229" t="s">
        <v>161</v>
      </c>
      <c r="C15" s="389"/>
      <c r="D15" s="391">
        <f t="shared" si="1"/>
        <v>0</v>
      </c>
      <c r="E15" s="392"/>
      <c r="F15" s="392"/>
      <c r="G15" s="392"/>
      <c r="H15" s="392"/>
      <c r="I15" s="392"/>
    </row>
    <row r="16" spans="1:9" ht="30" x14ac:dyDescent="0.25">
      <c r="A16" s="227" t="s">
        <v>560</v>
      </c>
      <c r="B16" s="229" t="s">
        <v>561</v>
      </c>
      <c r="C16" s="389"/>
      <c r="D16" s="391">
        <f t="shared" si="1"/>
        <v>0</v>
      </c>
      <c r="E16" s="392"/>
      <c r="F16" s="392"/>
      <c r="G16" s="392"/>
      <c r="H16" s="392"/>
      <c r="I16" s="392"/>
    </row>
    <row r="17" spans="1:9" x14ac:dyDescent="0.25">
      <c r="A17" s="227" t="s">
        <v>562</v>
      </c>
      <c r="B17" s="229" t="s">
        <v>563</v>
      </c>
      <c r="C17" s="389"/>
      <c r="D17" s="391">
        <f t="shared" si="1"/>
        <v>0</v>
      </c>
      <c r="E17" s="392"/>
      <c r="F17" s="392"/>
      <c r="G17" s="392"/>
      <c r="H17" s="392"/>
      <c r="I17" s="392"/>
    </row>
    <row r="18" spans="1:9" x14ac:dyDescent="0.25">
      <c r="A18" s="227" t="s">
        <v>564</v>
      </c>
      <c r="B18" s="229" t="s">
        <v>565</v>
      </c>
      <c r="C18" s="389"/>
      <c r="D18" s="391">
        <f t="shared" si="1"/>
        <v>0</v>
      </c>
      <c r="E18" s="392"/>
      <c r="F18" s="392"/>
      <c r="G18" s="392"/>
      <c r="H18" s="392"/>
      <c r="I18" s="392"/>
    </row>
    <row r="19" spans="1:9" x14ac:dyDescent="0.25">
      <c r="A19" s="227" t="s">
        <v>566</v>
      </c>
      <c r="B19" s="229" t="s">
        <v>567</v>
      </c>
      <c r="C19" s="389"/>
      <c r="D19" s="391">
        <f t="shared" si="1"/>
        <v>0</v>
      </c>
      <c r="E19" s="392"/>
      <c r="F19" s="392"/>
      <c r="G19" s="392"/>
      <c r="H19" s="392"/>
      <c r="I19" s="392"/>
    </row>
    <row r="20" spans="1:9" x14ac:dyDescent="0.25">
      <c r="A20" s="227" t="s">
        <v>568</v>
      </c>
      <c r="B20" s="229" t="s">
        <v>569</v>
      </c>
      <c r="C20" s="389"/>
      <c r="D20" s="391">
        <f t="shared" si="1"/>
        <v>0</v>
      </c>
      <c r="E20" s="392"/>
      <c r="F20" s="392"/>
      <c r="G20" s="392"/>
      <c r="H20" s="392"/>
      <c r="I20" s="392"/>
    </row>
    <row r="21" spans="1:9" x14ac:dyDescent="0.25">
      <c r="A21" s="227" t="s">
        <v>570</v>
      </c>
      <c r="B21" s="229" t="s">
        <v>571</v>
      </c>
      <c r="C21" s="389"/>
      <c r="D21" s="391">
        <f t="shared" si="1"/>
        <v>0</v>
      </c>
      <c r="E21" s="392"/>
      <c r="F21" s="392"/>
      <c r="G21" s="392"/>
      <c r="H21" s="392"/>
      <c r="I21" s="392"/>
    </row>
    <row r="22" spans="1:9" x14ac:dyDescent="0.25">
      <c r="A22" s="227" t="s">
        <v>572</v>
      </c>
      <c r="B22" s="229" t="s">
        <v>573</v>
      </c>
      <c r="C22" s="389"/>
      <c r="D22" s="391">
        <f t="shared" si="1"/>
        <v>0</v>
      </c>
      <c r="E22" s="392"/>
      <c r="F22" s="392"/>
      <c r="G22" s="392"/>
      <c r="H22" s="392"/>
      <c r="I22" s="392"/>
    </row>
    <row r="23" spans="1:9" x14ac:dyDescent="0.25">
      <c r="A23" s="227" t="s">
        <v>574</v>
      </c>
      <c r="B23" s="229" t="s">
        <v>575</v>
      </c>
      <c r="C23" s="389"/>
      <c r="D23" s="391">
        <f t="shared" si="1"/>
        <v>0</v>
      </c>
      <c r="E23" s="392"/>
      <c r="F23" s="392"/>
      <c r="G23" s="392"/>
      <c r="H23" s="392"/>
      <c r="I23" s="392"/>
    </row>
    <row r="24" spans="1:9" x14ac:dyDescent="0.25">
      <c r="A24" s="227" t="s">
        <v>576</v>
      </c>
      <c r="B24" s="229" t="s">
        <v>577</v>
      </c>
      <c r="C24" s="389"/>
      <c r="D24" s="391">
        <f>SUM(E24:I24)</f>
        <v>0</v>
      </c>
      <c r="E24" s="392"/>
      <c r="F24" s="392"/>
      <c r="G24" s="392"/>
      <c r="H24" s="392"/>
      <c r="I24" s="392"/>
    </row>
    <row r="25" spans="1:9" x14ac:dyDescent="0.25">
      <c r="A25" s="227" t="s">
        <v>578</v>
      </c>
      <c r="B25" s="229" t="s">
        <v>212</v>
      </c>
      <c r="C25" s="389"/>
      <c r="D25" s="391">
        <f t="shared" si="1"/>
        <v>0</v>
      </c>
      <c r="E25" s="392"/>
      <c r="F25" s="392"/>
      <c r="G25" s="392"/>
      <c r="H25" s="392"/>
      <c r="I25" s="392"/>
    </row>
    <row r="26" spans="1:9" x14ac:dyDescent="0.25">
      <c r="A26" s="227" t="s">
        <v>579</v>
      </c>
      <c r="B26" s="229" t="s">
        <v>580</v>
      </c>
      <c r="C26" s="389"/>
      <c r="D26" s="391">
        <f t="shared" si="1"/>
        <v>0</v>
      </c>
      <c r="E26" s="392"/>
      <c r="F26" s="392"/>
      <c r="G26" s="392"/>
      <c r="H26" s="392"/>
      <c r="I26" s="392"/>
    </row>
    <row r="27" spans="1:9" x14ac:dyDescent="0.25">
      <c r="A27" s="227" t="s">
        <v>581</v>
      </c>
      <c r="B27" s="229" t="s">
        <v>582</v>
      </c>
      <c r="C27" s="389"/>
      <c r="D27" s="391">
        <f t="shared" si="1"/>
        <v>0</v>
      </c>
      <c r="E27" s="392"/>
      <c r="F27" s="392"/>
      <c r="G27" s="392"/>
      <c r="H27" s="392"/>
      <c r="I27" s="392"/>
    </row>
    <row r="28" spans="1:9" x14ac:dyDescent="0.25">
      <c r="A28" s="227" t="s">
        <v>583</v>
      </c>
      <c r="B28" s="229" t="s">
        <v>584</v>
      </c>
      <c r="C28" s="389"/>
      <c r="D28" s="391">
        <f t="shared" si="1"/>
        <v>0</v>
      </c>
      <c r="E28" s="392"/>
      <c r="F28" s="392"/>
      <c r="G28" s="392"/>
      <c r="H28" s="392"/>
      <c r="I28" s="392"/>
    </row>
    <row r="29" spans="1:9" ht="45" x14ac:dyDescent="0.25">
      <c r="A29" s="227" t="s">
        <v>585</v>
      </c>
      <c r="B29" s="229" t="s">
        <v>708</v>
      </c>
      <c r="C29" s="389"/>
      <c r="D29" s="391">
        <f t="shared" si="1"/>
        <v>0</v>
      </c>
      <c r="E29" s="392"/>
      <c r="F29" s="392"/>
      <c r="G29" s="392"/>
      <c r="H29" s="392"/>
      <c r="I29" s="392"/>
    </row>
    <row r="30" spans="1:9" x14ac:dyDescent="0.25">
      <c r="A30" s="227" t="s">
        <v>586</v>
      </c>
      <c r="B30" s="229" t="s">
        <v>587</v>
      </c>
      <c r="C30" s="389"/>
      <c r="D30" s="391">
        <f t="shared" si="1"/>
        <v>0</v>
      </c>
      <c r="E30" s="392"/>
      <c r="F30" s="392"/>
      <c r="G30" s="392"/>
      <c r="H30" s="392"/>
      <c r="I30" s="392"/>
    </row>
    <row r="31" spans="1:9" x14ac:dyDescent="0.25">
      <c r="A31" s="230">
        <v>2</v>
      </c>
      <c r="B31" s="167" t="s">
        <v>588</v>
      </c>
      <c r="C31" s="310">
        <f>SUM(C32:C52)</f>
        <v>0</v>
      </c>
      <c r="D31" s="310">
        <f>SUM(D32:D52)</f>
        <v>0</v>
      </c>
      <c r="E31" s="310">
        <f t="shared" ref="E31:I31" si="2">SUM(E32:E52)</f>
        <v>0</v>
      </c>
      <c r="F31" s="310">
        <f t="shared" si="2"/>
        <v>0</v>
      </c>
      <c r="G31" s="310">
        <f t="shared" si="2"/>
        <v>0</v>
      </c>
      <c r="H31" s="310">
        <f t="shared" si="2"/>
        <v>0</v>
      </c>
      <c r="I31" s="310">
        <f t="shared" si="2"/>
        <v>0</v>
      </c>
    </row>
    <row r="32" spans="1:9" x14ac:dyDescent="0.25">
      <c r="A32" s="227" t="s">
        <v>123</v>
      </c>
      <c r="B32" s="228" t="s">
        <v>554</v>
      </c>
      <c r="C32" s="389"/>
      <c r="D32" s="391">
        <f>SUM(E32:I32)</f>
        <v>0</v>
      </c>
      <c r="E32" s="394"/>
      <c r="F32" s="394"/>
      <c r="G32" s="394"/>
      <c r="H32" s="394"/>
      <c r="I32" s="394"/>
    </row>
    <row r="33" spans="1:9" x14ac:dyDescent="0.25">
      <c r="A33" s="227" t="s">
        <v>126</v>
      </c>
      <c r="B33" s="228" t="s">
        <v>159</v>
      </c>
      <c r="C33" s="389"/>
      <c r="D33" s="391">
        <f t="shared" ref="D33:D52" si="3">SUM(E33:I33)</f>
        <v>0</v>
      </c>
      <c r="E33" s="392"/>
      <c r="F33" s="392"/>
      <c r="G33" s="392"/>
      <c r="H33" s="392"/>
      <c r="I33" s="392"/>
    </row>
    <row r="34" spans="1:9" x14ac:dyDescent="0.25">
      <c r="A34" s="227" t="s">
        <v>127</v>
      </c>
      <c r="B34" s="228" t="s">
        <v>160</v>
      </c>
      <c r="C34" s="389"/>
      <c r="D34" s="391">
        <f t="shared" si="3"/>
        <v>0</v>
      </c>
      <c r="E34" s="392"/>
      <c r="F34" s="392"/>
      <c r="G34" s="392"/>
      <c r="H34" s="392"/>
      <c r="I34" s="392"/>
    </row>
    <row r="35" spans="1:9" x14ac:dyDescent="0.25">
      <c r="A35" s="227" t="s">
        <v>555</v>
      </c>
      <c r="B35" s="228" t="s">
        <v>556</v>
      </c>
      <c r="C35" s="389"/>
      <c r="D35" s="391">
        <f t="shared" si="3"/>
        <v>0</v>
      </c>
      <c r="E35" s="392"/>
      <c r="F35" s="392"/>
      <c r="G35" s="392"/>
      <c r="H35" s="392"/>
      <c r="I35" s="392"/>
    </row>
    <row r="36" spans="1:9" ht="30" x14ac:dyDescent="0.25">
      <c r="A36" s="227" t="s">
        <v>557</v>
      </c>
      <c r="B36" s="228" t="s">
        <v>558</v>
      </c>
      <c r="C36" s="389"/>
      <c r="D36" s="391">
        <f t="shared" si="3"/>
        <v>0</v>
      </c>
      <c r="E36" s="392"/>
      <c r="F36" s="392"/>
      <c r="G36" s="392"/>
      <c r="H36" s="392"/>
      <c r="I36" s="392"/>
    </row>
    <row r="37" spans="1:9" x14ac:dyDescent="0.25">
      <c r="A37" s="227" t="s">
        <v>559</v>
      </c>
      <c r="B37" s="229" t="s">
        <v>161</v>
      </c>
      <c r="C37" s="389"/>
      <c r="D37" s="391">
        <f t="shared" si="3"/>
        <v>0</v>
      </c>
      <c r="E37" s="392"/>
      <c r="F37" s="392"/>
      <c r="G37" s="392"/>
      <c r="H37" s="392"/>
      <c r="I37" s="392"/>
    </row>
    <row r="38" spans="1:9" ht="30" x14ac:dyDescent="0.25">
      <c r="A38" s="227" t="s">
        <v>560</v>
      </c>
      <c r="B38" s="229" t="s">
        <v>561</v>
      </c>
      <c r="C38" s="389"/>
      <c r="D38" s="391">
        <f t="shared" si="3"/>
        <v>0</v>
      </c>
      <c r="E38" s="392"/>
      <c r="F38" s="392"/>
      <c r="G38" s="392"/>
      <c r="H38" s="392"/>
      <c r="I38" s="392"/>
    </row>
    <row r="39" spans="1:9" x14ac:dyDescent="0.25">
      <c r="A39" s="227" t="s">
        <v>562</v>
      </c>
      <c r="B39" s="229" t="s">
        <v>563</v>
      </c>
      <c r="C39" s="389"/>
      <c r="D39" s="391">
        <f t="shared" si="3"/>
        <v>0</v>
      </c>
      <c r="E39" s="392"/>
      <c r="F39" s="392"/>
      <c r="G39" s="392"/>
      <c r="H39" s="392"/>
      <c r="I39" s="392"/>
    </row>
    <row r="40" spans="1:9" x14ac:dyDescent="0.25">
      <c r="A40" s="227" t="s">
        <v>564</v>
      </c>
      <c r="B40" s="229" t="s">
        <v>565</v>
      </c>
      <c r="C40" s="389"/>
      <c r="D40" s="391">
        <f t="shared" si="3"/>
        <v>0</v>
      </c>
      <c r="E40" s="392"/>
      <c r="F40" s="392"/>
      <c r="G40" s="392"/>
      <c r="H40" s="392"/>
      <c r="I40" s="392"/>
    </row>
    <row r="41" spans="1:9" x14ac:dyDescent="0.25">
      <c r="A41" s="227" t="s">
        <v>566</v>
      </c>
      <c r="B41" s="229" t="s">
        <v>567</v>
      </c>
      <c r="C41" s="389"/>
      <c r="D41" s="391">
        <f t="shared" si="3"/>
        <v>0</v>
      </c>
      <c r="E41" s="392"/>
      <c r="F41" s="392"/>
      <c r="G41" s="392"/>
      <c r="H41" s="392"/>
      <c r="I41" s="392"/>
    </row>
    <row r="42" spans="1:9" x14ac:dyDescent="0.25">
      <c r="A42" s="227" t="s">
        <v>568</v>
      </c>
      <c r="B42" s="229" t="s">
        <v>569</v>
      </c>
      <c r="C42" s="389"/>
      <c r="D42" s="391">
        <f t="shared" si="3"/>
        <v>0</v>
      </c>
      <c r="E42" s="392"/>
      <c r="F42" s="392"/>
      <c r="G42" s="392"/>
      <c r="H42" s="392"/>
      <c r="I42" s="392"/>
    </row>
    <row r="43" spans="1:9" x14ac:dyDescent="0.25">
      <c r="A43" s="227" t="s">
        <v>570</v>
      </c>
      <c r="B43" s="229" t="s">
        <v>571</v>
      </c>
      <c r="C43" s="389"/>
      <c r="D43" s="391">
        <f t="shared" si="3"/>
        <v>0</v>
      </c>
      <c r="E43" s="392"/>
      <c r="F43" s="392"/>
      <c r="G43" s="392"/>
      <c r="H43" s="392"/>
      <c r="I43" s="392"/>
    </row>
    <row r="44" spans="1:9" x14ac:dyDescent="0.25">
      <c r="A44" s="227" t="s">
        <v>572</v>
      </c>
      <c r="B44" s="229" t="s">
        <v>573</v>
      </c>
      <c r="C44" s="389"/>
      <c r="D44" s="391">
        <f t="shared" si="3"/>
        <v>0</v>
      </c>
      <c r="E44" s="392"/>
      <c r="F44" s="392"/>
      <c r="G44" s="392"/>
      <c r="H44" s="392"/>
      <c r="I44" s="392"/>
    </row>
    <row r="45" spans="1:9" x14ac:dyDescent="0.25">
      <c r="A45" s="227" t="s">
        <v>574</v>
      </c>
      <c r="B45" s="229" t="s">
        <v>575</v>
      </c>
      <c r="C45" s="389"/>
      <c r="D45" s="391">
        <f t="shared" si="3"/>
        <v>0</v>
      </c>
      <c r="E45" s="392"/>
      <c r="F45" s="392"/>
      <c r="G45" s="392"/>
      <c r="H45" s="392"/>
      <c r="I45" s="392"/>
    </row>
    <row r="46" spans="1:9" x14ac:dyDescent="0.25">
      <c r="A46" s="227" t="s">
        <v>576</v>
      </c>
      <c r="B46" s="229" t="s">
        <v>577</v>
      </c>
      <c r="C46" s="389"/>
      <c r="D46" s="391">
        <f t="shared" si="3"/>
        <v>0</v>
      </c>
      <c r="E46" s="392"/>
      <c r="F46" s="392"/>
      <c r="G46" s="392"/>
      <c r="H46" s="392"/>
      <c r="I46" s="392"/>
    </row>
    <row r="47" spans="1:9" x14ac:dyDescent="0.25">
      <c r="A47" s="227" t="s">
        <v>578</v>
      </c>
      <c r="B47" s="229" t="s">
        <v>212</v>
      </c>
      <c r="C47" s="389"/>
      <c r="D47" s="391">
        <f t="shared" si="3"/>
        <v>0</v>
      </c>
      <c r="E47" s="392"/>
      <c r="F47" s="392"/>
      <c r="G47" s="392"/>
      <c r="H47" s="392"/>
      <c r="I47" s="392"/>
    </row>
    <row r="48" spans="1:9" x14ac:dyDescent="0.25">
      <c r="A48" s="227" t="s">
        <v>579</v>
      </c>
      <c r="B48" s="229" t="s">
        <v>580</v>
      </c>
      <c r="C48" s="389"/>
      <c r="D48" s="391">
        <f t="shared" si="3"/>
        <v>0</v>
      </c>
      <c r="E48" s="392"/>
      <c r="F48" s="392"/>
      <c r="G48" s="392"/>
      <c r="H48" s="392"/>
      <c r="I48" s="392"/>
    </row>
    <row r="49" spans="1:9" x14ac:dyDescent="0.25">
      <c r="A49" s="227" t="s">
        <v>581</v>
      </c>
      <c r="B49" s="229" t="s">
        <v>582</v>
      </c>
      <c r="C49" s="389"/>
      <c r="D49" s="391">
        <f t="shared" si="3"/>
        <v>0</v>
      </c>
      <c r="E49" s="392"/>
      <c r="F49" s="392"/>
      <c r="G49" s="392"/>
      <c r="H49" s="392"/>
      <c r="I49" s="392"/>
    </row>
    <row r="50" spans="1:9" x14ac:dyDescent="0.25">
      <c r="A50" s="227" t="s">
        <v>583</v>
      </c>
      <c r="B50" s="229" t="s">
        <v>584</v>
      </c>
      <c r="C50" s="389"/>
      <c r="D50" s="391">
        <f t="shared" si="3"/>
        <v>0</v>
      </c>
      <c r="E50" s="392"/>
      <c r="F50" s="392"/>
      <c r="G50" s="392"/>
      <c r="H50" s="392"/>
      <c r="I50" s="392"/>
    </row>
    <row r="51" spans="1:9" ht="45" x14ac:dyDescent="0.25">
      <c r="A51" s="227" t="s">
        <v>585</v>
      </c>
      <c r="B51" s="229" t="s">
        <v>708</v>
      </c>
      <c r="C51" s="389"/>
      <c r="D51" s="391">
        <f t="shared" si="3"/>
        <v>0</v>
      </c>
      <c r="E51" s="392"/>
      <c r="F51" s="392"/>
      <c r="G51" s="392"/>
      <c r="H51" s="392"/>
      <c r="I51" s="392"/>
    </row>
    <row r="52" spans="1:9" x14ac:dyDescent="0.25">
      <c r="A52" s="231" t="s">
        <v>586</v>
      </c>
      <c r="B52" s="232" t="s">
        <v>587</v>
      </c>
      <c r="C52" s="393"/>
      <c r="D52" s="391">
        <f t="shared" si="3"/>
        <v>0</v>
      </c>
      <c r="E52" s="395"/>
      <c r="F52" s="395"/>
      <c r="G52" s="395"/>
      <c r="H52" s="395"/>
      <c r="I52" s="395"/>
    </row>
    <row r="53" spans="1:9" x14ac:dyDescent="0.25">
      <c r="A53" s="618">
        <v>3</v>
      </c>
      <c r="B53" s="619" t="s">
        <v>629</v>
      </c>
      <c r="C53" s="310">
        <f t="shared" ref="C53:I53" si="4">C31+C9</f>
        <v>0</v>
      </c>
      <c r="D53" s="310">
        <f t="shared" si="4"/>
        <v>0</v>
      </c>
      <c r="E53" s="310">
        <f t="shared" si="4"/>
        <v>0</v>
      </c>
      <c r="F53" s="310">
        <f t="shared" si="4"/>
        <v>0</v>
      </c>
      <c r="G53" s="310">
        <f t="shared" si="4"/>
        <v>0</v>
      </c>
      <c r="H53" s="310">
        <f t="shared" si="4"/>
        <v>0</v>
      </c>
      <c r="I53" s="310">
        <f t="shared" si="4"/>
        <v>0</v>
      </c>
    </row>
    <row r="54" spans="1:9" x14ac:dyDescent="0.25">
      <c r="A54" s="81"/>
      <c r="B54" s="396"/>
      <c r="C54" s="397"/>
      <c r="D54" s="397"/>
      <c r="E54" s="397"/>
      <c r="F54" s="397"/>
      <c r="G54" s="397"/>
      <c r="H54" s="397"/>
      <c r="I54" s="397"/>
    </row>
    <row r="55" spans="1:9" x14ac:dyDescent="0.25">
      <c r="A55" s="168" t="s">
        <v>592</v>
      </c>
      <c r="B55" s="163" t="s">
        <v>748</v>
      </c>
      <c r="C55" s="169"/>
      <c r="D55" s="1"/>
      <c r="E55" s="1"/>
      <c r="F55" s="233"/>
      <c r="G55" s="233"/>
      <c r="H55" s="233"/>
      <c r="I55" s="233"/>
    </row>
    <row r="56" spans="1:9" x14ac:dyDescent="0.25">
      <c r="A56" s="1"/>
      <c r="B56" s="846" t="s">
        <v>728</v>
      </c>
      <c r="C56" s="846"/>
      <c r="D56" s="846"/>
      <c r="E56" s="846"/>
      <c r="F56" s="846"/>
      <c r="G56" s="846"/>
      <c r="H56" s="846"/>
      <c r="I56" s="846"/>
    </row>
    <row r="57" spans="1:9" x14ac:dyDescent="0.25">
      <c r="A57" s="1"/>
      <c r="B57" s="846" t="s">
        <v>729</v>
      </c>
      <c r="C57" s="846"/>
      <c r="D57" s="846"/>
      <c r="E57" s="846"/>
      <c r="F57" s="846"/>
      <c r="G57" s="846"/>
      <c r="H57" s="846"/>
      <c r="I57" s="846"/>
    </row>
    <row r="58" spans="1:9" x14ac:dyDescent="0.25">
      <c r="A58" s="134"/>
      <c r="B58" s="9"/>
      <c r="C58" s="135"/>
      <c r="D58" s="1"/>
      <c r="E58" s="1"/>
      <c r="F58" s="233"/>
      <c r="G58" s="233"/>
      <c r="H58" s="233"/>
      <c r="I58" s="233"/>
    </row>
  </sheetData>
  <mergeCells count="7">
    <mergeCell ref="B57:I57"/>
    <mergeCell ref="A7:A8"/>
    <mergeCell ref="B7:B8"/>
    <mergeCell ref="C7:C8"/>
    <mergeCell ref="D7:D8"/>
    <mergeCell ref="E7:I7"/>
    <mergeCell ref="B56:I5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zoomScaleNormal="100" workbookViewId="0"/>
  </sheetViews>
  <sheetFormatPr defaultRowHeight="15" x14ac:dyDescent="0.25"/>
  <cols>
    <col min="1" max="1" width="25.5703125" customWidth="1"/>
    <col min="2" max="2" width="55.42578125" customWidth="1"/>
  </cols>
  <sheetData>
    <row r="1" spans="1:18" x14ac:dyDescent="0.25">
      <c r="A1" s="1" t="s">
        <v>547</v>
      </c>
      <c r="B1" s="242">
        <v>18</v>
      </c>
      <c r="D1" s="1"/>
      <c r="E1" s="1"/>
      <c r="F1" s="233"/>
      <c r="G1" s="233"/>
      <c r="H1" s="233"/>
      <c r="I1" s="233"/>
      <c r="J1" s="233"/>
      <c r="K1" s="233"/>
      <c r="L1" s="233"/>
      <c r="M1" s="213"/>
      <c r="N1" s="213"/>
      <c r="O1" s="213"/>
      <c r="P1" s="213"/>
      <c r="Q1" s="213"/>
      <c r="R1" s="213"/>
    </row>
    <row r="2" spans="1:18" ht="17.25" x14ac:dyDescent="0.25">
      <c r="A2" s="1" t="s">
        <v>548</v>
      </c>
      <c r="B2" s="170" t="s">
        <v>731</v>
      </c>
      <c r="D2" s="1"/>
      <c r="E2" s="1"/>
      <c r="F2" s="233"/>
      <c r="G2" s="233"/>
      <c r="H2" s="233"/>
      <c r="I2" s="233"/>
      <c r="J2" s="233"/>
      <c r="K2" s="233"/>
      <c r="L2" s="233"/>
      <c r="M2" s="213"/>
      <c r="N2" s="213"/>
      <c r="O2" s="213"/>
      <c r="P2" s="213"/>
      <c r="Q2" s="213"/>
      <c r="R2" s="213"/>
    </row>
    <row r="3" spans="1:18" x14ac:dyDescent="0.25">
      <c r="A3" s="7" t="s">
        <v>549</v>
      </c>
      <c r="B3" s="8" t="s">
        <v>550</v>
      </c>
      <c r="D3" s="7"/>
      <c r="E3" s="7"/>
      <c r="F3" s="233"/>
      <c r="G3" s="233"/>
      <c r="H3" s="233"/>
      <c r="I3" s="233"/>
      <c r="J3" s="233"/>
      <c r="K3" s="233"/>
      <c r="L3" s="233"/>
      <c r="M3" s="213"/>
      <c r="N3" s="213"/>
      <c r="O3" s="213"/>
      <c r="P3" s="213"/>
      <c r="Q3" s="213"/>
      <c r="R3" s="213"/>
    </row>
    <row r="4" spans="1:18" x14ac:dyDescent="0.25">
      <c r="A4" s="7" t="s">
        <v>551</v>
      </c>
      <c r="B4" s="8" t="s">
        <v>113</v>
      </c>
      <c r="D4" s="7"/>
      <c r="E4" s="7"/>
      <c r="F4" s="233"/>
      <c r="G4" s="233"/>
      <c r="H4" s="233"/>
      <c r="I4" s="233"/>
      <c r="J4" s="233"/>
      <c r="K4" s="233"/>
      <c r="L4" s="233"/>
      <c r="M4" s="213"/>
      <c r="N4" s="213"/>
      <c r="O4" s="213"/>
      <c r="P4" s="213"/>
      <c r="Q4" s="213"/>
      <c r="R4" s="213"/>
    </row>
    <row r="5" spans="1:18" x14ac:dyDescent="0.25">
      <c r="A5" s="7" t="s">
        <v>741</v>
      </c>
      <c r="B5" s="4" t="s">
        <v>552</v>
      </c>
      <c r="D5" s="7"/>
      <c r="E5" s="7"/>
      <c r="F5" s="233"/>
      <c r="G5" s="233"/>
      <c r="H5" s="233"/>
      <c r="I5" s="233"/>
      <c r="J5" s="233"/>
      <c r="K5" s="233"/>
      <c r="L5" s="233"/>
      <c r="M5" s="213"/>
      <c r="N5" s="213"/>
      <c r="O5" s="213"/>
      <c r="P5" s="213"/>
      <c r="Q5" s="213"/>
      <c r="R5" s="213"/>
    </row>
    <row r="6" spans="1:18" x14ac:dyDescent="0.25">
      <c r="A6" s="213"/>
      <c r="B6" s="1"/>
      <c r="C6" s="1"/>
      <c r="D6" s="1"/>
      <c r="E6" s="1"/>
      <c r="F6" s="233"/>
      <c r="G6" s="233"/>
      <c r="H6" s="233"/>
      <c r="I6" s="233"/>
      <c r="J6" s="233"/>
      <c r="K6" s="233"/>
      <c r="L6" s="233"/>
      <c r="M6" s="213"/>
      <c r="N6" s="213"/>
      <c r="O6" s="213"/>
      <c r="P6" s="213"/>
      <c r="Q6" s="213"/>
      <c r="R6" s="213"/>
    </row>
    <row r="7" spans="1:18" x14ac:dyDescent="0.25">
      <c r="A7" s="1001" t="s">
        <v>1</v>
      </c>
      <c r="B7" s="1003" t="s">
        <v>733</v>
      </c>
      <c r="C7" s="891" t="s">
        <v>632</v>
      </c>
      <c r="D7" s="1005"/>
      <c r="E7" s="1005"/>
      <c r="F7" s="892"/>
      <c r="G7" s="891" t="s">
        <v>633</v>
      </c>
      <c r="H7" s="1005"/>
      <c r="I7" s="1005"/>
      <c r="J7" s="892"/>
      <c r="K7" s="891" t="s">
        <v>3</v>
      </c>
      <c r="L7" s="1005"/>
      <c r="M7" s="1005"/>
      <c r="N7" s="892"/>
      <c r="O7" s="891" t="s">
        <v>634</v>
      </c>
      <c r="P7" s="1005"/>
      <c r="Q7" s="1005"/>
      <c r="R7" s="892"/>
    </row>
    <row r="8" spans="1:18" ht="45" x14ac:dyDescent="0.25">
      <c r="A8" s="1002"/>
      <c r="B8" s="1004"/>
      <c r="C8" s="599" t="s">
        <v>113</v>
      </c>
      <c r="D8" s="599" t="s">
        <v>114</v>
      </c>
      <c r="E8" s="599" t="s">
        <v>87</v>
      </c>
      <c r="F8" s="600" t="s">
        <v>635</v>
      </c>
      <c r="G8" s="600" t="s">
        <v>113</v>
      </c>
      <c r="H8" s="600" t="s">
        <v>114</v>
      </c>
      <c r="I8" s="600" t="s">
        <v>87</v>
      </c>
      <c r="J8" s="600" t="s">
        <v>635</v>
      </c>
      <c r="K8" s="600" t="s">
        <v>113</v>
      </c>
      <c r="L8" s="600" t="s">
        <v>114</v>
      </c>
      <c r="M8" s="600" t="s">
        <v>87</v>
      </c>
      <c r="N8" s="600" t="s">
        <v>635</v>
      </c>
      <c r="O8" s="600" t="s">
        <v>113</v>
      </c>
      <c r="P8" s="600" t="s">
        <v>114</v>
      </c>
      <c r="Q8" s="600" t="s">
        <v>87</v>
      </c>
      <c r="R8" s="600" t="s">
        <v>635</v>
      </c>
    </row>
    <row r="9" spans="1:18" x14ac:dyDescent="0.25">
      <c r="A9" s="234">
        <v>1.1000000000000001</v>
      </c>
      <c r="B9" s="235" t="s">
        <v>636</v>
      </c>
      <c r="C9" s="310">
        <f>C10+C14+C15</f>
        <v>0</v>
      </c>
      <c r="D9" s="310">
        <f t="shared" ref="D9:R9" si="0">D10+D14+D15</f>
        <v>0</v>
      </c>
      <c r="E9" s="310">
        <f t="shared" si="0"/>
        <v>0</v>
      </c>
      <c r="F9" s="310">
        <f t="shared" si="0"/>
        <v>0</v>
      </c>
      <c r="G9" s="310">
        <f t="shared" si="0"/>
        <v>0</v>
      </c>
      <c r="H9" s="310">
        <f t="shared" si="0"/>
        <v>0</v>
      </c>
      <c r="I9" s="310">
        <f t="shared" si="0"/>
        <v>0</v>
      </c>
      <c r="J9" s="310">
        <f t="shared" si="0"/>
        <v>0</v>
      </c>
      <c r="K9" s="310">
        <f t="shared" si="0"/>
        <v>0</v>
      </c>
      <c r="L9" s="310">
        <f t="shared" si="0"/>
        <v>0</v>
      </c>
      <c r="M9" s="310">
        <f t="shared" si="0"/>
        <v>0</v>
      </c>
      <c r="N9" s="310">
        <f t="shared" si="0"/>
        <v>0</v>
      </c>
      <c r="O9" s="310">
        <f t="shared" si="0"/>
        <v>0</v>
      </c>
      <c r="P9" s="310">
        <f t="shared" si="0"/>
        <v>0</v>
      </c>
      <c r="Q9" s="310">
        <f t="shared" si="0"/>
        <v>0</v>
      </c>
      <c r="R9" s="310">
        <f t="shared" si="0"/>
        <v>0</v>
      </c>
    </row>
    <row r="10" spans="1:18" x14ac:dyDescent="0.25">
      <c r="A10" s="212" t="s">
        <v>501</v>
      </c>
      <c r="B10" s="6" t="s">
        <v>743</v>
      </c>
      <c r="C10" s="398">
        <f>C11+C12+C13</f>
        <v>0</v>
      </c>
      <c r="D10" s="398">
        <f t="shared" ref="D10:R10" si="1">D11+D12+D13</f>
        <v>0</v>
      </c>
      <c r="E10" s="398">
        <f t="shared" si="1"/>
        <v>0</v>
      </c>
      <c r="F10" s="398">
        <f t="shared" si="1"/>
        <v>0</v>
      </c>
      <c r="G10" s="398">
        <f t="shared" si="1"/>
        <v>0</v>
      </c>
      <c r="H10" s="398">
        <f t="shared" si="1"/>
        <v>0</v>
      </c>
      <c r="I10" s="398">
        <f t="shared" si="1"/>
        <v>0</v>
      </c>
      <c r="J10" s="398">
        <f t="shared" si="1"/>
        <v>0</v>
      </c>
      <c r="K10" s="398">
        <f t="shared" si="1"/>
        <v>0</v>
      </c>
      <c r="L10" s="398">
        <f t="shared" si="1"/>
        <v>0</v>
      </c>
      <c r="M10" s="398">
        <f t="shared" si="1"/>
        <v>0</v>
      </c>
      <c r="N10" s="398">
        <f t="shared" si="1"/>
        <v>0</v>
      </c>
      <c r="O10" s="398">
        <f t="shared" si="1"/>
        <v>0</v>
      </c>
      <c r="P10" s="398">
        <f t="shared" si="1"/>
        <v>0</v>
      </c>
      <c r="Q10" s="398">
        <f t="shared" si="1"/>
        <v>0</v>
      </c>
      <c r="R10" s="398">
        <f t="shared" si="1"/>
        <v>0</v>
      </c>
    </row>
    <row r="11" spans="1:18" x14ac:dyDescent="0.25">
      <c r="A11" s="212" t="s">
        <v>637</v>
      </c>
      <c r="B11" s="148" t="s">
        <v>744</v>
      </c>
      <c r="C11" s="400"/>
      <c r="D11" s="400"/>
      <c r="E11" s="400"/>
      <c r="F11" s="400"/>
      <c r="G11" s="400"/>
      <c r="H11" s="400"/>
      <c r="I11" s="400"/>
      <c r="J11" s="400"/>
      <c r="K11" s="400"/>
      <c r="L11" s="400"/>
      <c r="M11" s="400"/>
      <c r="N11" s="400"/>
      <c r="O11" s="400"/>
      <c r="P11" s="400"/>
      <c r="Q11" s="400"/>
      <c r="R11" s="400"/>
    </row>
    <row r="12" spans="1:18" x14ac:dyDescent="0.25">
      <c r="A12" s="212" t="s">
        <v>638</v>
      </c>
      <c r="B12" s="148" t="s">
        <v>639</v>
      </c>
      <c r="C12" s="401"/>
      <c r="D12" s="401"/>
      <c r="E12" s="401"/>
      <c r="F12" s="401"/>
      <c r="G12" s="401"/>
      <c r="H12" s="401"/>
      <c r="I12" s="401"/>
      <c r="J12" s="401"/>
      <c r="K12" s="401"/>
      <c r="L12" s="401"/>
      <c r="M12" s="401"/>
      <c r="N12" s="401"/>
      <c r="O12" s="401"/>
      <c r="P12" s="401"/>
      <c r="Q12" s="401"/>
      <c r="R12" s="401"/>
    </row>
    <row r="13" spans="1:18" x14ac:dyDescent="0.25">
      <c r="A13" s="212" t="s">
        <v>640</v>
      </c>
      <c r="B13" s="148" t="s">
        <v>641</v>
      </c>
      <c r="C13" s="401"/>
      <c r="D13" s="401"/>
      <c r="E13" s="401"/>
      <c r="F13" s="401"/>
      <c r="G13" s="401"/>
      <c r="H13" s="401"/>
      <c r="I13" s="401"/>
      <c r="J13" s="401"/>
      <c r="K13" s="401"/>
      <c r="L13" s="401"/>
      <c r="M13" s="401"/>
      <c r="N13" s="401"/>
      <c r="O13" s="401"/>
      <c r="P13" s="401"/>
      <c r="Q13" s="401"/>
      <c r="R13" s="401"/>
    </row>
    <row r="14" spans="1:18" x14ac:dyDescent="0.25">
      <c r="A14" s="212" t="s">
        <v>502</v>
      </c>
      <c r="B14" s="171" t="s">
        <v>611</v>
      </c>
      <c r="C14" s="401"/>
      <c r="D14" s="401"/>
      <c r="E14" s="401"/>
      <c r="F14" s="401"/>
      <c r="G14" s="401"/>
      <c r="H14" s="401"/>
      <c r="I14" s="401"/>
      <c r="J14" s="401"/>
      <c r="K14" s="401"/>
      <c r="L14" s="401"/>
      <c r="M14" s="401"/>
      <c r="N14" s="401"/>
      <c r="O14" s="401"/>
      <c r="P14" s="401"/>
      <c r="Q14" s="401"/>
      <c r="R14" s="401"/>
    </row>
    <row r="15" spans="1:18" x14ac:dyDescent="0.25">
      <c r="A15" s="212" t="s">
        <v>503</v>
      </c>
      <c r="B15" s="171" t="s">
        <v>642</v>
      </c>
      <c r="C15" s="402"/>
      <c r="D15" s="402"/>
      <c r="E15" s="402"/>
      <c r="F15" s="402"/>
      <c r="G15" s="402"/>
      <c r="H15" s="402"/>
      <c r="I15" s="402"/>
      <c r="J15" s="402"/>
      <c r="K15" s="402"/>
      <c r="L15" s="402"/>
      <c r="M15" s="402"/>
      <c r="N15" s="402"/>
      <c r="O15" s="402"/>
      <c r="P15" s="402"/>
      <c r="Q15" s="402"/>
      <c r="R15" s="402"/>
    </row>
    <row r="16" spans="1:18" ht="17.25" x14ac:dyDescent="0.25">
      <c r="A16" s="213"/>
      <c r="B16" s="172" t="s">
        <v>718</v>
      </c>
      <c r="C16" s="403"/>
      <c r="D16" s="403"/>
      <c r="E16" s="403"/>
      <c r="F16" s="403"/>
      <c r="G16" s="403"/>
      <c r="H16" s="403"/>
      <c r="I16" s="403"/>
      <c r="J16" s="403"/>
      <c r="K16" s="403"/>
      <c r="L16" s="403"/>
      <c r="M16" s="403"/>
      <c r="N16" s="403"/>
      <c r="O16" s="403"/>
      <c r="P16" s="403"/>
      <c r="Q16" s="403"/>
      <c r="R16" s="403"/>
    </row>
    <row r="17" spans="1:18" x14ac:dyDescent="0.25">
      <c r="A17" s="234">
        <v>1.2</v>
      </c>
      <c r="B17" s="235" t="s">
        <v>643</v>
      </c>
      <c r="C17" s="310">
        <f>C18+C22+C23</f>
        <v>0</v>
      </c>
      <c r="D17" s="310">
        <f t="shared" ref="D17:R17" si="2">D18+D22+D23</f>
        <v>0</v>
      </c>
      <c r="E17" s="310">
        <f t="shared" si="2"/>
        <v>0</v>
      </c>
      <c r="F17" s="310">
        <f t="shared" si="2"/>
        <v>0</v>
      </c>
      <c r="G17" s="310">
        <f t="shared" si="2"/>
        <v>0</v>
      </c>
      <c r="H17" s="310">
        <f t="shared" si="2"/>
        <v>0</v>
      </c>
      <c r="I17" s="310">
        <f t="shared" si="2"/>
        <v>0</v>
      </c>
      <c r="J17" s="310">
        <f t="shared" si="2"/>
        <v>0</v>
      </c>
      <c r="K17" s="310">
        <f t="shared" si="2"/>
        <v>0</v>
      </c>
      <c r="L17" s="310">
        <f t="shared" si="2"/>
        <v>0</v>
      </c>
      <c r="M17" s="310">
        <f t="shared" si="2"/>
        <v>0</v>
      </c>
      <c r="N17" s="310">
        <f t="shared" si="2"/>
        <v>0</v>
      </c>
      <c r="O17" s="310">
        <f t="shared" si="2"/>
        <v>0</v>
      </c>
      <c r="P17" s="310">
        <f t="shared" si="2"/>
        <v>0</v>
      </c>
      <c r="Q17" s="310">
        <f t="shared" si="2"/>
        <v>0</v>
      </c>
      <c r="R17" s="310">
        <f t="shared" si="2"/>
        <v>0</v>
      </c>
    </row>
    <row r="18" spans="1:18" x14ac:dyDescent="0.25">
      <c r="A18" s="212" t="s">
        <v>382</v>
      </c>
      <c r="B18" s="6" t="s">
        <v>743</v>
      </c>
      <c r="C18" s="398">
        <f>C19+C20+C21</f>
        <v>0</v>
      </c>
      <c r="D18" s="398">
        <f t="shared" ref="D18:R18" si="3">D19+D20+D21</f>
        <v>0</v>
      </c>
      <c r="E18" s="398">
        <f t="shared" si="3"/>
        <v>0</v>
      </c>
      <c r="F18" s="398">
        <f t="shared" si="3"/>
        <v>0</v>
      </c>
      <c r="G18" s="398">
        <f t="shared" si="3"/>
        <v>0</v>
      </c>
      <c r="H18" s="398">
        <f t="shared" si="3"/>
        <v>0</v>
      </c>
      <c r="I18" s="398">
        <f t="shared" si="3"/>
        <v>0</v>
      </c>
      <c r="J18" s="398">
        <f t="shared" si="3"/>
        <v>0</v>
      </c>
      <c r="K18" s="398">
        <f t="shared" si="3"/>
        <v>0</v>
      </c>
      <c r="L18" s="398">
        <f t="shared" si="3"/>
        <v>0</v>
      </c>
      <c r="M18" s="398">
        <f t="shared" si="3"/>
        <v>0</v>
      </c>
      <c r="N18" s="398">
        <f t="shared" si="3"/>
        <v>0</v>
      </c>
      <c r="O18" s="398">
        <f t="shared" si="3"/>
        <v>0</v>
      </c>
      <c r="P18" s="398">
        <f t="shared" si="3"/>
        <v>0</v>
      </c>
      <c r="Q18" s="398">
        <f t="shared" si="3"/>
        <v>0</v>
      </c>
      <c r="R18" s="398">
        <f t="shared" si="3"/>
        <v>0</v>
      </c>
    </row>
    <row r="19" spans="1:18" x14ac:dyDescent="0.25">
      <c r="A19" s="212" t="s">
        <v>383</v>
      </c>
      <c r="B19" s="148" t="s">
        <v>744</v>
      </c>
      <c r="C19" s="400"/>
      <c r="D19" s="400"/>
      <c r="E19" s="400"/>
      <c r="F19" s="400"/>
      <c r="G19" s="400"/>
      <c r="H19" s="400"/>
      <c r="I19" s="400"/>
      <c r="J19" s="400"/>
      <c r="K19" s="400"/>
      <c r="L19" s="400"/>
      <c r="M19" s="400"/>
      <c r="N19" s="400"/>
      <c r="O19" s="400"/>
      <c r="P19" s="400"/>
      <c r="Q19" s="400"/>
      <c r="R19" s="400"/>
    </row>
    <row r="20" spans="1:18" x14ac:dyDescent="0.25">
      <c r="A20" s="212" t="s">
        <v>384</v>
      </c>
      <c r="B20" s="148" t="s">
        <v>639</v>
      </c>
      <c r="C20" s="401"/>
      <c r="D20" s="401"/>
      <c r="E20" s="401"/>
      <c r="F20" s="401"/>
      <c r="G20" s="401"/>
      <c r="H20" s="401"/>
      <c r="I20" s="401"/>
      <c r="J20" s="401"/>
      <c r="K20" s="401"/>
      <c r="L20" s="401"/>
      <c r="M20" s="401"/>
      <c r="N20" s="401"/>
      <c r="O20" s="401"/>
      <c r="P20" s="401"/>
      <c r="Q20" s="401"/>
      <c r="R20" s="401"/>
    </row>
    <row r="21" spans="1:18" x14ac:dyDescent="0.25">
      <c r="A21" s="212" t="s">
        <v>385</v>
      </c>
      <c r="B21" s="148" t="s">
        <v>641</v>
      </c>
      <c r="C21" s="401"/>
      <c r="D21" s="401"/>
      <c r="E21" s="401"/>
      <c r="F21" s="401"/>
      <c r="G21" s="401"/>
      <c r="H21" s="401"/>
      <c r="I21" s="401"/>
      <c r="J21" s="401"/>
      <c r="K21" s="401"/>
      <c r="L21" s="401"/>
      <c r="M21" s="401"/>
      <c r="N21" s="401"/>
      <c r="O21" s="401"/>
      <c r="P21" s="401"/>
      <c r="Q21" s="401"/>
      <c r="R21" s="401"/>
    </row>
    <row r="22" spans="1:18" x14ac:dyDescent="0.25">
      <c r="A22" s="212" t="s">
        <v>506</v>
      </c>
      <c r="B22" s="171" t="s">
        <v>611</v>
      </c>
      <c r="C22" s="401"/>
      <c r="D22" s="401"/>
      <c r="E22" s="401"/>
      <c r="F22" s="401"/>
      <c r="G22" s="401"/>
      <c r="H22" s="401"/>
      <c r="I22" s="401"/>
      <c r="J22" s="401"/>
      <c r="K22" s="401"/>
      <c r="L22" s="401"/>
      <c r="M22" s="401"/>
      <c r="N22" s="401"/>
      <c r="O22" s="401"/>
      <c r="P22" s="401"/>
      <c r="Q22" s="401"/>
      <c r="R22" s="401"/>
    </row>
    <row r="23" spans="1:18" x14ac:dyDescent="0.25">
      <c r="A23" s="212" t="s">
        <v>507</v>
      </c>
      <c r="B23" s="171" t="s">
        <v>644</v>
      </c>
      <c r="C23" s="402"/>
      <c r="D23" s="402"/>
      <c r="E23" s="402"/>
      <c r="F23" s="402"/>
      <c r="G23" s="402"/>
      <c r="H23" s="402"/>
      <c r="I23" s="402"/>
      <c r="J23" s="402"/>
      <c r="K23" s="402"/>
      <c r="L23" s="402"/>
      <c r="M23" s="402"/>
      <c r="N23" s="402"/>
      <c r="O23" s="402"/>
      <c r="P23" s="402"/>
      <c r="Q23" s="402"/>
      <c r="R23" s="402"/>
    </row>
    <row r="24" spans="1:18" ht="17.25" x14ac:dyDescent="0.25">
      <c r="A24" s="213"/>
      <c r="B24" s="172" t="s">
        <v>718</v>
      </c>
      <c r="C24" s="403"/>
      <c r="D24" s="403"/>
      <c r="E24" s="403"/>
      <c r="F24" s="403"/>
      <c r="G24" s="403"/>
      <c r="H24" s="403"/>
      <c r="I24" s="403"/>
      <c r="J24" s="403"/>
      <c r="K24" s="403"/>
      <c r="L24" s="403"/>
      <c r="M24" s="403"/>
      <c r="N24" s="403"/>
      <c r="O24" s="403"/>
      <c r="P24" s="403"/>
      <c r="Q24" s="403"/>
      <c r="R24" s="403"/>
    </row>
    <row r="25" spans="1:18" x14ac:dyDescent="0.25">
      <c r="A25" s="236">
        <v>1.3</v>
      </c>
      <c r="B25" s="235" t="s">
        <v>645</v>
      </c>
      <c r="C25" s="310">
        <f>C26+C30+C31</f>
        <v>0</v>
      </c>
      <c r="D25" s="310">
        <f t="shared" ref="D25:R25" si="4">D26+D30+D31</f>
        <v>0</v>
      </c>
      <c r="E25" s="310">
        <f t="shared" si="4"/>
        <v>0</v>
      </c>
      <c r="F25" s="310">
        <f t="shared" si="4"/>
        <v>0</v>
      </c>
      <c r="G25" s="310">
        <f t="shared" si="4"/>
        <v>0</v>
      </c>
      <c r="H25" s="310">
        <f t="shared" si="4"/>
        <v>0</v>
      </c>
      <c r="I25" s="310">
        <f t="shared" si="4"/>
        <v>0</v>
      </c>
      <c r="J25" s="310">
        <f t="shared" si="4"/>
        <v>0</v>
      </c>
      <c r="K25" s="310">
        <f t="shared" si="4"/>
        <v>0</v>
      </c>
      <c r="L25" s="310">
        <f t="shared" si="4"/>
        <v>0</v>
      </c>
      <c r="M25" s="310">
        <f t="shared" si="4"/>
        <v>0</v>
      </c>
      <c r="N25" s="310">
        <f t="shared" si="4"/>
        <v>0</v>
      </c>
      <c r="O25" s="310">
        <f t="shared" si="4"/>
        <v>0</v>
      </c>
      <c r="P25" s="310">
        <f t="shared" si="4"/>
        <v>0</v>
      </c>
      <c r="Q25" s="310">
        <f t="shared" si="4"/>
        <v>0</v>
      </c>
      <c r="R25" s="310">
        <f t="shared" si="4"/>
        <v>0</v>
      </c>
    </row>
    <row r="26" spans="1:18" x14ac:dyDescent="0.25">
      <c r="A26" s="212" t="s">
        <v>386</v>
      </c>
      <c r="B26" s="6" t="s">
        <v>743</v>
      </c>
      <c r="C26" s="398">
        <f>C27+C28+C29</f>
        <v>0</v>
      </c>
      <c r="D26" s="398">
        <f t="shared" ref="D26:R26" si="5">D27+D28+D29</f>
        <v>0</v>
      </c>
      <c r="E26" s="398">
        <f t="shared" si="5"/>
        <v>0</v>
      </c>
      <c r="F26" s="398">
        <f t="shared" si="5"/>
        <v>0</v>
      </c>
      <c r="G26" s="398">
        <f t="shared" si="5"/>
        <v>0</v>
      </c>
      <c r="H26" s="398">
        <f t="shared" si="5"/>
        <v>0</v>
      </c>
      <c r="I26" s="398">
        <f t="shared" si="5"/>
        <v>0</v>
      </c>
      <c r="J26" s="398">
        <f t="shared" si="5"/>
        <v>0</v>
      </c>
      <c r="K26" s="398">
        <f t="shared" si="5"/>
        <v>0</v>
      </c>
      <c r="L26" s="398">
        <f t="shared" si="5"/>
        <v>0</v>
      </c>
      <c r="M26" s="398">
        <f t="shared" si="5"/>
        <v>0</v>
      </c>
      <c r="N26" s="398">
        <f t="shared" si="5"/>
        <v>0</v>
      </c>
      <c r="O26" s="398">
        <f t="shared" si="5"/>
        <v>0</v>
      </c>
      <c r="P26" s="398">
        <f t="shared" si="5"/>
        <v>0</v>
      </c>
      <c r="Q26" s="398">
        <f t="shared" si="5"/>
        <v>0</v>
      </c>
      <c r="R26" s="398">
        <f t="shared" si="5"/>
        <v>0</v>
      </c>
    </row>
    <row r="27" spans="1:18" x14ac:dyDescent="0.25">
      <c r="A27" s="212" t="s">
        <v>387</v>
      </c>
      <c r="B27" s="148" t="s">
        <v>744</v>
      </c>
      <c r="C27" s="400"/>
      <c r="D27" s="400"/>
      <c r="E27" s="400"/>
      <c r="F27" s="400"/>
      <c r="G27" s="400"/>
      <c r="H27" s="400"/>
      <c r="I27" s="400"/>
      <c r="J27" s="400"/>
      <c r="K27" s="400"/>
      <c r="L27" s="400"/>
      <c r="M27" s="400"/>
      <c r="N27" s="400"/>
      <c r="O27" s="400"/>
      <c r="P27" s="400"/>
      <c r="Q27" s="400"/>
      <c r="R27" s="400"/>
    </row>
    <row r="28" spans="1:18" x14ac:dyDescent="0.25">
      <c r="A28" s="212" t="s">
        <v>388</v>
      </c>
      <c r="B28" s="148" t="s">
        <v>639</v>
      </c>
      <c r="C28" s="401"/>
      <c r="D28" s="401"/>
      <c r="E28" s="401"/>
      <c r="F28" s="401"/>
      <c r="G28" s="401"/>
      <c r="H28" s="401"/>
      <c r="I28" s="401"/>
      <c r="J28" s="401"/>
      <c r="K28" s="401"/>
      <c r="L28" s="401"/>
      <c r="M28" s="401"/>
      <c r="N28" s="401"/>
      <c r="O28" s="401"/>
      <c r="P28" s="401"/>
      <c r="Q28" s="401"/>
      <c r="R28" s="401"/>
    </row>
    <row r="29" spans="1:18" x14ac:dyDescent="0.25">
      <c r="A29" s="212" t="s">
        <v>646</v>
      </c>
      <c r="B29" s="148" t="s">
        <v>641</v>
      </c>
      <c r="C29" s="401"/>
      <c r="D29" s="401"/>
      <c r="E29" s="401"/>
      <c r="F29" s="401"/>
      <c r="G29" s="401"/>
      <c r="H29" s="401"/>
      <c r="I29" s="401"/>
      <c r="J29" s="401"/>
      <c r="K29" s="401"/>
      <c r="L29" s="401"/>
      <c r="M29" s="401"/>
      <c r="N29" s="401"/>
      <c r="O29" s="401"/>
      <c r="P29" s="401"/>
      <c r="Q29" s="401"/>
      <c r="R29" s="401"/>
    </row>
    <row r="30" spans="1:18" x14ac:dyDescent="0.25">
      <c r="A30" s="212" t="s">
        <v>391</v>
      </c>
      <c r="B30" s="171" t="s">
        <v>611</v>
      </c>
      <c r="C30" s="401"/>
      <c r="D30" s="401"/>
      <c r="E30" s="401"/>
      <c r="F30" s="401"/>
      <c r="G30" s="401"/>
      <c r="H30" s="401"/>
      <c r="I30" s="401"/>
      <c r="J30" s="401"/>
      <c r="K30" s="401"/>
      <c r="L30" s="401"/>
      <c r="M30" s="401"/>
      <c r="N30" s="401"/>
      <c r="O30" s="401"/>
      <c r="P30" s="401"/>
      <c r="Q30" s="401"/>
      <c r="R30" s="401"/>
    </row>
    <row r="31" spans="1:18" x14ac:dyDescent="0.25">
      <c r="A31" s="212" t="s">
        <v>504</v>
      </c>
      <c r="B31" s="171" t="s">
        <v>642</v>
      </c>
      <c r="C31" s="402"/>
      <c r="D31" s="402"/>
      <c r="E31" s="402"/>
      <c r="F31" s="402"/>
      <c r="G31" s="402"/>
      <c r="H31" s="402"/>
      <c r="I31" s="402"/>
      <c r="J31" s="402"/>
      <c r="K31" s="402"/>
      <c r="L31" s="402"/>
      <c r="M31" s="402"/>
      <c r="N31" s="402"/>
      <c r="O31" s="402"/>
      <c r="P31" s="402"/>
      <c r="Q31" s="402"/>
      <c r="R31" s="402"/>
    </row>
    <row r="32" spans="1:18" ht="17.25" x14ac:dyDescent="0.25">
      <c r="A32" s="213"/>
      <c r="B32" s="172" t="s">
        <v>718</v>
      </c>
      <c r="C32" s="403"/>
      <c r="D32" s="403"/>
      <c r="E32" s="403"/>
      <c r="F32" s="403"/>
      <c r="G32" s="403"/>
      <c r="H32" s="403"/>
      <c r="I32" s="403"/>
      <c r="J32" s="403"/>
      <c r="K32" s="403"/>
      <c r="L32" s="403"/>
      <c r="M32" s="403"/>
      <c r="N32" s="403"/>
      <c r="O32" s="403"/>
      <c r="P32" s="403"/>
      <c r="Q32" s="403"/>
      <c r="R32" s="403"/>
    </row>
    <row r="33" spans="1:18" x14ac:dyDescent="0.25">
      <c r="A33" s="236">
        <v>1</v>
      </c>
      <c r="B33" s="237" t="s">
        <v>647</v>
      </c>
      <c r="C33" s="310">
        <f>C25+C17+C9</f>
        <v>0</v>
      </c>
      <c r="D33" s="310">
        <f t="shared" ref="D33:R34" si="6">D25+D17+D9</f>
        <v>0</v>
      </c>
      <c r="E33" s="310">
        <f t="shared" si="6"/>
        <v>0</v>
      </c>
      <c r="F33" s="310">
        <f t="shared" si="6"/>
        <v>0</v>
      </c>
      <c r="G33" s="310">
        <f t="shared" si="6"/>
        <v>0</v>
      </c>
      <c r="H33" s="310">
        <f t="shared" si="6"/>
        <v>0</v>
      </c>
      <c r="I33" s="310">
        <f t="shared" si="6"/>
        <v>0</v>
      </c>
      <c r="J33" s="310">
        <f t="shared" si="6"/>
        <v>0</v>
      </c>
      <c r="K33" s="310">
        <f t="shared" si="6"/>
        <v>0</v>
      </c>
      <c r="L33" s="310">
        <f t="shared" si="6"/>
        <v>0</v>
      </c>
      <c r="M33" s="310">
        <f t="shared" si="6"/>
        <v>0</v>
      </c>
      <c r="N33" s="310">
        <f t="shared" si="6"/>
        <v>0</v>
      </c>
      <c r="O33" s="310">
        <f t="shared" si="6"/>
        <v>0</v>
      </c>
      <c r="P33" s="310">
        <f t="shared" si="6"/>
        <v>0</v>
      </c>
      <c r="Q33" s="310">
        <f t="shared" si="6"/>
        <v>0</v>
      </c>
      <c r="R33" s="310">
        <f t="shared" si="6"/>
        <v>0</v>
      </c>
    </row>
    <row r="34" spans="1:18" ht="30" x14ac:dyDescent="0.25">
      <c r="A34" s="220" t="s">
        <v>648</v>
      </c>
      <c r="B34" s="238" t="s">
        <v>745</v>
      </c>
      <c r="C34" s="310">
        <f>C26+C18+C10</f>
        <v>0</v>
      </c>
      <c r="D34" s="310">
        <f t="shared" si="6"/>
        <v>0</v>
      </c>
      <c r="E34" s="310">
        <f t="shared" si="6"/>
        <v>0</v>
      </c>
      <c r="F34" s="310">
        <f t="shared" si="6"/>
        <v>0</v>
      </c>
      <c r="G34" s="310">
        <f t="shared" si="6"/>
        <v>0</v>
      </c>
      <c r="H34" s="310">
        <f t="shared" si="6"/>
        <v>0</v>
      </c>
      <c r="I34" s="310">
        <f t="shared" si="6"/>
        <v>0</v>
      </c>
      <c r="J34" s="310">
        <f t="shared" si="6"/>
        <v>0</v>
      </c>
      <c r="K34" s="310">
        <f t="shared" si="6"/>
        <v>0</v>
      </c>
      <c r="L34" s="310">
        <f t="shared" si="6"/>
        <v>0</v>
      </c>
      <c r="M34" s="310">
        <f t="shared" si="6"/>
        <v>0</v>
      </c>
      <c r="N34" s="310">
        <f t="shared" si="6"/>
        <v>0</v>
      </c>
      <c r="O34" s="310">
        <f t="shared" si="6"/>
        <v>0</v>
      </c>
      <c r="P34" s="310">
        <f t="shared" si="6"/>
        <v>0</v>
      </c>
      <c r="Q34" s="310">
        <f t="shared" si="6"/>
        <v>0</v>
      </c>
      <c r="R34" s="310">
        <f t="shared" si="6"/>
        <v>0</v>
      </c>
    </row>
    <row r="35" spans="1:18" x14ac:dyDescent="0.25">
      <c r="A35" s="217" t="s">
        <v>649</v>
      </c>
      <c r="B35" s="149" t="s">
        <v>746</v>
      </c>
      <c r="C35" s="402"/>
      <c r="D35" s="402"/>
      <c r="E35" s="402"/>
      <c r="F35" s="402"/>
      <c r="G35" s="402"/>
      <c r="H35" s="402"/>
      <c r="I35" s="402"/>
      <c r="J35" s="402"/>
      <c r="K35" s="402"/>
      <c r="L35" s="402"/>
      <c r="M35" s="402"/>
      <c r="N35" s="402"/>
      <c r="O35" s="402"/>
      <c r="P35" s="402"/>
      <c r="Q35" s="402"/>
      <c r="R35" s="402"/>
    </row>
    <row r="36" spans="1:18" x14ac:dyDescent="0.25">
      <c r="A36" s="217" t="s">
        <v>650</v>
      </c>
      <c r="B36" s="149" t="s">
        <v>651</v>
      </c>
      <c r="C36" s="402"/>
      <c r="D36" s="402"/>
      <c r="E36" s="402"/>
      <c r="F36" s="402"/>
      <c r="G36" s="402"/>
      <c r="H36" s="402"/>
      <c r="I36" s="402"/>
      <c r="J36" s="402"/>
      <c r="K36" s="402"/>
      <c r="L36" s="402"/>
      <c r="M36" s="402"/>
      <c r="N36" s="402"/>
      <c r="O36" s="402"/>
      <c r="P36" s="402"/>
      <c r="Q36" s="402"/>
      <c r="R36" s="402"/>
    </row>
    <row r="37" spans="1:18" x14ac:dyDescent="0.25">
      <c r="A37" s="217" t="s">
        <v>652</v>
      </c>
      <c r="B37" s="149" t="s">
        <v>653</v>
      </c>
      <c r="C37" s="404"/>
      <c r="D37" s="404"/>
      <c r="E37" s="404"/>
      <c r="F37" s="404"/>
      <c r="G37" s="404"/>
      <c r="H37" s="404"/>
      <c r="I37" s="404"/>
      <c r="J37" s="404"/>
      <c r="K37" s="404"/>
      <c r="L37" s="404"/>
      <c r="M37" s="404"/>
      <c r="N37" s="404"/>
      <c r="O37" s="404"/>
      <c r="P37" s="404"/>
      <c r="Q37" s="404"/>
      <c r="R37" s="404"/>
    </row>
    <row r="38" spans="1:18" x14ac:dyDescent="0.25">
      <c r="A38" s="217" t="s">
        <v>654</v>
      </c>
      <c r="B38" s="149" t="s">
        <v>655</v>
      </c>
      <c r="C38" s="404"/>
      <c r="D38" s="404"/>
      <c r="E38" s="404"/>
      <c r="F38" s="404"/>
      <c r="G38" s="404"/>
      <c r="H38" s="404"/>
      <c r="I38" s="404"/>
      <c r="J38" s="404"/>
      <c r="K38" s="404"/>
      <c r="L38" s="404"/>
      <c r="M38" s="404"/>
      <c r="N38" s="404"/>
      <c r="O38" s="404"/>
      <c r="P38" s="404"/>
      <c r="Q38" s="404"/>
      <c r="R38" s="404"/>
    </row>
    <row r="39" spans="1:18" x14ac:dyDescent="0.25">
      <c r="A39" s="217" t="s">
        <v>656</v>
      </c>
      <c r="B39" s="149" t="s">
        <v>657</v>
      </c>
      <c r="C39" s="404"/>
      <c r="D39" s="404"/>
      <c r="E39" s="404"/>
      <c r="F39" s="404"/>
      <c r="G39" s="404"/>
      <c r="H39" s="404"/>
      <c r="I39" s="404"/>
      <c r="J39" s="404"/>
      <c r="K39" s="404"/>
      <c r="L39" s="404"/>
      <c r="M39" s="404"/>
      <c r="N39" s="404"/>
      <c r="O39" s="404"/>
      <c r="P39" s="404"/>
      <c r="Q39" s="404"/>
      <c r="R39" s="404"/>
    </row>
    <row r="40" spans="1:18" x14ac:dyDescent="0.25">
      <c r="A40" s="217" t="s">
        <v>658</v>
      </c>
      <c r="B40" s="149" t="s">
        <v>659</v>
      </c>
      <c r="C40" s="404"/>
      <c r="D40" s="404"/>
      <c r="E40" s="404"/>
      <c r="F40" s="404"/>
      <c r="G40" s="404"/>
      <c r="H40" s="404"/>
      <c r="I40" s="404"/>
      <c r="J40" s="404"/>
      <c r="K40" s="404"/>
      <c r="L40" s="404"/>
      <c r="M40" s="404"/>
      <c r="N40" s="404"/>
      <c r="O40" s="404"/>
      <c r="P40" s="404"/>
      <c r="Q40" s="404"/>
      <c r="R40" s="404"/>
    </row>
    <row r="41" spans="1:18" ht="45" x14ac:dyDescent="0.25">
      <c r="A41" s="220" t="s">
        <v>660</v>
      </c>
      <c r="B41" s="238" t="s">
        <v>747</v>
      </c>
      <c r="C41" s="399">
        <f>C14+C15+C22+C23+C30+C31</f>
        <v>0</v>
      </c>
      <c r="D41" s="399">
        <f t="shared" ref="D41:R41" si="7">D14+D15+D22+D23+D30+D31</f>
        <v>0</v>
      </c>
      <c r="E41" s="399">
        <f t="shared" si="7"/>
        <v>0</v>
      </c>
      <c r="F41" s="399">
        <f t="shared" si="7"/>
        <v>0</v>
      </c>
      <c r="G41" s="399">
        <f t="shared" si="7"/>
        <v>0</v>
      </c>
      <c r="H41" s="399">
        <f t="shared" si="7"/>
        <v>0</v>
      </c>
      <c r="I41" s="399">
        <f t="shared" si="7"/>
        <v>0</v>
      </c>
      <c r="J41" s="399">
        <f t="shared" si="7"/>
        <v>0</v>
      </c>
      <c r="K41" s="399">
        <f t="shared" si="7"/>
        <v>0</v>
      </c>
      <c r="L41" s="399">
        <f t="shared" si="7"/>
        <v>0</v>
      </c>
      <c r="M41" s="399">
        <f t="shared" si="7"/>
        <v>0</v>
      </c>
      <c r="N41" s="399">
        <f t="shared" si="7"/>
        <v>0</v>
      </c>
      <c r="O41" s="399">
        <f t="shared" si="7"/>
        <v>0</v>
      </c>
      <c r="P41" s="399">
        <f t="shared" si="7"/>
        <v>0</v>
      </c>
      <c r="Q41" s="399">
        <f t="shared" si="7"/>
        <v>0</v>
      </c>
      <c r="R41" s="399">
        <f t="shared" si="7"/>
        <v>0</v>
      </c>
    </row>
    <row r="42" spans="1:18" x14ac:dyDescent="0.25">
      <c r="A42" s="221" t="s">
        <v>661</v>
      </c>
      <c r="B42" s="239" t="s">
        <v>746</v>
      </c>
      <c r="C42" s="405"/>
      <c r="D42" s="405"/>
      <c r="E42" s="405"/>
      <c r="F42" s="405"/>
      <c r="G42" s="405"/>
      <c r="H42" s="405"/>
      <c r="I42" s="405"/>
      <c r="J42" s="405"/>
      <c r="K42" s="405"/>
      <c r="L42" s="405"/>
      <c r="M42" s="405"/>
      <c r="N42" s="405"/>
      <c r="O42" s="405"/>
      <c r="P42" s="405"/>
      <c r="Q42" s="405"/>
      <c r="R42" s="405"/>
    </row>
    <row r="43" spans="1:18" x14ac:dyDescent="0.25">
      <c r="A43" s="240" t="s">
        <v>662</v>
      </c>
      <c r="B43" s="149" t="s">
        <v>663</v>
      </c>
      <c r="C43" s="406"/>
      <c r="D43" s="406"/>
      <c r="E43" s="406"/>
      <c r="F43" s="406"/>
      <c r="G43" s="406"/>
      <c r="H43" s="406"/>
      <c r="I43" s="406"/>
      <c r="J43" s="406"/>
      <c r="K43" s="406"/>
      <c r="L43" s="406"/>
      <c r="M43" s="406"/>
      <c r="N43" s="406"/>
      <c r="O43" s="406"/>
      <c r="P43" s="406"/>
      <c r="Q43" s="406"/>
      <c r="R43" s="406"/>
    </row>
    <row r="44" spans="1:18" x14ac:dyDescent="0.25">
      <c r="A44" s="240" t="s">
        <v>664</v>
      </c>
      <c r="B44" s="149" t="s">
        <v>665</v>
      </c>
      <c r="C44" s="406"/>
      <c r="D44" s="406"/>
      <c r="E44" s="406"/>
      <c r="F44" s="406"/>
      <c r="G44" s="406"/>
      <c r="H44" s="406"/>
      <c r="I44" s="406"/>
      <c r="J44" s="406"/>
      <c r="K44" s="406"/>
      <c r="L44" s="406"/>
      <c r="M44" s="406"/>
      <c r="N44" s="406"/>
      <c r="O44" s="406"/>
      <c r="P44" s="406"/>
      <c r="Q44" s="406"/>
      <c r="R44" s="406"/>
    </row>
    <row r="45" spans="1:18" x14ac:dyDescent="0.25">
      <c r="A45" s="240" t="s">
        <v>666</v>
      </c>
      <c r="B45" s="149" t="s">
        <v>667</v>
      </c>
      <c r="C45" s="404"/>
      <c r="D45" s="404"/>
      <c r="E45" s="404"/>
      <c r="F45" s="404"/>
      <c r="G45" s="404"/>
      <c r="H45" s="404"/>
      <c r="I45" s="404"/>
      <c r="J45" s="404"/>
      <c r="K45" s="404"/>
      <c r="L45" s="404"/>
      <c r="M45" s="404"/>
      <c r="N45" s="404"/>
      <c r="O45" s="404"/>
      <c r="P45" s="404"/>
      <c r="Q45" s="404"/>
      <c r="R45" s="404"/>
    </row>
    <row r="46" spans="1:18" x14ac:dyDescent="0.25">
      <c r="A46" s="223" t="s">
        <v>668</v>
      </c>
      <c r="B46" s="187" t="s">
        <v>669</v>
      </c>
      <c r="C46" s="407"/>
      <c r="D46" s="407"/>
      <c r="E46" s="407"/>
      <c r="F46" s="407"/>
      <c r="G46" s="407"/>
      <c r="H46" s="407"/>
      <c r="I46" s="407"/>
      <c r="J46" s="407"/>
      <c r="K46" s="407"/>
      <c r="L46" s="407"/>
      <c r="M46" s="407"/>
      <c r="N46" s="407"/>
      <c r="O46" s="407"/>
      <c r="P46" s="407"/>
      <c r="Q46" s="407"/>
      <c r="R46" s="407"/>
    </row>
    <row r="47" spans="1:18" x14ac:dyDescent="0.25">
      <c r="A47" s="150"/>
      <c r="B47" s="173"/>
      <c r="C47" s="151"/>
      <c r="D47" s="151"/>
      <c r="E47" s="151"/>
      <c r="F47" s="151"/>
      <c r="G47" s="151"/>
      <c r="H47" s="151"/>
      <c r="I47" s="151"/>
      <c r="J47" s="151"/>
      <c r="K47" s="151"/>
      <c r="L47" s="151"/>
      <c r="M47" s="151"/>
      <c r="N47" s="151"/>
      <c r="O47" s="151"/>
      <c r="P47" s="151"/>
      <c r="Q47" s="151"/>
      <c r="R47" s="151"/>
    </row>
    <row r="48" spans="1:18" x14ac:dyDescent="0.25">
      <c r="A48" s="174" t="s">
        <v>592</v>
      </c>
      <c r="B48" s="163" t="s">
        <v>748</v>
      </c>
      <c r="C48" s="175"/>
      <c r="D48" s="176"/>
      <c r="E48" s="203"/>
      <c r="F48" s="241"/>
      <c r="G48" s="203"/>
      <c r="H48" s="203"/>
      <c r="I48" s="203"/>
      <c r="J48" s="203"/>
      <c r="K48" s="203"/>
      <c r="L48" s="203"/>
      <c r="M48" s="203"/>
      <c r="N48" s="203"/>
      <c r="O48" s="203"/>
      <c r="P48" s="203"/>
      <c r="Q48" s="203"/>
      <c r="R48" s="203"/>
    </row>
    <row r="49" spans="1:18" x14ac:dyDescent="0.25">
      <c r="A49" s="213"/>
      <c r="B49" s="846" t="s">
        <v>732</v>
      </c>
      <c r="C49" s="846"/>
      <c r="D49" s="846"/>
      <c r="E49" s="846"/>
      <c r="F49" s="846"/>
      <c r="G49" s="846"/>
      <c r="H49" s="846"/>
      <c r="I49" s="846"/>
      <c r="J49" s="846"/>
      <c r="K49" s="846"/>
      <c r="L49" s="846"/>
      <c r="M49" s="846"/>
      <c r="N49" s="846"/>
      <c r="O49" s="846"/>
      <c r="P49" s="846"/>
      <c r="Q49" s="846"/>
      <c r="R49" s="846"/>
    </row>
    <row r="50" spans="1:18" x14ac:dyDescent="0.25">
      <c r="A50" s="213"/>
      <c r="B50" s="846" t="s">
        <v>692</v>
      </c>
      <c r="C50" s="846"/>
      <c r="D50" s="846"/>
      <c r="E50" s="846"/>
      <c r="F50" s="846"/>
      <c r="G50" s="846"/>
      <c r="H50" s="846"/>
      <c r="I50" s="846"/>
      <c r="J50" s="846"/>
      <c r="K50" s="846"/>
      <c r="L50" s="846"/>
      <c r="M50" s="846"/>
      <c r="N50" s="846"/>
      <c r="O50" s="846"/>
      <c r="P50" s="846"/>
      <c r="Q50" s="846"/>
      <c r="R50" s="846"/>
    </row>
  </sheetData>
  <mergeCells count="8">
    <mergeCell ref="B49:R49"/>
    <mergeCell ref="B50:R50"/>
    <mergeCell ref="A7:A8"/>
    <mergeCell ref="B7:B8"/>
    <mergeCell ref="C7:F7"/>
    <mergeCell ref="G7:J7"/>
    <mergeCell ref="K7:N7"/>
    <mergeCell ref="O7:R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zoomScaleNormal="100" workbookViewId="0"/>
  </sheetViews>
  <sheetFormatPr defaultRowHeight="15" x14ac:dyDescent="0.25"/>
  <cols>
    <col min="1" max="1" width="25.85546875" bestFit="1" customWidth="1"/>
    <col min="2" max="2" width="45.85546875" bestFit="1" customWidth="1"/>
    <col min="3" max="3" width="40" bestFit="1" customWidth="1"/>
    <col min="4" max="4" width="31.85546875" customWidth="1"/>
  </cols>
  <sheetData>
    <row r="1" spans="1:18" x14ac:dyDescent="0.25">
      <c r="A1" s="1" t="s">
        <v>547</v>
      </c>
      <c r="B1" s="242">
        <v>19</v>
      </c>
      <c r="D1" s="147"/>
      <c r="E1" s="147"/>
      <c r="F1" s="147"/>
      <c r="G1" s="147"/>
      <c r="H1" s="147"/>
      <c r="I1" s="147"/>
      <c r="J1" s="213"/>
      <c r="K1" s="213"/>
      <c r="L1" s="213"/>
      <c r="M1" s="213"/>
      <c r="N1" s="213"/>
      <c r="O1" s="213"/>
      <c r="P1" s="213"/>
      <c r="Q1" s="213"/>
      <c r="R1" s="213"/>
    </row>
    <row r="2" spans="1:18" x14ac:dyDescent="0.25">
      <c r="A2" s="1" t="s">
        <v>548</v>
      </c>
      <c r="B2" s="170" t="s">
        <v>693</v>
      </c>
      <c r="D2" s="147"/>
      <c r="E2" s="147"/>
      <c r="F2" s="147"/>
      <c r="G2" s="147"/>
      <c r="H2" s="147"/>
      <c r="I2" s="147"/>
      <c r="J2" s="213"/>
      <c r="K2" s="213"/>
      <c r="L2" s="213"/>
      <c r="M2" s="213"/>
      <c r="N2" s="213"/>
      <c r="O2" s="213"/>
      <c r="P2" s="213"/>
      <c r="Q2" s="213"/>
      <c r="R2" s="213"/>
    </row>
    <row r="3" spans="1:18" x14ac:dyDescent="0.25">
      <c r="A3" s="7" t="s">
        <v>549</v>
      </c>
      <c r="B3" s="8" t="s">
        <v>550</v>
      </c>
      <c r="D3" s="147"/>
      <c r="E3" s="147"/>
      <c r="F3" s="147"/>
      <c r="G3" s="147"/>
      <c r="H3" s="147"/>
      <c r="I3" s="147"/>
      <c r="J3" s="213"/>
      <c r="K3" s="213"/>
      <c r="L3" s="213"/>
      <c r="M3" s="213"/>
      <c r="N3" s="213"/>
      <c r="O3" s="213"/>
      <c r="P3" s="213"/>
      <c r="Q3" s="213"/>
      <c r="R3" s="213"/>
    </row>
    <row r="4" spans="1:18" x14ac:dyDescent="0.25">
      <c r="A4" s="7" t="s">
        <v>551</v>
      </c>
      <c r="B4" s="8" t="s">
        <v>113</v>
      </c>
      <c r="D4" s="147"/>
      <c r="E4" s="147"/>
      <c r="F4" s="147"/>
      <c r="G4" s="147"/>
      <c r="H4" s="147"/>
      <c r="I4" s="147"/>
      <c r="J4" s="213"/>
      <c r="K4" s="213"/>
      <c r="L4" s="213"/>
      <c r="M4" s="213"/>
      <c r="N4" s="213"/>
      <c r="O4" s="213"/>
      <c r="P4" s="213"/>
      <c r="Q4" s="213"/>
      <c r="R4" s="213"/>
    </row>
    <row r="5" spans="1:18" x14ac:dyDescent="0.25">
      <c r="A5" s="7" t="s">
        <v>741</v>
      </c>
      <c r="B5" s="4" t="s">
        <v>552</v>
      </c>
      <c r="D5" s="147"/>
      <c r="E5" s="147"/>
      <c r="F5" s="147"/>
      <c r="G5" s="147"/>
      <c r="H5" s="147"/>
      <c r="I5" s="147"/>
      <c r="J5" s="213"/>
      <c r="K5" s="213"/>
      <c r="L5" s="213"/>
      <c r="M5" s="213"/>
      <c r="N5" s="213"/>
      <c r="O5" s="213"/>
      <c r="P5" s="213"/>
      <c r="Q5" s="213"/>
      <c r="R5" s="213"/>
    </row>
    <row r="6" spans="1:18" ht="15.75" thickBot="1" x14ac:dyDescent="0.3">
      <c r="A6" s="212"/>
      <c r="B6" s="213"/>
      <c r="C6" s="213"/>
      <c r="D6" s="213"/>
      <c r="E6" s="213"/>
      <c r="F6" s="213"/>
      <c r="G6" s="213"/>
      <c r="H6" s="213"/>
      <c r="I6" s="213"/>
      <c r="J6" s="213"/>
      <c r="K6" s="213"/>
      <c r="L6" s="213"/>
      <c r="M6" s="213"/>
      <c r="N6" s="213"/>
      <c r="O6" s="213"/>
      <c r="P6" s="213"/>
      <c r="Q6" s="213"/>
      <c r="R6" s="213"/>
    </row>
    <row r="7" spans="1:18" x14ac:dyDescent="0.25">
      <c r="A7" s="950" t="s">
        <v>1</v>
      </c>
      <c r="B7" s="1006" t="s">
        <v>346</v>
      </c>
      <c r="C7" s="601" t="s">
        <v>155</v>
      </c>
      <c r="D7" s="601" t="s">
        <v>156</v>
      </c>
      <c r="E7" s="213"/>
      <c r="F7" s="213"/>
      <c r="G7" s="213"/>
      <c r="H7" s="213"/>
      <c r="I7" s="213"/>
      <c r="J7" s="213"/>
      <c r="K7" s="213"/>
      <c r="L7" s="213"/>
      <c r="M7" s="213"/>
      <c r="N7" s="213"/>
      <c r="O7" s="213"/>
      <c r="P7" s="213"/>
      <c r="Q7" s="213"/>
      <c r="R7" s="213"/>
    </row>
    <row r="8" spans="1:18" x14ac:dyDescent="0.25">
      <c r="A8" s="848"/>
      <c r="B8" s="1007"/>
      <c r="C8" s="1007" t="s">
        <v>157</v>
      </c>
      <c r="D8" s="602" t="s">
        <v>158</v>
      </c>
      <c r="E8" s="213"/>
      <c r="F8" s="213"/>
      <c r="G8" s="213"/>
      <c r="H8" s="213"/>
      <c r="I8" s="213"/>
      <c r="J8" s="213"/>
      <c r="K8" s="213"/>
      <c r="L8" s="213"/>
      <c r="M8" s="213"/>
      <c r="N8" s="213"/>
      <c r="O8" s="213"/>
      <c r="P8" s="213"/>
      <c r="Q8" s="213"/>
      <c r="R8" s="213"/>
    </row>
    <row r="9" spans="1:18" ht="18" thickBot="1" x14ac:dyDescent="0.3">
      <c r="A9" s="951"/>
      <c r="B9" s="1008"/>
      <c r="C9" s="1008"/>
      <c r="D9" s="603" t="s">
        <v>734</v>
      </c>
      <c r="E9" s="213"/>
      <c r="F9" s="213"/>
      <c r="G9" s="213"/>
      <c r="H9" s="213"/>
      <c r="I9" s="213"/>
      <c r="J9" s="213"/>
      <c r="K9" s="213"/>
      <c r="L9" s="213"/>
      <c r="M9" s="213"/>
      <c r="N9" s="213"/>
      <c r="O9" s="213"/>
      <c r="P9" s="213"/>
      <c r="Q9" s="213"/>
      <c r="R9" s="213"/>
    </row>
    <row r="10" spans="1:18" x14ac:dyDescent="0.25">
      <c r="A10" s="76">
        <v>1</v>
      </c>
      <c r="B10" s="136" t="s">
        <v>163</v>
      </c>
      <c r="C10" s="486">
        <f>SUM(C11:C15)</f>
        <v>0</v>
      </c>
      <c r="D10" s="429">
        <f>SUM(D11:D15)</f>
        <v>0</v>
      </c>
      <c r="E10" s="213"/>
      <c r="F10" s="213"/>
      <c r="G10" s="213"/>
      <c r="H10" s="213"/>
      <c r="I10" s="213"/>
      <c r="J10" s="213"/>
      <c r="K10" s="213"/>
      <c r="L10" s="213"/>
      <c r="M10" s="213"/>
      <c r="N10" s="213"/>
      <c r="O10" s="213"/>
      <c r="P10" s="213"/>
      <c r="Q10" s="213"/>
      <c r="R10" s="213"/>
    </row>
    <row r="11" spans="1:18" x14ac:dyDescent="0.25">
      <c r="A11" s="76">
        <v>2</v>
      </c>
      <c r="B11" s="59" t="s">
        <v>164</v>
      </c>
      <c r="C11" s="411"/>
      <c r="D11" s="366"/>
      <c r="E11" s="213"/>
      <c r="F11" s="213"/>
      <c r="G11" s="213"/>
      <c r="H11" s="213"/>
      <c r="I11" s="213"/>
      <c r="J11" s="213"/>
      <c r="K11" s="213"/>
      <c r="L11" s="213"/>
      <c r="M11" s="213"/>
      <c r="N11" s="213"/>
      <c r="O11" s="213"/>
      <c r="P11" s="213"/>
      <c r="Q11" s="213"/>
      <c r="R11" s="213"/>
    </row>
    <row r="12" spans="1:18" x14ac:dyDescent="0.25">
      <c r="A12" s="76">
        <v>3</v>
      </c>
      <c r="B12" s="701" t="s">
        <v>165</v>
      </c>
      <c r="C12" s="411"/>
      <c r="D12" s="366"/>
      <c r="E12" s="213"/>
      <c r="F12" s="213"/>
      <c r="G12" s="213"/>
      <c r="H12" s="213"/>
      <c r="I12" s="213"/>
      <c r="J12" s="213"/>
      <c r="K12" s="213"/>
      <c r="L12" s="213"/>
      <c r="M12" s="213"/>
      <c r="N12" s="213"/>
      <c r="O12" s="213"/>
      <c r="P12" s="213"/>
      <c r="Q12" s="213"/>
      <c r="R12" s="213"/>
    </row>
    <row r="13" spans="1:18" x14ac:dyDescent="0.25">
      <c r="A13" s="723">
        <v>4</v>
      </c>
      <c r="B13" s="701" t="s">
        <v>882</v>
      </c>
      <c r="C13" s="411"/>
      <c r="D13" s="366"/>
      <c r="E13" s="213"/>
      <c r="F13" s="213"/>
      <c r="G13" s="213"/>
      <c r="H13" s="213"/>
      <c r="I13" s="213"/>
      <c r="J13" s="213"/>
      <c r="K13" s="213"/>
      <c r="L13" s="213"/>
      <c r="M13" s="213"/>
      <c r="N13" s="213"/>
      <c r="O13" s="213"/>
      <c r="P13" s="213"/>
      <c r="Q13" s="213"/>
      <c r="R13" s="213"/>
    </row>
    <row r="14" spans="1:18" x14ac:dyDescent="0.25">
      <c r="A14" s="723">
        <v>5</v>
      </c>
      <c r="B14" s="701" t="s">
        <v>883</v>
      </c>
      <c r="C14" s="411"/>
      <c r="D14" s="366"/>
      <c r="E14" s="213"/>
      <c r="F14" s="213"/>
      <c r="G14" s="213"/>
      <c r="H14" s="213"/>
      <c r="I14" s="213"/>
      <c r="J14" s="213"/>
      <c r="K14" s="213"/>
      <c r="L14" s="213"/>
      <c r="M14" s="213"/>
      <c r="N14" s="213"/>
      <c r="O14" s="213"/>
      <c r="P14" s="213"/>
      <c r="Q14" s="213"/>
      <c r="R14" s="213"/>
    </row>
    <row r="15" spans="1:18" ht="15.75" thickBot="1" x14ac:dyDescent="0.3">
      <c r="A15" s="751">
        <v>6</v>
      </c>
      <c r="B15" s="69" t="s">
        <v>166</v>
      </c>
      <c r="C15" s="487"/>
      <c r="D15" s="485"/>
      <c r="E15" s="213"/>
      <c r="F15" s="213"/>
      <c r="G15" s="213"/>
      <c r="H15" s="213"/>
      <c r="I15" s="213"/>
      <c r="J15" s="213"/>
      <c r="K15" s="213"/>
      <c r="L15" s="213"/>
      <c r="M15" s="213"/>
      <c r="N15" s="213"/>
      <c r="O15" s="213"/>
      <c r="P15" s="213"/>
      <c r="Q15" s="213"/>
      <c r="R15" s="213"/>
    </row>
    <row r="16" spans="1:18" x14ac:dyDescent="0.25">
      <c r="A16" s="80"/>
      <c r="B16" s="53"/>
      <c r="C16" s="53"/>
      <c r="D16" s="53"/>
      <c r="E16" s="213"/>
      <c r="F16" s="213"/>
      <c r="G16" s="213"/>
      <c r="H16" s="213"/>
      <c r="I16" s="213"/>
      <c r="J16" s="213"/>
      <c r="K16" s="213"/>
      <c r="L16" s="213"/>
      <c r="M16" s="213"/>
      <c r="N16" s="213"/>
      <c r="O16" s="213"/>
      <c r="P16" s="213"/>
      <c r="Q16" s="213"/>
      <c r="R16" s="213"/>
    </row>
    <row r="17" spans="1:18" x14ac:dyDescent="0.25">
      <c r="A17" s="212"/>
      <c r="B17" s="846" t="s">
        <v>751</v>
      </c>
      <c r="C17" s="846"/>
      <c r="D17" s="846"/>
      <c r="E17" s="846"/>
      <c r="F17" s="846"/>
      <c r="G17" s="846"/>
      <c r="H17" s="846"/>
      <c r="I17" s="846"/>
      <c r="J17" s="846"/>
      <c r="K17" s="846"/>
      <c r="L17" s="846"/>
      <c r="M17" s="846"/>
      <c r="N17" s="846"/>
      <c r="O17" s="846"/>
      <c r="P17" s="846"/>
      <c r="Q17" s="846"/>
      <c r="R17" s="846"/>
    </row>
    <row r="18" spans="1:18" x14ac:dyDescent="0.25">
      <c r="A18" s="212"/>
      <c r="B18" s="197"/>
      <c r="C18" s="197"/>
      <c r="D18" s="197"/>
      <c r="E18" s="197"/>
      <c r="F18" s="197"/>
      <c r="G18" s="197"/>
      <c r="H18" s="197"/>
      <c r="I18" s="197"/>
      <c r="J18" s="197"/>
      <c r="K18" s="197"/>
      <c r="L18" s="197"/>
      <c r="M18" s="197"/>
      <c r="N18" s="197"/>
      <c r="O18" s="197"/>
      <c r="P18" s="197"/>
      <c r="Q18" s="197"/>
      <c r="R18" s="197"/>
    </row>
  </sheetData>
  <mergeCells count="4">
    <mergeCell ref="A7:A9"/>
    <mergeCell ref="B7:B9"/>
    <mergeCell ref="C8:C9"/>
    <mergeCell ref="B17:R1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Normal="100" workbookViewId="0"/>
  </sheetViews>
  <sheetFormatPr defaultRowHeight="15" x14ac:dyDescent="0.25"/>
  <cols>
    <col min="1" max="1" width="26.85546875" customWidth="1"/>
    <col min="2" max="2" width="56.140625" customWidth="1"/>
  </cols>
  <sheetData>
    <row r="1" spans="1:7" x14ac:dyDescent="0.25">
      <c r="A1" s="1" t="s">
        <v>547</v>
      </c>
      <c r="B1" s="242">
        <v>20</v>
      </c>
      <c r="C1" s="213"/>
      <c r="E1" s="213"/>
      <c r="F1" s="213"/>
      <c r="G1" s="213"/>
    </row>
    <row r="2" spans="1:7" x14ac:dyDescent="0.25">
      <c r="A2" s="1" t="s">
        <v>548</v>
      </c>
      <c r="B2" s="170" t="s">
        <v>694</v>
      </c>
      <c r="C2" s="213"/>
      <c r="E2" s="213"/>
      <c r="F2" s="213"/>
      <c r="G2" s="213"/>
    </row>
    <row r="3" spans="1:7" x14ac:dyDescent="0.25">
      <c r="A3" s="7" t="s">
        <v>549</v>
      </c>
      <c r="B3" s="8" t="s">
        <v>550</v>
      </c>
      <c r="C3" s="213"/>
      <c r="E3" s="213"/>
      <c r="F3" s="213"/>
      <c r="G3" s="213"/>
    </row>
    <row r="4" spans="1:7" x14ac:dyDescent="0.25">
      <c r="A4" s="7" t="s">
        <v>551</v>
      </c>
      <c r="B4" s="8" t="s">
        <v>113</v>
      </c>
      <c r="C4" s="213"/>
      <c r="E4" s="213"/>
      <c r="F4" s="213"/>
      <c r="G4" s="213"/>
    </row>
    <row r="5" spans="1:7" x14ac:dyDescent="0.25">
      <c r="A5" s="7" t="s">
        <v>741</v>
      </c>
      <c r="B5" s="4" t="s">
        <v>552</v>
      </c>
      <c r="C5" s="213"/>
      <c r="E5" s="213"/>
      <c r="F5" s="213"/>
      <c r="G5" s="213"/>
    </row>
    <row r="6" spans="1:7" ht="15.75" thickBot="1" x14ac:dyDescent="0.3">
      <c r="A6" s="212"/>
      <c r="B6" s="213"/>
      <c r="C6" s="213"/>
      <c r="D6" s="213"/>
      <c r="E6" s="213"/>
      <c r="F6" s="213"/>
      <c r="G6" s="213"/>
    </row>
    <row r="7" spans="1:7" ht="15.75" thickBot="1" x14ac:dyDescent="0.3">
      <c r="A7" s="950" t="s">
        <v>1</v>
      </c>
      <c r="B7" s="831" t="s">
        <v>221</v>
      </c>
      <c r="C7" s="1009"/>
      <c r="D7" s="1010"/>
      <c r="E7" s="1010"/>
      <c r="F7" s="1010"/>
      <c r="G7" s="1011"/>
    </row>
    <row r="8" spans="1:7" x14ac:dyDescent="0.25">
      <c r="A8" s="848"/>
      <c r="B8" s="952"/>
      <c r="C8" s="1012" t="s">
        <v>293</v>
      </c>
      <c r="D8" s="1012" t="s">
        <v>285</v>
      </c>
      <c r="E8" s="903" t="s">
        <v>522</v>
      </c>
      <c r="F8" s="1012" t="s">
        <v>523</v>
      </c>
      <c r="G8" s="1012" t="s">
        <v>524</v>
      </c>
    </row>
    <row r="9" spans="1:7" ht="15.75" thickBot="1" x14ac:dyDescent="0.3">
      <c r="A9" s="951"/>
      <c r="B9" s="567"/>
      <c r="C9" s="1013"/>
      <c r="D9" s="1013"/>
      <c r="E9" s="1014"/>
      <c r="F9" s="1013"/>
      <c r="G9" s="1013"/>
    </row>
    <row r="10" spans="1:7" x14ac:dyDescent="0.25">
      <c r="A10" s="137">
        <v>1</v>
      </c>
      <c r="B10" s="136" t="s">
        <v>213</v>
      </c>
      <c r="C10" s="409">
        <f>+C11+C12</f>
        <v>0</v>
      </c>
      <c r="D10" s="409">
        <f>+D11+D12</f>
        <v>0</v>
      </c>
      <c r="E10" s="410">
        <f>+E11+E12</f>
        <v>0</v>
      </c>
      <c r="F10" s="409">
        <f>+F11+F12</f>
        <v>0</v>
      </c>
      <c r="G10" s="409">
        <f>+G11+G12</f>
        <v>0</v>
      </c>
    </row>
    <row r="11" spans="1:7" x14ac:dyDescent="0.25">
      <c r="A11" s="76">
        <v>2</v>
      </c>
      <c r="B11" s="59" t="s">
        <v>214</v>
      </c>
      <c r="C11" s="411"/>
      <c r="D11" s="411"/>
      <c r="E11" s="412"/>
      <c r="F11" s="411"/>
      <c r="G11" s="411"/>
    </row>
    <row r="12" spans="1:7" x14ac:dyDescent="0.25">
      <c r="A12" s="76">
        <v>3</v>
      </c>
      <c r="B12" s="59" t="s">
        <v>215</v>
      </c>
      <c r="C12" s="278">
        <f>SUM(C13:C15)</f>
        <v>0</v>
      </c>
      <c r="D12" s="278">
        <f>SUM(D13:D15)</f>
        <v>0</v>
      </c>
      <c r="E12" s="293">
        <f>SUM(E13:E15)</f>
        <v>0</v>
      </c>
      <c r="F12" s="278">
        <f>SUM(F13:F15)</f>
        <v>0</v>
      </c>
      <c r="G12" s="278">
        <f>SUM(G13:G15)</f>
        <v>0</v>
      </c>
    </row>
    <row r="13" spans="1:7" x14ac:dyDescent="0.25">
      <c r="A13" s="76"/>
      <c r="B13" s="138" t="s">
        <v>216</v>
      </c>
      <c r="C13" s="411"/>
      <c r="D13" s="411"/>
      <c r="E13" s="412"/>
      <c r="F13" s="411"/>
      <c r="G13" s="411"/>
    </row>
    <row r="14" spans="1:7" x14ac:dyDescent="0.25">
      <c r="A14" s="76"/>
      <c r="B14" s="138" t="s">
        <v>217</v>
      </c>
      <c r="C14" s="411"/>
      <c r="D14" s="411"/>
      <c r="E14" s="412"/>
      <c r="F14" s="411"/>
      <c r="G14" s="411"/>
    </row>
    <row r="15" spans="1:7" x14ac:dyDescent="0.25">
      <c r="A15" s="76"/>
      <c r="B15" s="138" t="s">
        <v>103</v>
      </c>
      <c r="C15" s="411"/>
      <c r="D15" s="411"/>
      <c r="E15" s="412"/>
      <c r="F15" s="411"/>
      <c r="G15" s="411"/>
    </row>
    <row r="16" spans="1:7" x14ac:dyDescent="0.25">
      <c r="A16" s="137">
        <v>4</v>
      </c>
      <c r="B16" s="136" t="s">
        <v>218</v>
      </c>
      <c r="C16" s="409">
        <f>+C17+C18</f>
        <v>0</v>
      </c>
      <c r="D16" s="409">
        <f>+D17+D18</f>
        <v>0</v>
      </c>
      <c r="E16" s="410">
        <f>+E17+E18</f>
        <v>0</v>
      </c>
      <c r="F16" s="409">
        <f>+F17+F18</f>
        <v>0</v>
      </c>
      <c r="G16" s="409">
        <f>+G17+G18</f>
        <v>0</v>
      </c>
    </row>
    <row r="17" spans="1:7" x14ac:dyDescent="0.25">
      <c r="A17" s="76">
        <v>5</v>
      </c>
      <c r="B17" s="59" t="s">
        <v>219</v>
      </c>
      <c r="C17" s="411"/>
      <c r="D17" s="411"/>
      <c r="E17" s="412"/>
      <c r="F17" s="411"/>
      <c r="G17" s="411"/>
    </row>
    <row r="18" spans="1:7" x14ac:dyDescent="0.25">
      <c r="A18" s="76">
        <v>6</v>
      </c>
      <c r="B18" s="59" t="s">
        <v>220</v>
      </c>
      <c r="C18" s="278">
        <f>SUM(C19:C21)</f>
        <v>0</v>
      </c>
      <c r="D18" s="278">
        <f>SUM(D19:D21)</f>
        <v>0</v>
      </c>
      <c r="E18" s="293">
        <f>SUM(E19:E21)</f>
        <v>0</v>
      </c>
      <c r="F18" s="278">
        <f>SUM(F19:F21)</f>
        <v>0</v>
      </c>
      <c r="G18" s="278">
        <f>SUM(G19:G21)</f>
        <v>0</v>
      </c>
    </row>
    <row r="19" spans="1:7" x14ac:dyDescent="0.25">
      <c r="A19" s="76"/>
      <c r="B19" s="138" t="s">
        <v>216</v>
      </c>
      <c r="C19" s="411"/>
      <c r="D19" s="411"/>
      <c r="E19" s="412"/>
      <c r="F19" s="411"/>
      <c r="G19" s="411"/>
    </row>
    <row r="20" spans="1:7" x14ac:dyDescent="0.25">
      <c r="A20" s="76"/>
      <c r="B20" s="138" t="s">
        <v>217</v>
      </c>
      <c r="C20" s="411"/>
      <c r="D20" s="411"/>
      <c r="E20" s="412"/>
      <c r="F20" s="411"/>
      <c r="G20" s="411"/>
    </row>
    <row r="21" spans="1:7" ht="15.75" thickBot="1" x14ac:dyDescent="0.3">
      <c r="A21" s="78"/>
      <c r="B21" s="139" t="s">
        <v>103</v>
      </c>
      <c r="C21" s="413"/>
      <c r="D21" s="413"/>
      <c r="E21" s="414"/>
      <c r="F21" s="413"/>
      <c r="G21" s="413"/>
    </row>
  </sheetData>
  <mergeCells count="8">
    <mergeCell ref="A7:A9"/>
    <mergeCell ref="B7:B8"/>
    <mergeCell ref="C7:G7"/>
    <mergeCell ref="C8:C9"/>
    <mergeCell ref="D8:D9"/>
    <mergeCell ref="E8:E9"/>
    <mergeCell ref="F8:F9"/>
    <mergeCell ref="G8:G9"/>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Normal="100" workbookViewId="0"/>
  </sheetViews>
  <sheetFormatPr defaultRowHeight="15" x14ac:dyDescent="0.25"/>
  <cols>
    <col min="1" max="1" width="27.28515625" customWidth="1"/>
    <col min="2" max="2" width="47.42578125" customWidth="1"/>
    <col min="3" max="3" width="19.28515625" customWidth="1"/>
    <col min="4" max="4" width="16.28515625" customWidth="1"/>
    <col min="5" max="5" width="23.85546875" customWidth="1"/>
    <col min="6" max="6" width="26.28515625" customWidth="1"/>
  </cols>
  <sheetData>
    <row r="1" spans="1:6" x14ac:dyDescent="0.25">
      <c r="A1" s="1" t="s">
        <v>547</v>
      </c>
      <c r="B1" s="242">
        <v>21</v>
      </c>
      <c r="C1" s="141"/>
      <c r="E1" s="141"/>
      <c r="F1" s="141"/>
    </row>
    <row r="2" spans="1:6" x14ac:dyDescent="0.25">
      <c r="A2" s="1" t="s">
        <v>548</v>
      </c>
      <c r="B2" s="170" t="s">
        <v>707</v>
      </c>
      <c r="C2" s="141"/>
      <c r="E2" s="141"/>
      <c r="F2" s="141"/>
    </row>
    <row r="3" spans="1:6" x14ac:dyDescent="0.25">
      <c r="A3" s="7" t="s">
        <v>549</v>
      </c>
      <c r="B3" s="8" t="s">
        <v>550</v>
      </c>
      <c r="C3" s="141"/>
      <c r="E3" s="141"/>
      <c r="F3" s="141"/>
    </row>
    <row r="4" spans="1:6" x14ac:dyDescent="0.25">
      <c r="A4" s="7" t="s">
        <v>551</v>
      </c>
      <c r="B4" s="8" t="s">
        <v>113</v>
      </c>
      <c r="C4" s="141"/>
      <c r="E4" s="141"/>
      <c r="F4" s="159"/>
    </row>
    <row r="5" spans="1:6" x14ac:dyDescent="0.25">
      <c r="A5" s="7" t="s">
        <v>741</v>
      </c>
      <c r="B5" s="4" t="s">
        <v>552</v>
      </c>
      <c r="C5" s="141"/>
      <c r="E5" s="141"/>
      <c r="F5" s="159"/>
    </row>
    <row r="6" spans="1:6" ht="15.75" thickBot="1" x14ac:dyDescent="0.3">
      <c r="A6" s="80"/>
      <c r="B6" s="140"/>
      <c r="C6" s="141"/>
      <c r="D6" s="141"/>
      <c r="E6" s="141"/>
      <c r="F6" s="159"/>
    </row>
    <row r="7" spans="1:6" ht="15.75" thickBot="1" x14ac:dyDescent="0.3">
      <c r="A7" s="950" t="s">
        <v>1</v>
      </c>
      <c r="B7" s="604" t="s">
        <v>287</v>
      </c>
      <c r="C7" s="1009" t="s">
        <v>290</v>
      </c>
      <c r="D7" s="1011"/>
      <c r="E7" s="1015" t="s">
        <v>291</v>
      </c>
      <c r="F7" s="1016"/>
    </row>
    <row r="8" spans="1:6" ht="15.75" thickBot="1" x14ac:dyDescent="0.3">
      <c r="A8" s="951"/>
      <c r="B8" s="531" t="s">
        <v>706</v>
      </c>
      <c r="C8" s="605" t="s">
        <v>188</v>
      </c>
      <c r="D8" s="596" t="s">
        <v>700</v>
      </c>
      <c r="E8" s="605" t="s">
        <v>188</v>
      </c>
      <c r="F8" s="596" t="s">
        <v>700</v>
      </c>
    </row>
    <row r="9" spans="1:6" x14ac:dyDescent="0.25">
      <c r="A9" s="142">
        <v>1</v>
      </c>
      <c r="B9" s="114" t="s">
        <v>350</v>
      </c>
      <c r="C9" s="289"/>
      <c r="D9" s="290"/>
      <c r="E9" s="289"/>
      <c r="F9" s="290"/>
    </row>
    <row r="10" spans="1:6" x14ac:dyDescent="0.25">
      <c r="A10" s="142">
        <v>2</v>
      </c>
      <c r="B10" s="114" t="s">
        <v>351</v>
      </c>
      <c r="C10" s="289"/>
      <c r="D10" s="290"/>
      <c r="E10" s="289"/>
      <c r="F10" s="290"/>
    </row>
    <row r="11" spans="1:6" x14ac:dyDescent="0.25">
      <c r="A11" s="142">
        <v>3</v>
      </c>
      <c r="B11" s="114" t="s">
        <v>288</v>
      </c>
      <c r="C11" s="289"/>
      <c r="D11" s="290"/>
      <c r="E11" s="289"/>
      <c r="F11" s="290"/>
    </row>
    <row r="12" spans="1:6" x14ac:dyDescent="0.25">
      <c r="A12" s="142">
        <v>4</v>
      </c>
      <c r="B12" s="114" t="s">
        <v>352</v>
      </c>
      <c r="C12" s="289"/>
      <c r="D12" s="290"/>
      <c r="E12" s="289"/>
      <c r="F12" s="290"/>
    </row>
    <row r="13" spans="1:6" x14ac:dyDescent="0.25">
      <c r="A13" s="142">
        <v>5</v>
      </c>
      <c r="B13" s="114" t="s">
        <v>353</v>
      </c>
      <c r="C13" s="289"/>
      <c r="D13" s="290"/>
      <c r="E13" s="289"/>
      <c r="F13" s="290"/>
    </row>
    <row r="14" spans="1:6" x14ac:dyDescent="0.25">
      <c r="A14" s="142">
        <v>6</v>
      </c>
      <c r="B14" s="114" t="s">
        <v>354</v>
      </c>
      <c r="C14" s="289"/>
      <c r="D14" s="290"/>
      <c r="E14" s="289"/>
      <c r="F14" s="290"/>
    </row>
    <row r="15" spans="1:6" x14ac:dyDescent="0.25">
      <c r="A15" s="142">
        <v>7</v>
      </c>
      <c r="B15" s="114" t="s">
        <v>355</v>
      </c>
      <c r="C15" s="289"/>
      <c r="D15" s="290"/>
      <c r="E15" s="289"/>
      <c r="F15" s="290"/>
    </row>
    <row r="16" spans="1:6" ht="15.75" thickBot="1" x14ac:dyDescent="0.3">
      <c r="A16" s="78">
        <v>8</v>
      </c>
      <c r="B16" s="417" t="s">
        <v>289</v>
      </c>
      <c r="C16" s="415"/>
      <c r="D16" s="416"/>
      <c r="E16" s="415"/>
      <c r="F16" s="416"/>
    </row>
  </sheetData>
  <mergeCells count="3">
    <mergeCell ref="A7:A8"/>
    <mergeCell ref="C7:D7"/>
    <mergeCell ref="E7:F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zoomScaleNormal="100" workbookViewId="0"/>
  </sheetViews>
  <sheetFormatPr defaultRowHeight="15" x14ac:dyDescent="0.25"/>
  <cols>
    <col min="1" max="1" width="24.28515625" bestFit="1" customWidth="1"/>
    <col min="2" max="2" width="44" customWidth="1"/>
    <col min="3" max="3" width="25.5703125" bestFit="1" customWidth="1"/>
    <col min="4" max="4" width="18.85546875" customWidth="1"/>
    <col min="5" max="5" width="21.28515625" customWidth="1"/>
  </cols>
  <sheetData>
    <row r="1" spans="1:18" x14ac:dyDescent="0.25">
      <c r="A1" s="1" t="s">
        <v>547</v>
      </c>
      <c r="B1" s="242">
        <v>22</v>
      </c>
      <c r="D1" s="141"/>
      <c r="E1" s="141"/>
      <c r="F1" s="159"/>
      <c r="G1" s="159"/>
      <c r="H1" s="159"/>
      <c r="I1" s="159"/>
      <c r="J1" s="159"/>
      <c r="K1" s="202"/>
      <c r="L1" s="213"/>
      <c r="M1" s="213"/>
      <c r="N1" s="213"/>
      <c r="O1" s="213"/>
      <c r="P1" s="213"/>
      <c r="Q1" s="213"/>
      <c r="R1" s="213"/>
    </row>
    <row r="2" spans="1:18" x14ac:dyDescent="0.25">
      <c r="A2" s="1" t="s">
        <v>548</v>
      </c>
      <c r="B2" s="170" t="s">
        <v>701</v>
      </c>
      <c r="D2" s="141"/>
      <c r="E2" s="141"/>
      <c r="F2" s="159"/>
      <c r="G2" s="159"/>
      <c r="H2" s="159"/>
      <c r="I2" s="159"/>
      <c r="J2" s="159"/>
      <c r="K2" s="202"/>
      <c r="L2" s="213"/>
      <c r="M2" s="213"/>
      <c r="N2" s="213"/>
      <c r="O2" s="213"/>
      <c r="P2" s="213"/>
      <c r="Q2" s="213"/>
      <c r="R2" s="213"/>
    </row>
    <row r="3" spans="1:18" x14ac:dyDescent="0.25">
      <c r="A3" s="1" t="s">
        <v>549</v>
      </c>
      <c r="B3" s="8" t="s">
        <v>550</v>
      </c>
      <c r="D3" s="141"/>
      <c r="E3" s="141"/>
      <c r="F3" s="141"/>
      <c r="G3" s="141"/>
      <c r="H3" s="141"/>
      <c r="I3" s="141"/>
      <c r="J3" s="141"/>
      <c r="K3" s="213"/>
      <c r="L3" s="213"/>
      <c r="M3" s="213"/>
      <c r="N3" s="213"/>
      <c r="O3" s="213"/>
      <c r="P3" s="213"/>
      <c r="Q3" s="213"/>
      <c r="R3" s="213"/>
    </row>
    <row r="4" spans="1:18" x14ac:dyDescent="0.25">
      <c r="A4" s="1" t="s">
        <v>551</v>
      </c>
      <c r="B4" s="8" t="s">
        <v>113</v>
      </c>
      <c r="D4" s="213"/>
      <c r="E4" s="213"/>
      <c r="F4" s="141"/>
      <c r="G4" s="141"/>
      <c r="H4" s="141"/>
      <c r="I4" s="141"/>
      <c r="J4" s="141"/>
      <c r="K4" s="213"/>
      <c r="L4" s="213"/>
      <c r="M4" s="213"/>
      <c r="N4" s="213"/>
      <c r="O4" s="213"/>
      <c r="P4" s="213"/>
      <c r="Q4" s="213"/>
      <c r="R4" s="213"/>
    </row>
    <row r="5" spans="1:18" x14ac:dyDescent="0.25">
      <c r="A5" s="1" t="s">
        <v>741</v>
      </c>
      <c r="B5" s="4" t="s">
        <v>552</v>
      </c>
      <c r="D5" s="213"/>
      <c r="E5" s="213"/>
      <c r="F5" s="141"/>
      <c r="G5" s="141"/>
      <c r="H5" s="141"/>
      <c r="I5" s="141"/>
      <c r="J5" s="141"/>
      <c r="K5" s="213"/>
      <c r="L5" s="213"/>
      <c r="M5" s="213"/>
      <c r="N5" s="213"/>
      <c r="O5" s="213"/>
      <c r="P5" s="213"/>
      <c r="Q5" s="213"/>
      <c r="R5" s="213"/>
    </row>
    <row r="6" spans="1:18" ht="15.75" thickBot="1" x14ac:dyDescent="0.3">
      <c r="A6" s="212"/>
      <c r="B6" s="213"/>
      <c r="C6" s="213"/>
      <c r="D6" s="213"/>
      <c r="E6" s="213"/>
      <c r="F6" s="141"/>
      <c r="G6" s="141"/>
      <c r="H6" s="141"/>
      <c r="I6" s="141"/>
      <c r="J6" s="141"/>
      <c r="K6" s="213"/>
      <c r="L6" s="213"/>
      <c r="M6" s="213"/>
      <c r="N6" s="213"/>
      <c r="O6" s="213"/>
      <c r="P6" s="213"/>
      <c r="Q6" s="213"/>
      <c r="R6" s="213"/>
    </row>
    <row r="7" spans="1:18" ht="33.75" customHeight="1" x14ac:dyDescent="0.25">
      <c r="A7" s="969" t="s">
        <v>1</v>
      </c>
      <c r="B7" s="1018" t="s">
        <v>735</v>
      </c>
      <c r="C7" s="1020" t="s">
        <v>179</v>
      </c>
      <c r="D7" s="1021"/>
      <c r="E7" s="844" t="s">
        <v>180</v>
      </c>
      <c r="F7" s="141"/>
      <c r="G7" s="141"/>
      <c r="H7" s="141"/>
      <c r="I7" s="141"/>
      <c r="J7" s="141"/>
      <c r="K7" s="213"/>
      <c r="L7" s="213"/>
      <c r="M7" s="213"/>
      <c r="N7" s="213"/>
      <c r="O7" s="213"/>
      <c r="P7" s="213"/>
      <c r="Q7" s="213"/>
      <c r="R7" s="213"/>
    </row>
    <row r="8" spans="1:18" ht="27" customHeight="1" thickBot="1" x14ac:dyDescent="0.3">
      <c r="A8" s="1017"/>
      <c r="B8" s="1019"/>
      <c r="C8" s="606" t="s">
        <v>181</v>
      </c>
      <c r="D8" s="607" t="s">
        <v>182</v>
      </c>
      <c r="E8" s="845"/>
      <c r="F8" s="141"/>
      <c r="G8" s="141"/>
      <c r="H8" s="141"/>
      <c r="I8" s="141"/>
      <c r="J8" s="141"/>
      <c r="K8" s="213"/>
      <c r="L8" s="213"/>
      <c r="M8" s="213"/>
      <c r="N8" s="213"/>
      <c r="O8" s="213"/>
      <c r="P8" s="213"/>
      <c r="Q8" s="213"/>
      <c r="R8" s="213"/>
    </row>
    <row r="9" spans="1:18" x14ac:dyDescent="0.25">
      <c r="A9" s="222">
        <v>1</v>
      </c>
      <c r="B9" s="75" t="s">
        <v>286</v>
      </c>
      <c r="C9" s="423"/>
      <c r="D9" s="424"/>
      <c r="E9" s="421">
        <f>SUM(C9:D9)</f>
        <v>0</v>
      </c>
      <c r="F9" s="141"/>
      <c r="G9" s="141"/>
      <c r="H9" s="141"/>
      <c r="I9" s="141"/>
      <c r="J9" s="141"/>
      <c r="K9" s="213"/>
      <c r="L9" s="213"/>
      <c r="M9" s="213"/>
      <c r="N9" s="213"/>
      <c r="O9" s="213"/>
      <c r="P9" s="213"/>
      <c r="Q9" s="213"/>
      <c r="R9" s="213"/>
    </row>
    <row r="10" spans="1:18" x14ac:dyDescent="0.25">
      <c r="A10" s="222">
        <v>2</v>
      </c>
      <c r="B10" s="75" t="s">
        <v>183</v>
      </c>
      <c r="C10" s="425"/>
      <c r="D10" s="343"/>
      <c r="E10" s="422">
        <f>SUM(C10:D10)</f>
        <v>0</v>
      </c>
      <c r="F10" s="141"/>
      <c r="G10" s="141"/>
      <c r="H10" s="141"/>
      <c r="I10" s="141"/>
      <c r="J10" s="141"/>
      <c r="K10" s="213"/>
      <c r="L10" s="213"/>
      <c r="M10" s="213"/>
      <c r="N10" s="213"/>
      <c r="O10" s="213"/>
      <c r="P10" s="213"/>
      <c r="Q10" s="213"/>
      <c r="R10" s="213"/>
    </row>
    <row r="11" spans="1:18" x14ac:dyDescent="0.25">
      <c r="A11" s="222">
        <v>3</v>
      </c>
      <c r="B11" s="74" t="s">
        <v>184</v>
      </c>
      <c r="C11" s="425"/>
      <c r="D11" s="343"/>
      <c r="E11" s="422">
        <f>SUM(C11:D11)</f>
        <v>0</v>
      </c>
      <c r="F11" s="141"/>
      <c r="G11" s="141"/>
      <c r="H11" s="141"/>
      <c r="I11" s="141"/>
      <c r="J11" s="141"/>
      <c r="K11" s="213"/>
      <c r="L11" s="213"/>
      <c r="M11" s="213"/>
      <c r="N11" s="213"/>
      <c r="O11" s="213"/>
      <c r="P11" s="213"/>
      <c r="Q11" s="213"/>
      <c r="R11" s="213"/>
    </row>
    <row r="12" spans="1:18" ht="15.75" thickBot="1" x14ac:dyDescent="0.3">
      <c r="A12" s="222">
        <v>4</v>
      </c>
      <c r="B12" s="74" t="s">
        <v>103</v>
      </c>
      <c r="C12" s="426"/>
      <c r="D12" s="427"/>
      <c r="E12" s="422">
        <f>SUM(C12:D12)</f>
        <v>0</v>
      </c>
      <c r="F12" s="143"/>
      <c r="G12" s="143"/>
      <c r="H12" s="141"/>
      <c r="I12" s="141"/>
      <c r="J12" s="141"/>
      <c r="K12" s="213"/>
      <c r="L12" s="213"/>
      <c r="M12" s="213"/>
      <c r="N12" s="213"/>
      <c r="O12" s="213"/>
      <c r="P12" s="213"/>
      <c r="Q12" s="213"/>
      <c r="R12" s="213"/>
    </row>
    <row r="13" spans="1:18" ht="15.75" thickBot="1" x14ac:dyDescent="0.3">
      <c r="A13" s="620">
        <v>5</v>
      </c>
      <c r="B13" s="621" t="s">
        <v>162</v>
      </c>
      <c r="C13" s="418">
        <f>SUM(C9:C12)</f>
        <v>0</v>
      </c>
      <c r="D13" s="419">
        <f>SUM(D9:D12)</f>
        <v>0</v>
      </c>
      <c r="E13" s="420">
        <f>SUM(C13:D13)</f>
        <v>0</v>
      </c>
      <c r="F13" s="51"/>
      <c r="G13" s="51"/>
      <c r="H13" s="141"/>
      <c r="I13" s="141"/>
      <c r="J13" s="141"/>
      <c r="K13" s="213"/>
      <c r="L13" s="213"/>
      <c r="M13" s="213"/>
      <c r="N13" s="213"/>
      <c r="O13" s="213"/>
      <c r="P13" s="213"/>
      <c r="Q13" s="213"/>
      <c r="R13" s="213"/>
    </row>
    <row r="14" spans="1:18" x14ac:dyDescent="0.25">
      <c r="A14" s="188"/>
      <c r="B14" s="189"/>
      <c r="C14" s="51"/>
      <c r="D14" s="51"/>
      <c r="E14" s="51"/>
      <c r="F14" s="51"/>
      <c r="G14" s="51"/>
      <c r="H14" s="141"/>
      <c r="I14" s="141"/>
      <c r="J14" s="141"/>
      <c r="K14" s="213"/>
      <c r="L14" s="213"/>
      <c r="M14" s="213"/>
      <c r="N14" s="213"/>
      <c r="O14" s="213"/>
      <c r="P14" s="213"/>
      <c r="Q14" s="213"/>
      <c r="R14" s="213"/>
    </row>
    <row r="15" spans="1:18" x14ac:dyDescent="0.25">
      <c r="A15" s="80"/>
      <c r="B15" s="846" t="s">
        <v>749</v>
      </c>
      <c r="C15" s="846"/>
      <c r="D15" s="846"/>
      <c r="E15" s="846"/>
      <c r="F15" s="846"/>
      <c r="G15" s="846"/>
      <c r="H15" s="846"/>
      <c r="I15" s="846"/>
      <c r="J15" s="846"/>
      <c r="K15" s="846"/>
      <c r="L15" s="846"/>
      <c r="M15" s="846"/>
      <c r="N15" s="846"/>
      <c r="O15" s="846"/>
      <c r="P15" s="846"/>
      <c r="Q15" s="846"/>
      <c r="R15" s="846"/>
    </row>
  </sheetData>
  <mergeCells count="5">
    <mergeCell ref="A7:A8"/>
    <mergeCell ref="B7:B8"/>
    <mergeCell ref="C7:D7"/>
    <mergeCell ref="E7:E8"/>
    <mergeCell ref="B15:R1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zoomScaleNormal="100" workbookViewId="0"/>
  </sheetViews>
  <sheetFormatPr defaultRowHeight="15" x14ac:dyDescent="0.25"/>
  <cols>
    <col min="1" max="1" width="28.5703125" customWidth="1"/>
    <col min="2" max="2" width="41.5703125" customWidth="1"/>
    <col min="3" max="3" width="12" customWidth="1"/>
    <col min="4" max="4" width="14" customWidth="1"/>
  </cols>
  <sheetData>
    <row r="1" spans="1:18" x14ac:dyDescent="0.25">
      <c r="A1" s="1" t="s">
        <v>547</v>
      </c>
      <c r="B1" s="242">
        <v>23</v>
      </c>
      <c r="D1" s="141"/>
      <c r="E1" s="141"/>
      <c r="F1" s="141"/>
      <c r="G1" s="141"/>
      <c r="H1" s="141"/>
      <c r="I1" s="141"/>
      <c r="J1" s="141"/>
      <c r="K1" s="213"/>
      <c r="L1" s="213"/>
      <c r="M1" s="213"/>
      <c r="N1" s="213"/>
      <c r="O1" s="213"/>
      <c r="P1" s="213"/>
      <c r="Q1" s="213"/>
      <c r="R1" s="213"/>
    </row>
    <row r="2" spans="1:18" x14ac:dyDescent="0.25">
      <c r="A2" s="1" t="s">
        <v>548</v>
      </c>
      <c r="B2" s="170" t="s">
        <v>702</v>
      </c>
      <c r="D2" s="141"/>
      <c r="E2" s="141"/>
      <c r="F2" s="141"/>
      <c r="G2" s="141"/>
      <c r="H2" s="141"/>
      <c r="I2" s="141"/>
      <c r="J2" s="141"/>
      <c r="K2" s="213"/>
      <c r="L2" s="213"/>
      <c r="M2" s="213"/>
      <c r="N2" s="213"/>
      <c r="O2" s="213"/>
      <c r="P2" s="213"/>
      <c r="Q2" s="213"/>
      <c r="R2" s="213"/>
    </row>
    <row r="3" spans="1:18" x14ac:dyDescent="0.25">
      <c r="A3" s="1" t="s">
        <v>549</v>
      </c>
      <c r="B3" s="8" t="s">
        <v>550</v>
      </c>
      <c r="D3" s="141"/>
      <c r="E3" s="141"/>
      <c r="F3" s="141"/>
      <c r="G3" s="141"/>
      <c r="H3" s="141"/>
      <c r="I3" s="141"/>
      <c r="J3" s="141"/>
      <c r="K3" s="213"/>
      <c r="L3" s="213"/>
      <c r="M3" s="213"/>
      <c r="N3" s="213"/>
      <c r="O3" s="213"/>
      <c r="P3" s="213"/>
      <c r="Q3" s="213"/>
      <c r="R3" s="213"/>
    </row>
    <row r="4" spans="1:18" x14ac:dyDescent="0.25">
      <c r="A4" s="1" t="s">
        <v>551</v>
      </c>
      <c r="B4" s="8" t="s">
        <v>113</v>
      </c>
      <c r="D4" s="141"/>
      <c r="E4" s="141"/>
      <c r="F4" s="141"/>
      <c r="G4" s="141"/>
      <c r="H4" s="141"/>
      <c r="I4" s="141"/>
      <c r="J4" s="141"/>
      <c r="K4" s="213"/>
      <c r="L4" s="213"/>
      <c r="M4" s="213"/>
      <c r="N4" s="213"/>
      <c r="O4" s="213"/>
      <c r="P4" s="213"/>
      <c r="Q4" s="213"/>
      <c r="R4" s="213"/>
    </row>
    <row r="5" spans="1:18" x14ac:dyDescent="0.25">
      <c r="A5" s="1" t="s">
        <v>741</v>
      </c>
      <c r="B5" s="4" t="s">
        <v>552</v>
      </c>
      <c r="D5" s="141"/>
      <c r="E5" s="141"/>
      <c r="F5" s="141"/>
      <c r="G5" s="141"/>
      <c r="H5" s="141"/>
      <c r="I5" s="141"/>
      <c r="J5" s="141"/>
      <c r="K5" s="213"/>
      <c r="L5" s="213"/>
      <c r="M5" s="213"/>
      <c r="N5" s="213"/>
      <c r="O5" s="213"/>
      <c r="P5" s="213"/>
      <c r="Q5" s="213"/>
      <c r="R5" s="213"/>
    </row>
    <row r="6" spans="1:18" ht="15.75" thickBot="1" x14ac:dyDescent="0.3">
      <c r="C6" s="213"/>
      <c r="D6" s="213"/>
      <c r="E6" s="213"/>
      <c r="F6" s="213"/>
      <c r="G6" s="213"/>
      <c r="H6" s="213"/>
      <c r="I6" s="213"/>
      <c r="J6" s="213"/>
      <c r="K6" s="213"/>
      <c r="L6" s="213"/>
      <c r="M6" s="213"/>
      <c r="N6" s="213"/>
      <c r="O6" s="213"/>
      <c r="P6" s="213"/>
      <c r="Q6" s="213"/>
      <c r="R6" s="213"/>
    </row>
    <row r="7" spans="1:18" ht="15" customHeight="1" x14ac:dyDescent="0.25">
      <c r="A7" s="1022" t="s">
        <v>1</v>
      </c>
      <c r="B7" s="961" t="s">
        <v>736</v>
      </c>
      <c r="C7" s="1024" t="s">
        <v>188</v>
      </c>
      <c r="D7" s="1026" t="s">
        <v>768</v>
      </c>
      <c r="E7" s="51"/>
      <c r="F7" s="51"/>
      <c r="G7" s="51"/>
      <c r="H7" s="51"/>
      <c r="I7" s="51"/>
      <c r="J7" s="51"/>
      <c r="K7" s="51"/>
      <c r="L7" s="203"/>
      <c r="M7" s="203"/>
      <c r="N7" s="203"/>
      <c r="O7" s="203"/>
      <c r="P7" s="203"/>
      <c r="Q7" s="213"/>
      <c r="R7" s="213"/>
    </row>
    <row r="8" spans="1:18" ht="15.75" thickBot="1" x14ac:dyDescent="0.3">
      <c r="A8" s="1023"/>
      <c r="B8" s="962"/>
      <c r="C8" s="1025"/>
      <c r="D8" s="1027"/>
      <c r="E8" s="51"/>
      <c r="F8" s="51"/>
      <c r="G8" s="51"/>
      <c r="H8" s="51"/>
      <c r="I8" s="51"/>
      <c r="J8" s="51"/>
      <c r="K8" s="51"/>
      <c r="L8" s="203"/>
      <c r="M8" s="203"/>
      <c r="N8" s="203"/>
      <c r="O8" s="203"/>
      <c r="P8" s="203"/>
      <c r="Q8" s="203"/>
      <c r="R8" s="203"/>
    </row>
    <row r="9" spans="1:18" x14ac:dyDescent="0.25">
      <c r="A9" s="471">
        <v>1</v>
      </c>
      <c r="B9" s="50" t="s">
        <v>185</v>
      </c>
      <c r="C9" s="472"/>
      <c r="D9" s="473"/>
      <c r="E9" s="51"/>
      <c r="F9" s="51"/>
      <c r="G9" s="51"/>
      <c r="H9" s="51"/>
      <c r="I9" s="51"/>
      <c r="J9" s="51"/>
      <c r="K9" s="51"/>
      <c r="L9" s="203"/>
      <c r="M9" s="203"/>
      <c r="N9" s="203"/>
      <c r="O9" s="203"/>
      <c r="P9" s="203"/>
      <c r="Q9" s="203"/>
      <c r="R9" s="203"/>
    </row>
    <row r="10" spans="1:18" x14ac:dyDescent="0.25">
      <c r="A10" s="201">
        <v>2</v>
      </c>
      <c r="B10" s="47" t="s">
        <v>186</v>
      </c>
      <c r="C10" s="474"/>
      <c r="D10" s="475"/>
      <c r="E10" s="51"/>
      <c r="F10" s="51"/>
      <c r="G10" s="51"/>
      <c r="H10" s="51"/>
      <c r="I10" s="51"/>
      <c r="J10" s="51"/>
      <c r="K10" s="51"/>
      <c r="L10" s="203"/>
      <c r="M10" s="203"/>
      <c r="N10" s="203"/>
      <c r="O10" s="203"/>
      <c r="P10" s="203"/>
      <c r="Q10" s="203"/>
      <c r="R10" s="203"/>
    </row>
    <row r="11" spans="1:18" x14ac:dyDescent="0.25">
      <c r="A11" s="476">
        <v>3</v>
      </c>
      <c r="B11" s="477" t="s">
        <v>180</v>
      </c>
      <c r="C11" s="275">
        <f>SUM(C9:C10)</f>
        <v>0</v>
      </c>
      <c r="D11" s="408">
        <f>SUM(D9:D10)</f>
        <v>0</v>
      </c>
      <c r="E11" s="213"/>
      <c r="F11" s="213"/>
      <c r="G11" s="213"/>
      <c r="H11" s="213"/>
      <c r="I11" s="213"/>
      <c r="J11" s="213"/>
      <c r="K11" s="213"/>
      <c r="L11" s="213"/>
      <c r="M11" s="213"/>
      <c r="N11" s="213"/>
      <c r="O11" s="213"/>
      <c r="P11" s="213"/>
      <c r="Q11" s="203"/>
      <c r="R11" s="203"/>
    </row>
    <row r="12" spans="1:18" x14ac:dyDescent="0.25">
      <c r="A12" s="478"/>
      <c r="B12" s="479"/>
      <c r="C12" s="480"/>
      <c r="D12" s="481"/>
      <c r="E12" s="213"/>
      <c r="F12" s="213"/>
      <c r="G12" s="213"/>
      <c r="H12" s="213"/>
      <c r="I12" s="213"/>
      <c r="J12" s="213"/>
      <c r="K12" s="213"/>
      <c r="L12" s="213"/>
      <c r="M12" s="213"/>
      <c r="N12" s="213"/>
      <c r="O12" s="213"/>
      <c r="P12" s="213"/>
      <c r="Q12" s="213"/>
      <c r="R12" s="213"/>
    </row>
    <row r="13" spans="1:18" ht="15.75" thickBot="1" x14ac:dyDescent="0.3">
      <c r="A13" s="482">
        <v>4</v>
      </c>
      <c r="B13" s="79" t="s">
        <v>187</v>
      </c>
      <c r="C13" s="483"/>
      <c r="D13" s="484"/>
      <c r="E13" s="213"/>
      <c r="F13" s="213"/>
      <c r="G13" s="213"/>
      <c r="H13" s="213"/>
      <c r="I13" s="213"/>
      <c r="J13" s="213"/>
      <c r="K13" s="213"/>
      <c r="L13" s="213"/>
      <c r="M13" s="213"/>
      <c r="N13" s="213"/>
      <c r="O13" s="213"/>
      <c r="P13" s="213"/>
      <c r="Q13" s="213"/>
      <c r="R13" s="213"/>
    </row>
    <row r="14" spans="1:18" x14ac:dyDescent="0.25">
      <c r="A14" s="217"/>
      <c r="B14" s="53"/>
      <c r="C14" s="218"/>
      <c r="D14" s="218"/>
      <c r="E14" s="213"/>
      <c r="F14" s="213"/>
      <c r="G14" s="213"/>
      <c r="H14" s="213"/>
      <c r="I14" s="213"/>
      <c r="J14" s="213"/>
      <c r="K14" s="213"/>
      <c r="L14" s="213"/>
      <c r="M14" s="213"/>
      <c r="N14" s="213"/>
      <c r="O14" s="213"/>
      <c r="P14" s="213"/>
      <c r="Q14" s="213"/>
      <c r="R14" s="213"/>
    </row>
    <row r="15" spans="1:18" x14ac:dyDescent="0.25">
      <c r="A15" s="212"/>
      <c r="B15" s="846" t="s">
        <v>752</v>
      </c>
      <c r="C15" s="846"/>
      <c r="D15" s="846"/>
      <c r="E15" s="846"/>
      <c r="F15" s="846"/>
      <c r="G15" s="846"/>
      <c r="H15" s="846"/>
      <c r="I15" s="846"/>
      <c r="J15" s="846"/>
      <c r="K15" s="846"/>
      <c r="L15" s="846"/>
      <c r="M15" s="846"/>
      <c r="N15" s="846"/>
      <c r="O15" s="846"/>
      <c r="P15" s="846"/>
      <c r="Q15" s="846"/>
      <c r="R15" s="846"/>
    </row>
  </sheetData>
  <mergeCells count="5">
    <mergeCell ref="A7:A8"/>
    <mergeCell ref="B7:B8"/>
    <mergeCell ref="C7:C8"/>
    <mergeCell ref="D7:D8"/>
    <mergeCell ref="B15:R1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Normal="100" workbookViewId="0"/>
  </sheetViews>
  <sheetFormatPr defaultRowHeight="15" x14ac:dyDescent="0.25"/>
  <cols>
    <col min="1" max="1" width="24.28515625" bestFit="1" customWidth="1"/>
    <col min="2" max="2" width="79.140625" customWidth="1"/>
    <col min="3" max="3" width="15.28515625" customWidth="1"/>
    <col min="4" max="4" width="13.85546875" customWidth="1"/>
    <col min="5" max="5" width="13.140625" customWidth="1"/>
    <col min="6" max="6" width="14.28515625" customWidth="1"/>
    <col min="7" max="7" width="14.140625" customWidth="1"/>
  </cols>
  <sheetData>
    <row r="1" spans="1:8" x14ac:dyDescent="0.25">
      <c r="A1" s="96" t="s">
        <v>547</v>
      </c>
      <c r="B1" s="752">
        <v>24</v>
      </c>
      <c r="C1" s="96"/>
      <c r="D1" s="96"/>
      <c r="E1" s="96"/>
      <c r="F1" s="96"/>
      <c r="G1" s="96"/>
      <c r="H1" s="96"/>
    </row>
    <row r="2" spans="1:8" ht="17.25" x14ac:dyDescent="0.25">
      <c r="A2" s="96" t="s">
        <v>548</v>
      </c>
      <c r="B2" s="3" t="s">
        <v>949</v>
      </c>
      <c r="C2" s="96"/>
      <c r="D2" s="96"/>
      <c r="E2" s="96"/>
      <c r="F2" s="96"/>
      <c r="G2" s="96"/>
      <c r="H2" s="96"/>
    </row>
    <row r="3" spans="1:8" x14ac:dyDescent="0.25">
      <c r="A3" s="96" t="s">
        <v>549</v>
      </c>
      <c r="B3" s="1" t="s">
        <v>550</v>
      </c>
      <c r="C3" s="96"/>
      <c r="D3" s="96"/>
      <c r="E3" s="96"/>
      <c r="F3" s="96"/>
      <c r="G3" s="96"/>
      <c r="H3" s="96"/>
    </row>
    <row r="4" spans="1:8" x14ac:dyDescent="0.25">
      <c r="A4" s="96" t="s">
        <v>551</v>
      </c>
      <c r="B4" s="4" t="s">
        <v>113</v>
      </c>
      <c r="C4" s="96"/>
      <c r="D4" s="96"/>
      <c r="E4" s="96"/>
      <c r="F4" s="96"/>
      <c r="G4" s="96"/>
      <c r="H4" s="96"/>
    </row>
    <row r="5" spans="1:8" x14ac:dyDescent="0.25">
      <c r="A5" s="96" t="s">
        <v>741</v>
      </c>
      <c r="B5" s="177" t="s">
        <v>552</v>
      </c>
      <c r="C5" s="96"/>
      <c r="D5" s="96"/>
      <c r="E5" s="96"/>
      <c r="F5" s="96"/>
      <c r="G5" s="96"/>
      <c r="H5" s="96"/>
    </row>
    <row r="6" spans="1:8" x14ac:dyDescent="0.25">
      <c r="A6" s="96"/>
      <c r="B6" s="96"/>
      <c r="C6" s="96"/>
      <c r="D6" s="96"/>
      <c r="E6" s="96"/>
      <c r="F6" s="96"/>
      <c r="G6" s="96"/>
      <c r="H6" s="96"/>
    </row>
    <row r="7" spans="1:8" ht="30" customHeight="1" x14ac:dyDescent="0.25">
      <c r="A7" s="1030" t="s">
        <v>1</v>
      </c>
      <c r="B7" s="1030" t="s">
        <v>885</v>
      </c>
      <c r="C7" s="1028" t="s">
        <v>695</v>
      </c>
      <c r="D7" s="1028" t="s">
        <v>696</v>
      </c>
      <c r="E7" s="1028" t="s">
        <v>697</v>
      </c>
      <c r="F7" s="1028" t="s">
        <v>698</v>
      </c>
      <c r="G7" s="1028" t="s">
        <v>699</v>
      </c>
      <c r="H7" s="96"/>
    </row>
    <row r="8" spans="1:8" ht="29.25" customHeight="1" x14ac:dyDescent="0.25">
      <c r="A8" s="1031"/>
      <c r="B8" s="1032"/>
      <c r="C8" s="1029"/>
      <c r="D8" s="1029"/>
      <c r="E8" s="1029"/>
      <c r="F8" s="1029"/>
      <c r="G8" s="1029"/>
      <c r="H8" s="96"/>
    </row>
    <row r="9" spans="1:8" x14ac:dyDescent="0.25">
      <c r="A9" s="753" t="s">
        <v>382</v>
      </c>
      <c r="B9" s="753" t="s">
        <v>2</v>
      </c>
      <c r="C9" s="754"/>
      <c r="D9" s="754"/>
      <c r="E9" s="754"/>
      <c r="F9" s="754"/>
      <c r="G9" s="754"/>
      <c r="H9" s="96"/>
    </row>
    <row r="10" spans="1:8" x14ac:dyDescent="0.25">
      <c r="A10" s="753" t="s">
        <v>506</v>
      </c>
      <c r="B10" s="753" t="s">
        <v>816</v>
      </c>
      <c r="C10" s="754"/>
      <c r="D10" s="754"/>
      <c r="E10" s="754"/>
      <c r="F10" s="754"/>
      <c r="G10" s="754"/>
      <c r="H10" s="96"/>
    </row>
    <row r="11" spans="1:8" x14ac:dyDescent="0.25">
      <c r="A11" s="53"/>
      <c r="B11" s="53"/>
      <c r="C11" s="53"/>
      <c r="D11" s="53"/>
      <c r="E11" s="53"/>
      <c r="F11" s="53"/>
      <c r="G11" s="53"/>
      <c r="H11" s="96"/>
    </row>
    <row r="12" spans="1:8" ht="39" x14ac:dyDescent="0.25">
      <c r="A12" s="178"/>
      <c r="B12" s="755" t="s">
        <v>884</v>
      </c>
      <c r="C12" s="705"/>
      <c r="D12" s="705"/>
      <c r="E12" s="705"/>
      <c r="F12" s="705"/>
      <c r="G12" s="705"/>
    </row>
  </sheetData>
  <mergeCells count="7">
    <mergeCell ref="G7:G8"/>
    <mergeCell ref="A7:A8"/>
    <mergeCell ref="B7:B8"/>
    <mergeCell ref="C7:C8"/>
    <mergeCell ref="D7:D8"/>
    <mergeCell ref="E7:E8"/>
    <mergeCell ref="F7:F8"/>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zoomScaleNormal="100" workbookViewId="0"/>
  </sheetViews>
  <sheetFormatPr defaultRowHeight="15" x14ac:dyDescent="0.25"/>
  <cols>
    <col min="1" max="1" width="24.28515625" bestFit="1" customWidth="1"/>
    <col min="2" max="2" width="46" bestFit="1" customWidth="1"/>
    <col min="3" max="3" width="11.42578125" customWidth="1"/>
  </cols>
  <sheetData>
    <row r="1" spans="1:3" x14ac:dyDescent="0.25">
      <c r="A1" s="161" t="s">
        <v>547</v>
      </c>
      <c r="B1" s="242" t="s">
        <v>769</v>
      </c>
    </row>
    <row r="2" spans="1:3" x14ac:dyDescent="0.25">
      <c r="A2" s="161" t="s">
        <v>548</v>
      </c>
      <c r="B2" s="3" t="s">
        <v>703</v>
      </c>
    </row>
    <row r="3" spans="1:3" x14ac:dyDescent="0.25">
      <c r="A3" s="161" t="s">
        <v>549</v>
      </c>
      <c r="B3" s="1" t="s">
        <v>550</v>
      </c>
    </row>
    <row r="4" spans="1:3" x14ac:dyDescent="0.25">
      <c r="A4" s="161"/>
      <c r="B4" s="4"/>
    </row>
    <row r="5" spans="1:3" x14ac:dyDescent="0.25">
      <c r="A5" s="161"/>
      <c r="B5" s="177"/>
    </row>
    <row r="6" spans="1:3" ht="15.75" thickBot="1" x14ac:dyDescent="0.3"/>
    <row r="7" spans="1:3" x14ac:dyDescent="0.25">
      <c r="A7" s="977" t="s">
        <v>1</v>
      </c>
      <c r="B7" s="1033" t="s">
        <v>519</v>
      </c>
      <c r="C7" s="1035" t="s">
        <v>188</v>
      </c>
    </row>
    <row r="8" spans="1:3" ht="15.75" thickBot="1" x14ac:dyDescent="0.3">
      <c r="A8" s="979"/>
      <c r="B8" s="1034"/>
      <c r="C8" s="1036"/>
    </row>
    <row r="9" spans="1:3" x14ac:dyDescent="0.25">
      <c r="A9" s="115">
        <v>1</v>
      </c>
      <c r="B9" s="47" t="s">
        <v>369</v>
      </c>
      <c r="C9" s="348"/>
    </row>
    <row r="10" spans="1:3" x14ac:dyDescent="0.25">
      <c r="A10" s="115">
        <v>2</v>
      </c>
      <c r="B10" s="47" t="s">
        <v>367</v>
      </c>
      <c r="C10" s="348"/>
    </row>
    <row r="11" spans="1:3" x14ac:dyDescent="0.25">
      <c r="A11" s="115">
        <v>3</v>
      </c>
      <c r="B11" s="47" t="s">
        <v>294</v>
      </c>
      <c r="C11" s="348"/>
    </row>
    <row r="12" spans="1:3" ht="15.75" thickBot="1" x14ac:dyDescent="0.3">
      <c r="A12" s="122">
        <v>4</v>
      </c>
      <c r="B12" s="79" t="s">
        <v>368</v>
      </c>
      <c r="C12" s="428">
        <f>C9+C10-C11</f>
        <v>0</v>
      </c>
    </row>
  </sheetData>
  <mergeCells count="3">
    <mergeCell ref="A7:A8"/>
    <mergeCell ref="B7:B8"/>
    <mergeCell ref="C7: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5"/>
  <sheetViews>
    <sheetView zoomScale="86" zoomScaleNormal="86" workbookViewId="0">
      <pane xSplit="2" ySplit="9" topLeftCell="C73" activePane="bottomRight" state="frozen"/>
      <selection activeCell="A10" sqref="A10"/>
      <selection pane="topRight" activeCell="A10" sqref="A10"/>
      <selection pane="bottomLeft" activeCell="A10" sqref="A10"/>
      <selection pane="bottomRight"/>
    </sheetView>
  </sheetViews>
  <sheetFormatPr defaultRowHeight="15" x14ac:dyDescent="0.25"/>
  <cols>
    <col min="1" max="1" width="11.7109375" customWidth="1"/>
    <col min="2" max="2" width="76.42578125" customWidth="1"/>
    <col min="3" max="3" width="8.85546875" bestFit="1" customWidth="1"/>
    <col min="4" max="4" width="10.28515625" bestFit="1" customWidth="1"/>
    <col min="5" max="5" width="8.28515625" customWidth="1"/>
    <col min="6" max="6" width="11.42578125" customWidth="1"/>
    <col min="7" max="7" width="13.42578125" customWidth="1"/>
    <col min="8" max="8" width="8.7109375" customWidth="1"/>
    <col min="9" max="9" width="15.5703125" customWidth="1"/>
    <col min="10" max="10" width="14.28515625" customWidth="1"/>
    <col min="11" max="11" width="9.85546875" customWidth="1"/>
  </cols>
  <sheetData>
    <row r="1" spans="1:26" x14ac:dyDescent="0.25">
      <c r="A1" s="199" t="s">
        <v>547</v>
      </c>
      <c r="B1" s="200">
        <v>2</v>
      </c>
    </row>
    <row r="2" spans="1:26" x14ac:dyDescent="0.25">
      <c r="A2" s="199" t="s">
        <v>548</v>
      </c>
      <c r="B2" s="181" t="s">
        <v>671</v>
      </c>
    </row>
    <row r="3" spans="1:26" x14ac:dyDescent="0.25">
      <c r="A3" s="199" t="s">
        <v>549</v>
      </c>
      <c r="B3" s="199" t="s">
        <v>550</v>
      </c>
    </row>
    <row r="4" spans="1:26" x14ac:dyDescent="0.25">
      <c r="A4" s="199" t="s">
        <v>551</v>
      </c>
      <c r="B4" s="199" t="s">
        <v>113</v>
      </c>
    </row>
    <row r="5" spans="1:26" x14ac:dyDescent="0.25">
      <c r="A5" s="96" t="s">
        <v>741</v>
      </c>
      <c r="B5" s="96" t="s">
        <v>552</v>
      </c>
    </row>
    <row r="6" spans="1:26" ht="15.75" thickBot="1" x14ac:dyDescent="0.3"/>
    <row r="7" spans="1:26" ht="15.75" thickBot="1" x14ac:dyDescent="0.3">
      <c r="A7" s="822" t="s">
        <v>1</v>
      </c>
      <c r="B7" s="825" t="s">
        <v>25</v>
      </c>
      <c r="C7" s="814" t="s">
        <v>20</v>
      </c>
      <c r="D7" s="815"/>
      <c r="E7" s="505"/>
      <c r="F7" s="816" t="s">
        <v>21</v>
      </c>
      <c r="G7" s="816"/>
      <c r="H7" s="816"/>
      <c r="I7" s="816"/>
      <c r="J7" s="816"/>
      <c r="K7" s="817" t="s">
        <v>17</v>
      </c>
    </row>
    <row r="8" spans="1:26" ht="15.75" thickBot="1" x14ac:dyDescent="0.3">
      <c r="A8" s="823"/>
      <c r="B8" s="826"/>
      <c r="C8" s="827"/>
      <c r="D8" s="828"/>
      <c r="E8" s="819" t="s">
        <v>23</v>
      </c>
      <c r="F8" s="820"/>
      <c r="G8" s="821"/>
      <c r="H8" s="819" t="s">
        <v>628</v>
      </c>
      <c r="I8" s="820"/>
      <c r="J8" s="821"/>
      <c r="K8" s="829"/>
    </row>
    <row r="9" spans="1:26" s="198" customFormat="1" ht="30.75" thickBot="1" x14ac:dyDescent="0.3">
      <c r="A9" s="824"/>
      <c r="B9" s="512"/>
      <c r="C9" s="513" t="s">
        <v>23</v>
      </c>
      <c r="D9" s="514" t="s">
        <v>24</v>
      </c>
      <c r="E9" s="515" t="s">
        <v>162</v>
      </c>
      <c r="F9" s="513" t="s">
        <v>542</v>
      </c>
      <c r="G9" s="516" t="s">
        <v>543</v>
      </c>
      <c r="H9" s="515" t="s">
        <v>162</v>
      </c>
      <c r="I9" s="513" t="s">
        <v>542</v>
      </c>
      <c r="J9" s="516" t="s">
        <v>543</v>
      </c>
      <c r="K9" s="830"/>
      <c r="L9"/>
      <c r="M9"/>
      <c r="N9"/>
      <c r="O9"/>
      <c r="P9"/>
      <c r="Q9"/>
      <c r="R9"/>
      <c r="S9"/>
      <c r="T9"/>
      <c r="U9"/>
      <c r="V9"/>
      <c r="W9"/>
      <c r="X9"/>
      <c r="Y9"/>
      <c r="Z9"/>
    </row>
    <row r="10" spans="1:26" x14ac:dyDescent="0.25">
      <c r="A10" s="29">
        <v>1</v>
      </c>
      <c r="B10" s="23" t="s">
        <v>379</v>
      </c>
      <c r="C10" s="260"/>
      <c r="D10" s="260"/>
      <c r="E10" s="260"/>
      <c r="F10" s="260"/>
      <c r="G10" s="260"/>
      <c r="H10" s="260"/>
      <c r="I10" s="260"/>
      <c r="J10" s="260"/>
      <c r="K10" s="255">
        <f>+C10+D10+E10+H10</f>
        <v>0</v>
      </c>
    </row>
    <row r="11" spans="1:26" x14ac:dyDescent="0.25">
      <c r="A11" s="29">
        <v>2</v>
      </c>
      <c r="B11" s="23" t="s">
        <v>41</v>
      </c>
      <c r="C11" s="254">
        <f>C12+C27+C30</f>
        <v>0</v>
      </c>
      <c r="D11" s="254">
        <f t="shared" ref="D11:J11" si="0">D12+D27+D30</f>
        <v>0</v>
      </c>
      <c r="E11" s="254">
        <f>E12+E27+E30</f>
        <v>0</v>
      </c>
      <c r="F11" s="254">
        <f t="shared" si="0"/>
        <v>0</v>
      </c>
      <c r="G11" s="254">
        <f t="shared" si="0"/>
        <v>0</v>
      </c>
      <c r="H11" s="254">
        <f t="shared" si="0"/>
        <v>0</v>
      </c>
      <c r="I11" s="254">
        <f t="shared" si="0"/>
        <v>0</v>
      </c>
      <c r="J11" s="254">
        <f t="shared" si="0"/>
        <v>0</v>
      </c>
      <c r="K11" s="256">
        <f t="shared" ref="K11:K80" si="1">+C11+D11+E11+H11</f>
        <v>0</v>
      </c>
    </row>
    <row r="12" spans="1:26" x14ac:dyDescent="0.25">
      <c r="A12" s="30">
        <v>2.1</v>
      </c>
      <c r="B12" s="31" t="s">
        <v>26</v>
      </c>
      <c r="C12" s="257">
        <f>C13+C20</f>
        <v>0</v>
      </c>
      <c r="D12" s="257">
        <f t="shared" ref="D12:J12" si="2">D13+D20</f>
        <v>0</v>
      </c>
      <c r="E12" s="257">
        <f>E13+E20</f>
        <v>0</v>
      </c>
      <c r="F12" s="257">
        <f t="shared" si="2"/>
        <v>0</v>
      </c>
      <c r="G12" s="257">
        <f t="shared" si="2"/>
        <v>0</v>
      </c>
      <c r="H12" s="257">
        <f t="shared" si="2"/>
        <v>0</v>
      </c>
      <c r="I12" s="257">
        <f t="shared" si="2"/>
        <v>0</v>
      </c>
      <c r="J12" s="257">
        <f t="shared" si="2"/>
        <v>0</v>
      </c>
      <c r="K12" s="256">
        <f t="shared" si="1"/>
        <v>0</v>
      </c>
    </row>
    <row r="13" spans="1:26" x14ac:dyDescent="0.25">
      <c r="A13" s="32" t="s">
        <v>407</v>
      </c>
      <c r="B13" s="33" t="s">
        <v>31</v>
      </c>
      <c r="C13" s="257">
        <f>C14+C17</f>
        <v>0</v>
      </c>
      <c r="D13" s="257">
        <f t="shared" ref="D13:J13" si="3">D14+D17</f>
        <v>0</v>
      </c>
      <c r="E13" s="257">
        <f>E14+E17</f>
        <v>0</v>
      </c>
      <c r="F13" s="257">
        <f t="shared" si="3"/>
        <v>0</v>
      </c>
      <c r="G13" s="257">
        <f t="shared" si="3"/>
        <v>0</v>
      </c>
      <c r="H13" s="257">
        <f t="shared" si="3"/>
        <v>0</v>
      </c>
      <c r="I13" s="257">
        <f t="shared" si="3"/>
        <v>0</v>
      </c>
      <c r="J13" s="257">
        <f t="shared" si="3"/>
        <v>0</v>
      </c>
      <c r="K13" s="256">
        <f t="shared" si="1"/>
        <v>0</v>
      </c>
    </row>
    <row r="14" spans="1:26" x14ac:dyDescent="0.25">
      <c r="A14" s="34" t="s">
        <v>412</v>
      </c>
      <c r="B14" s="21" t="s">
        <v>225</v>
      </c>
      <c r="C14" s="257">
        <f>C15+C16</f>
        <v>0</v>
      </c>
      <c r="D14" s="257">
        <f t="shared" ref="D14:J14" si="4">D15+D16</f>
        <v>0</v>
      </c>
      <c r="E14" s="257">
        <f>E15+E16</f>
        <v>0</v>
      </c>
      <c r="F14" s="257">
        <f t="shared" si="4"/>
        <v>0</v>
      </c>
      <c r="G14" s="257">
        <f t="shared" si="4"/>
        <v>0</v>
      </c>
      <c r="H14" s="257">
        <f t="shared" si="4"/>
        <v>0</v>
      </c>
      <c r="I14" s="257">
        <f t="shared" si="4"/>
        <v>0</v>
      </c>
      <c r="J14" s="257">
        <f t="shared" si="4"/>
        <v>0</v>
      </c>
      <c r="K14" s="256">
        <f t="shared" si="1"/>
        <v>0</v>
      </c>
    </row>
    <row r="15" spans="1:26" x14ac:dyDescent="0.25">
      <c r="A15" s="34" t="s">
        <v>481</v>
      </c>
      <c r="B15" s="21" t="s">
        <v>489</v>
      </c>
      <c r="C15" s="259"/>
      <c r="D15" s="259"/>
      <c r="E15" s="259"/>
      <c r="F15" s="259"/>
      <c r="G15" s="259"/>
      <c r="H15" s="259"/>
      <c r="I15" s="259"/>
      <c r="J15" s="259"/>
      <c r="K15" s="256">
        <f t="shared" si="1"/>
        <v>0</v>
      </c>
    </row>
    <row r="16" spans="1:26" x14ac:dyDescent="0.25">
      <c r="A16" s="34" t="s">
        <v>482</v>
      </c>
      <c r="B16" s="21" t="s">
        <v>27</v>
      </c>
      <c r="C16" s="259"/>
      <c r="D16" s="259"/>
      <c r="E16" s="259"/>
      <c r="F16" s="259"/>
      <c r="G16" s="259"/>
      <c r="H16" s="259"/>
      <c r="I16" s="259"/>
      <c r="J16" s="259"/>
      <c r="K16" s="256">
        <f t="shared" si="1"/>
        <v>0</v>
      </c>
    </row>
    <row r="17" spans="1:11" x14ac:dyDescent="0.25">
      <c r="A17" s="34" t="s">
        <v>413</v>
      </c>
      <c r="B17" s="21" t="s">
        <v>243</v>
      </c>
      <c r="C17" s="257">
        <f>C18+C19</f>
        <v>0</v>
      </c>
      <c r="D17" s="257">
        <f t="shared" ref="D17:J17" si="5">D18+D19</f>
        <v>0</v>
      </c>
      <c r="E17" s="257">
        <f t="shared" si="5"/>
        <v>0</v>
      </c>
      <c r="F17" s="257">
        <f t="shared" si="5"/>
        <v>0</v>
      </c>
      <c r="G17" s="257">
        <f t="shared" si="5"/>
        <v>0</v>
      </c>
      <c r="H17" s="257">
        <f t="shared" si="5"/>
        <v>0</v>
      </c>
      <c r="I17" s="257">
        <f t="shared" si="5"/>
        <v>0</v>
      </c>
      <c r="J17" s="257">
        <f t="shared" si="5"/>
        <v>0</v>
      </c>
      <c r="K17" s="256">
        <f t="shared" si="1"/>
        <v>0</v>
      </c>
    </row>
    <row r="18" spans="1:11" x14ac:dyDescent="0.25">
      <c r="A18" s="34" t="s">
        <v>483</v>
      </c>
      <c r="B18" s="21" t="s">
        <v>488</v>
      </c>
      <c r="C18" s="259"/>
      <c r="D18" s="259"/>
      <c r="E18" s="259"/>
      <c r="F18" s="259"/>
      <c r="G18" s="259"/>
      <c r="H18" s="259"/>
      <c r="I18" s="259"/>
      <c r="J18" s="259"/>
      <c r="K18" s="256">
        <f t="shared" si="1"/>
        <v>0</v>
      </c>
    </row>
    <row r="19" spans="1:11" x14ac:dyDescent="0.25">
      <c r="A19" s="34" t="s">
        <v>484</v>
      </c>
      <c r="B19" s="21" t="s">
        <v>28</v>
      </c>
      <c r="C19" s="259"/>
      <c r="D19" s="259"/>
      <c r="E19" s="259"/>
      <c r="F19" s="259"/>
      <c r="G19" s="259"/>
      <c r="H19" s="259"/>
      <c r="I19" s="259"/>
      <c r="J19" s="259"/>
      <c r="K19" s="256">
        <f t="shared" si="1"/>
        <v>0</v>
      </c>
    </row>
    <row r="20" spans="1:11" x14ac:dyDescent="0.25">
      <c r="A20" s="32" t="s">
        <v>424</v>
      </c>
      <c r="B20" s="33" t="s">
        <v>42</v>
      </c>
      <c r="C20" s="257">
        <f>C21+C24</f>
        <v>0</v>
      </c>
      <c r="D20" s="257">
        <f t="shared" ref="D20:J20" si="6">D21+D24</f>
        <v>0</v>
      </c>
      <c r="E20" s="257">
        <f t="shared" si="6"/>
        <v>0</v>
      </c>
      <c r="F20" s="257">
        <f t="shared" si="6"/>
        <v>0</v>
      </c>
      <c r="G20" s="257">
        <f t="shared" si="6"/>
        <v>0</v>
      </c>
      <c r="H20" s="257">
        <f t="shared" si="6"/>
        <v>0</v>
      </c>
      <c r="I20" s="257">
        <f t="shared" si="6"/>
        <v>0</v>
      </c>
      <c r="J20" s="257">
        <f t="shared" si="6"/>
        <v>0</v>
      </c>
      <c r="K20" s="256">
        <f t="shared" si="1"/>
        <v>0</v>
      </c>
    </row>
    <row r="21" spans="1:11" x14ac:dyDescent="0.25">
      <c r="A21" s="34" t="s">
        <v>414</v>
      </c>
      <c r="B21" s="21" t="s">
        <v>226</v>
      </c>
      <c r="C21" s="257">
        <f>C22+C23</f>
        <v>0</v>
      </c>
      <c r="D21" s="257">
        <f t="shared" ref="D21:J21" si="7">D22+D23</f>
        <v>0</v>
      </c>
      <c r="E21" s="257">
        <f t="shared" si="7"/>
        <v>0</v>
      </c>
      <c r="F21" s="257">
        <f t="shared" si="7"/>
        <v>0</v>
      </c>
      <c r="G21" s="257">
        <f t="shared" si="7"/>
        <v>0</v>
      </c>
      <c r="H21" s="257">
        <f t="shared" si="7"/>
        <v>0</v>
      </c>
      <c r="I21" s="257">
        <f t="shared" si="7"/>
        <v>0</v>
      </c>
      <c r="J21" s="257">
        <f t="shared" si="7"/>
        <v>0</v>
      </c>
      <c r="K21" s="256">
        <f t="shared" si="1"/>
        <v>0</v>
      </c>
    </row>
    <row r="22" spans="1:11" x14ac:dyDescent="0.25">
      <c r="A22" s="34" t="s">
        <v>485</v>
      </c>
      <c r="B22" s="21" t="s">
        <v>487</v>
      </c>
      <c r="C22" s="259"/>
      <c r="D22" s="259"/>
      <c r="E22" s="259"/>
      <c r="F22" s="259"/>
      <c r="G22" s="259"/>
      <c r="H22" s="259"/>
      <c r="I22" s="259"/>
      <c r="J22" s="259"/>
      <c r="K22" s="256">
        <f t="shared" si="1"/>
        <v>0</v>
      </c>
    </row>
    <row r="23" spans="1:11" x14ac:dyDescent="0.25">
      <c r="A23" s="34" t="s">
        <v>486</v>
      </c>
      <c r="B23" s="21" t="s">
        <v>29</v>
      </c>
      <c r="C23" s="259"/>
      <c r="D23" s="259"/>
      <c r="E23" s="259"/>
      <c r="F23" s="259"/>
      <c r="G23" s="259"/>
      <c r="H23" s="259"/>
      <c r="I23" s="259"/>
      <c r="J23" s="259"/>
      <c r="K23" s="256">
        <f t="shared" si="1"/>
        <v>0</v>
      </c>
    </row>
    <row r="24" spans="1:11" x14ac:dyDescent="0.25">
      <c r="A24" s="34" t="s">
        <v>415</v>
      </c>
      <c r="B24" s="21" t="s">
        <v>244</v>
      </c>
      <c r="C24" s="257">
        <f>C25+C26</f>
        <v>0</v>
      </c>
      <c r="D24" s="257">
        <f t="shared" ref="D24:J24" si="8">D25+D26</f>
        <v>0</v>
      </c>
      <c r="E24" s="257">
        <f t="shared" si="8"/>
        <v>0</v>
      </c>
      <c r="F24" s="257">
        <f t="shared" si="8"/>
        <v>0</v>
      </c>
      <c r="G24" s="257">
        <f t="shared" si="8"/>
        <v>0</v>
      </c>
      <c r="H24" s="257">
        <f t="shared" si="8"/>
        <v>0</v>
      </c>
      <c r="I24" s="257">
        <f t="shared" si="8"/>
        <v>0</v>
      </c>
      <c r="J24" s="257">
        <f t="shared" si="8"/>
        <v>0</v>
      </c>
      <c r="K24" s="256">
        <f t="shared" si="1"/>
        <v>0</v>
      </c>
    </row>
    <row r="25" spans="1:11" x14ac:dyDescent="0.25">
      <c r="A25" s="34" t="s">
        <v>491</v>
      </c>
      <c r="B25" s="21" t="s">
        <v>490</v>
      </c>
      <c r="C25" s="259"/>
      <c r="D25" s="259"/>
      <c r="E25" s="259"/>
      <c r="F25" s="259"/>
      <c r="G25" s="259"/>
      <c r="H25" s="259"/>
      <c r="I25" s="259"/>
      <c r="J25" s="259"/>
      <c r="K25" s="256">
        <f t="shared" si="1"/>
        <v>0</v>
      </c>
    </row>
    <row r="26" spans="1:11" x14ac:dyDescent="0.25">
      <c r="A26" s="34" t="s">
        <v>492</v>
      </c>
      <c r="B26" s="21" t="s">
        <v>30</v>
      </c>
      <c r="C26" s="259"/>
      <c r="D26" s="259"/>
      <c r="E26" s="259"/>
      <c r="F26" s="259"/>
      <c r="G26" s="259"/>
      <c r="H26" s="259"/>
      <c r="I26" s="259"/>
      <c r="J26" s="259"/>
      <c r="K26" s="256">
        <f t="shared" si="1"/>
        <v>0</v>
      </c>
    </row>
    <row r="27" spans="1:11" x14ac:dyDescent="0.25">
      <c r="A27" s="30">
        <v>2.2000000000000002</v>
      </c>
      <c r="B27" s="31" t="s">
        <v>227</v>
      </c>
      <c r="C27" s="257">
        <f>+C28+C29</f>
        <v>0</v>
      </c>
      <c r="D27" s="257">
        <f t="shared" ref="D27:J27" si="9">+D28+D29</f>
        <v>0</v>
      </c>
      <c r="E27" s="257">
        <f t="shared" si="9"/>
        <v>0</v>
      </c>
      <c r="F27" s="257">
        <f t="shared" si="9"/>
        <v>0</v>
      </c>
      <c r="G27" s="257">
        <f t="shared" si="9"/>
        <v>0</v>
      </c>
      <c r="H27" s="257">
        <f t="shared" si="9"/>
        <v>0</v>
      </c>
      <c r="I27" s="257">
        <f t="shared" si="9"/>
        <v>0</v>
      </c>
      <c r="J27" s="257">
        <f t="shared" si="9"/>
        <v>0</v>
      </c>
      <c r="K27" s="256">
        <f t="shared" si="1"/>
        <v>0</v>
      </c>
    </row>
    <row r="28" spans="1:11" x14ac:dyDescent="0.25">
      <c r="A28" s="34" t="s">
        <v>427</v>
      </c>
      <c r="B28" s="21" t="s">
        <v>479</v>
      </c>
      <c r="C28" s="259"/>
      <c r="D28" s="259"/>
      <c r="E28" s="259"/>
      <c r="F28" s="259"/>
      <c r="G28" s="259"/>
      <c r="H28" s="259"/>
      <c r="I28" s="259"/>
      <c r="J28" s="259"/>
      <c r="K28" s="256">
        <f t="shared" si="1"/>
        <v>0</v>
      </c>
    </row>
    <row r="29" spans="1:11" x14ac:dyDescent="0.25">
      <c r="A29" s="34" t="s">
        <v>428</v>
      </c>
      <c r="B29" s="21" t="s">
        <v>230</v>
      </c>
      <c r="C29" s="259"/>
      <c r="D29" s="259"/>
      <c r="E29" s="259"/>
      <c r="F29" s="259"/>
      <c r="G29" s="259"/>
      <c r="H29" s="259"/>
      <c r="I29" s="259"/>
      <c r="J29" s="259"/>
      <c r="K29" s="256">
        <f t="shared" si="1"/>
        <v>0</v>
      </c>
    </row>
    <row r="30" spans="1:11" x14ac:dyDescent="0.25">
      <c r="A30" s="30">
        <v>2.2999999999999998</v>
      </c>
      <c r="B30" s="31" t="s">
        <v>34</v>
      </c>
      <c r="C30" s="257">
        <f>C31+C34</f>
        <v>0</v>
      </c>
      <c r="D30" s="257">
        <f t="shared" ref="D30:J30" si="10">D31+D34</f>
        <v>0</v>
      </c>
      <c r="E30" s="257">
        <f t="shared" si="10"/>
        <v>0</v>
      </c>
      <c r="F30" s="257">
        <f t="shared" si="10"/>
        <v>0</v>
      </c>
      <c r="G30" s="257">
        <f t="shared" si="10"/>
        <v>0</v>
      </c>
      <c r="H30" s="257">
        <f t="shared" si="10"/>
        <v>0</v>
      </c>
      <c r="I30" s="257">
        <f t="shared" si="10"/>
        <v>0</v>
      </c>
      <c r="J30" s="257">
        <f t="shared" si="10"/>
        <v>0</v>
      </c>
      <c r="K30" s="256">
        <f t="shared" si="1"/>
        <v>0</v>
      </c>
    </row>
    <row r="31" spans="1:11" x14ac:dyDescent="0.25">
      <c r="A31" s="32" t="s">
        <v>433</v>
      </c>
      <c r="B31" s="33" t="s">
        <v>32</v>
      </c>
      <c r="C31" s="257">
        <f>C32+C33</f>
        <v>0</v>
      </c>
      <c r="D31" s="257">
        <f t="shared" ref="D31:J31" si="11">D32+D33</f>
        <v>0</v>
      </c>
      <c r="E31" s="257">
        <f t="shared" si="11"/>
        <v>0</v>
      </c>
      <c r="F31" s="257">
        <f t="shared" si="11"/>
        <v>0</v>
      </c>
      <c r="G31" s="257">
        <f t="shared" si="11"/>
        <v>0</v>
      </c>
      <c r="H31" s="257">
        <f t="shared" si="11"/>
        <v>0</v>
      </c>
      <c r="I31" s="257">
        <f t="shared" si="11"/>
        <v>0</v>
      </c>
      <c r="J31" s="257">
        <f t="shared" si="11"/>
        <v>0</v>
      </c>
      <c r="K31" s="256">
        <f t="shared" si="1"/>
        <v>0</v>
      </c>
    </row>
    <row r="32" spans="1:11" x14ac:dyDescent="0.25">
      <c r="A32" s="34" t="s">
        <v>434</v>
      </c>
      <c r="B32" s="21" t="s">
        <v>480</v>
      </c>
      <c r="C32" s="259"/>
      <c r="D32" s="259"/>
      <c r="E32" s="259"/>
      <c r="F32" s="259"/>
      <c r="G32" s="259"/>
      <c r="H32" s="259"/>
      <c r="I32" s="259"/>
      <c r="J32" s="259"/>
      <c r="K32" s="256">
        <f t="shared" si="1"/>
        <v>0</v>
      </c>
    </row>
    <row r="33" spans="1:11" x14ac:dyDescent="0.25">
      <c r="A33" s="34" t="s">
        <v>435</v>
      </c>
      <c r="B33" s="21" t="s">
        <v>228</v>
      </c>
      <c r="C33" s="259"/>
      <c r="D33" s="259"/>
      <c r="E33" s="259"/>
      <c r="F33" s="259"/>
      <c r="G33" s="259"/>
      <c r="H33" s="259"/>
      <c r="I33" s="259"/>
      <c r="J33" s="259"/>
      <c r="K33" s="256">
        <f t="shared" si="1"/>
        <v>0</v>
      </c>
    </row>
    <row r="34" spans="1:11" x14ac:dyDescent="0.25">
      <c r="A34" s="32" t="s">
        <v>436</v>
      </c>
      <c r="B34" s="33" t="s">
        <v>33</v>
      </c>
      <c r="C34" s="257">
        <f>C35+C36</f>
        <v>0</v>
      </c>
      <c r="D34" s="257">
        <f t="shared" ref="D34:J34" si="12">D35+D36</f>
        <v>0</v>
      </c>
      <c r="E34" s="257">
        <f t="shared" si="12"/>
        <v>0</v>
      </c>
      <c r="F34" s="257">
        <f t="shared" si="12"/>
        <v>0</v>
      </c>
      <c r="G34" s="257">
        <f t="shared" si="12"/>
        <v>0</v>
      </c>
      <c r="H34" s="257">
        <f t="shared" si="12"/>
        <v>0</v>
      </c>
      <c r="I34" s="257">
        <f t="shared" si="12"/>
        <v>0</v>
      </c>
      <c r="J34" s="257">
        <f t="shared" si="12"/>
        <v>0</v>
      </c>
      <c r="K34" s="256">
        <f t="shared" si="1"/>
        <v>0</v>
      </c>
    </row>
    <row r="35" spans="1:11" x14ac:dyDescent="0.25">
      <c r="A35" s="34" t="s">
        <v>437</v>
      </c>
      <c r="B35" s="21" t="s">
        <v>493</v>
      </c>
      <c r="C35" s="259"/>
      <c r="D35" s="259"/>
      <c r="E35" s="259"/>
      <c r="F35" s="259"/>
      <c r="G35" s="259"/>
      <c r="H35" s="259"/>
      <c r="I35" s="259"/>
      <c r="J35" s="259"/>
      <c r="K35" s="256">
        <f t="shared" si="1"/>
        <v>0</v>
      </c>
    </row>
    <row r="36" spans="1:11" x14ac:dyDescent="0.25">
      <c r="A36" s="34" t="s">
        <v>438</v>
      </c>
      <c r="B36" s="21" t="s">
        <v>229</v>
      </c>
      <c r="C36" s="259"/>
      <c r="D36" s="259"/>
      <c r="E36" s="259"/>
      <c r="F36" s="259"/>
      <c r="G36" s="259"/>
      <c r="H36" s="259"/>
      <c r="I36" s="259"/>
      <c r="J36" s="259"/>
      <c r="K36" s="256">
        <f t="shared" si="1"/>
        <v>0</v>
      </c>
    </row>
    <row r="37" spans="1:11" x14ac:dyDescent="0.25">
      <c r="A37" s="29">
        <v>3</v>
      </c>
      <c r="B37" s="23" t="s">
        <v>338</v>
      </c>
      <c r="C37" s="254">
        <f>C38+C39+C40+C41+C44</f>
        <v>0</v>
      </c>
      <c r="D37" s="254">
        <f t="shared" ref="D37:J37" si="13">D38+D39+D40+D41+D44</f>
        <v>0</v>
      </c>
      <c r="E37" s="254">
        <f t="shared" si="13"/>
        <v>0</v>
      </c>
      <c r="F37" s="254">
        <f t="shared" si="13"/>
        <v>0</v>
      </c>
      <c r="G37" s="254">
        <f t="shared" si="13"/>
        <v>0</v>
      </c>
      <c r="H37" s="254">
        <f t="shared" si="13"/>
        <v>0</v>
      </c>
      <c r="I37" s="254">
        <f t="shared" si="13"/>
        <v>0</v>
      </c>
      <c r="J37" s="254">
        <f t="shared" si="13"/>
        <v>0</v>
      </c>
      <c r="K37" s="256">
        <f t="shared" si="1"/>
        <v>0</v>
      </c>
    </row>
    <row r="38" spans="1:11" x14ac:dyDescent="0.25">
      <c r="A38" s="41">
        <v>3.1</v>
      </c>
      <c r="B38" s="42" t="s">
        <v>606</v>
      </c>
      <c r="C38" s="260"/>
      <c r="D38" s="260"/>
      <c r="E38" s="260"/>
      <c r="F38" s="260"/>
      <c r="G38" s="260"/>
      <c r="H38" s="260"/>
      <c r="I38" s="260"/>
      <c r="J38" s="260"/>
      <c r="K38" s="256">
        <f t="shared" si="1"/>
        <v>0</v>
      </c>
    </row>
    <row r="39" spans="1:11" x14ac:dyDescent="0.25">
      <c r="A39" s="41">
        <v>3.2</v>
      </c>
      <c r="B39" s="42" t="s">
        <v>607</v>
      </c>
      <c r="C39" s="260"/>
      <c r="D39" s="260"/>
      <c r="E39" s="260"/>
      <c r="F39" s="260"/>
      <c r="G39" s="260"/>
      <c r="H39" s="260"/>
      <c r="I39" s="260"/>
      <c r="J39" s="260"/>
      <c r="K39" s="256">
        <f t="shared" si="1"/>
        <v>0</v>
      </c>
    </row>
    <row r="40" spans="1:11" x14ac:dyDescent="0.25">
      <c r="A40" s="30">
        <v>3.3</v>
      </c>
      <c r="B40" s="31" t="s">
        <v>43</v>
      </c>
      <c r="C40" s="259"/>
      <c r="D40" s="259"/>
      <c r="E40" s="259"/>
      <c r="F40" s="259"/>
      <c r="G40" s="259"/>
      <c r="H40" s="259"/>
      <c r="I40" s="259"/>
      <c r="J40" s="259"/>
      <c r="K40" s="256">
        <f t="shared" si="1"/>
        <v>0</v>
      </c>
    </row>
    <row r="41" spans="1:11" x14ac:dyDescent="0.25">
      <c r="A41" s="30">
        <v>3.4</v>
      </c>
      <c r="B41" s="31" t="s">
        <v>44</v>
      </c>
      <c r="C41" s="257">
        <f>C42+C43</f>
        <v>0</v>
      </c>
      <c r="D41" s="257">
        <f t="shared" ref="D41:J41" si="14">D42+D43</f>
        <v>0</v>
      </c>
      <c r="E41" s="257">
        <f t="shared" si="14"/>
        <v>0</v>
      </c>
      <c r="F41" s="257">
        <f t="shared" si="14"/>
        <v>0</v>
      </c>
      <c r="G41" s="257">
        <f t="shared" si="14"/>
        <v>0</v>
      </c>
      <c r="H41" s="257">
        <f t="shared" si="14"/>
        <v>0</v>
      </c>
      <c r="I41" s="257">
        <f t="shared" si="14"/>
        <v>0</v>
      </c>
      <c r="J41" s="257">
        <f t="shared" si="14"/>
        <v>0</v>
      </c>
      <c r="K41" s="256">
        <f t="shared" si="1"/>
        <v>0</v>
      </c>
    </row>
    <row r="42" spans="1:11" x14ac:dyDescent="0.25">
      <c r="A42" s="35" t="s">
        <v>711</v>
      </c>
      <c r="B42" s="21" t="s">
        <v>494</v>
      </c>
      <c r="C42" s="259"/>
      <c r="D42" s="259"/>
      <c r="E42" s="259"/>
      <c r="F42" s="259"/>
      <c r="G42" s="259"/>
      <c r="H42" s="259"/>
      <c r="I42" s="259"/>
      <c r="J42" s="259"/>
      <c r="K42" s="256">
        <f t="shared" si="1"/>
        <v>0</v>
      </c>
    </row>
    <row r="43" spans="1:11" x14ac:dyDescent="0.25">
      <c r="A43" s="35" t="s">
        <v>712</v>
      </c>
      <c r="B43" s="21" t="s">
        <v>245</v>
      </c>
      <c r="C43" s="259"/>
      <c r="D43" s="259"/>
      <c r="E43" s="259"/>
      <c r="F43" s="259"/>
      <c r="G43" s="259"/>
      <c r="H43" s="259"/>
      <c r="I43" s="259"/>
      <c r="J43" s="259"/>
      <c r="K43" s="256">
        <f t="shared" si="1"/>
        <v>0</v>
      </c>
    </row>
    <row r="44" spans="1:11" x14ac:dyDescent="0.25">
      <c r="A44" s="30">
        <v>3.5</v>
      </c>
      <c r="B44" s="31" t="s">
        <v>246</v>
      </c>
      <c r="C44" s="257">
        <f>C45+C46</f>
        <v>0</v>
      </c>
      <c r="D44" s="257">
        <f t="shared" ref="D44:J44" si="15">D45+D46</f>
        <v>0</v>
      </c>
      <c r="E44" s="257">
        <f t="shared" si="15"/>
        <v>0</v>
      </c>
      <c r="F44" s="257">
        <f t="shared" si="15"/>
        <v>0</v>
      </c>
      <c r="G44" s="257">
        <f t="shared" si="15"/>
        <v>0</v>
      </c>
      <c r="H44" s="257">
        <f t="shared" si="15"/>
        <v>0</v>
      </c>
      <c r="I44" s="257">
        <f t="shared" si="15"/>
        <v>0</v>
      </c>
      <c r="J44" s="257">
        <f t="shared" si="15"/>
        <v>0</v>
      </c>
      <c r="K44" s="256">
        <f t="shared" si="1"/>
        <v>0</v>
      </c>
    </row>
    <row r="45" spans="1:11" x14ac:dyDescent="0.25">
      <c r="A45" s="35" t="s">
        <v>713</v>
      </c>
      <c r="B45" s="21" t="s">
        <v>246</v>
      </c>
      <c r="C45" s="259"/>
      <c r="D45" s="259"/>
      <c r="E45" s="259"/>
      <c r="F45" s="259"/>
      <c r="G45" s="259"/>
      <c r="H45" s="259"/>
      <c r="I45" s="259"/>
      <c r="J45" s="259"/>
      <c r="K45" s="256">
        <f t="shared" si="1"/>
        <v>0</v>
      </c>
    </row>
    <row r="46" spans="1:11" x14ac:dyDescent="0.25">
      <c r="A46" s="35" t="s">
        <v>714</v>
      </c>
      <c r="B46" s="21" t="s">
        <v>245</v>
      </c>
      <c r="C46" s="259"/>
      <c r="D46" s="259"/>
      <c r="E46" s="259"/>
      <c r="F46" s="259"/>
      <c r="G46" s="259"/>
      <c r="H46" s="259"/>
      <c r="I46" s="259"/>
      <c r="J46" s="259"/>
      <c r="K46" s="256">
        <f t="shared" si="1"/>
        <v>0</v>
      </c>
    </row>
    <row r="47" spans="1:11" x14ac:dyDescent="0.25">
      <c r="A47" s="29">
        <v>4</v>
      </c>
      <c r="B47" s="23" t="s">
        <v>11</v>
      </c>
      <c r="C47" s="254">
        <f>C48+C53+C54</f>
        <v>0</v>
      </c>
      <c r="D47" s="254">
        <f t="shared" ref="D47:J47" si="16">D48+D53+D54</f>
        <v>0</v>
      </c>
      <c r="E47" s="254">
        <f t="shared" si="16"/>
        <v>0</v>
      </c>
      <c r="F47" s="254">
        <f t="shared" si="16"/>
        <v>0</v>
      </c>
      <c r="G47" s="254">
        <f t="shared" si="16"/>
        <v>0</v>
      </c>
      <c r="H47" s="254">
        <f t="shared" si="16"/>
        <v>0</v>
      </c>
      <c r="I47" s="254">
        <f t="shared" si="16"/>
        <v>0</v>
      </c>
      <c r="J47" s="254">
        <f t="shared" si="16"/>
        <v>0</v>
      </c>
      <c r="K47" s="256">
        <f t="shared" si="1"/>
        <v>0</v>
      </c>
    </row>
    <row r="48" spans="1:11" x14ac:dyDescent="0.25">
      <c r="A48" s="30">
        <v>4.0999999999999996</v>
      </c>
      <c r="B48" s="31" t="s">
        <v>35</v>
      </c>
      <c r="C48" s="257">
        <f>C49+C52</f>
        <v>0</v>
      </c>
      <c r="D48" s="257">
        <f t="shared" ref="D48:J48" si="17">D49+D52</f>
        <v>0</v>
      </c>
      <c r="E48" s="257">
        <f t="shared" si="17"/>
        <v>0</v>
      </c>
      <c r="F48" s="257">
        <f t="shared" si="17"/>
        <v>0</v>
      </c>
      <c r="G48" s="257">
        <f t="shared" si="17"/>
        <v>0</v>
      </c>
      <c r="H48" s="257">
        <f t="shared" si="17"/>
        <v>0</v>
      </c>
      <c r="I48" s="257">
        <f t="shared" si="17"/>
        <v>0</v>
      </c>
      <c r="J48" s="257">
        <f t="shared" si="17"/>
        <v>0</v>
      </c>
      <c r="K48" s="256">
        <f t="shared" si="1"/>
        <v>0</v>
      </c>
    </row>
    <row r="49" spans="1:11" x14ac:dyDescent="0.25">
      <c r="A49" s="36" t="s">
        <v>495</v>
      </c>
      <c r="B49" s="37" t="s">
        <v>36</v>
      </c>
      <c r="C49" s="257">
        <f>C50+C51</f>
        <v>0</v>
      </c>
      <c r="D49" s="257">
        <f t="shared" ref="D49:J49" si="18">D50+D51</f>
        <v>0</v>
      </c>
      <c r="E49" s="257">
        <f t="shared" si="18"/>
        <v>0</v>
      </c>
      <c r="F49" s="257">
        <f t="shared" si="18"/>
        <v>0</v>
      </c>
      <c r="G49" s="257">
        <f t="shared" si="18"/>
        <v>0</v>
      </c>
      <c r="H49" s="257">
        <f t="shared" si="18"/>
        <v>0</v>
      </c>
      <c r="I49" s="257">
        <f t="shared" si="18"/>
        <v>0</v>
      </c>
      <c r="J49" s="257">
        <f t="shared" si="18"/>
        <v>0</v>
      </c>
      <c r="K49" s="256">
        <f t="shared" si="1"/>
        <v>0</v>
      </c>
    </row>
    <row r="50" spans="1:11" ht="17.25" x14ac:dyDescent="0.25">
      <c r="A50" s="35" t="s">
        <v>496</v>
      </c>
      <c r="B50" s="21" t="s">
        <v>623</v>
      </c>
      <c r="C50" s="259"/>
      <c r="D50" s="259"/>
      <c r="E50" s="259"/>
      <c r="F50" s="259"/>
      <c r="G50" s="259"/>
      <c r="H50" s="259"/>
      <c r="I50" s="259"/>
      <c r="J50" s="259"/>
      <c r="K50" s="256">
        <f t="shared" si="1"/>
        <v>0</v>
      </c>
    </row>
    <row r="51" spans="1:11" x14ac:dyDescent="0.25">
      <c r="A51" s="35" t="s">
        <v>497</v>
      </c>
      <c r="B51" s="21" t="s">
        <v>546</v>
      </c>
      <c r="C51" s="259"/>
      <c r="D51" s="259"/>
      <c r="E51" s="259"/>
      <c r="F51" s="259"/>
      <c r="G51" s="259"/>
      <c r="H51" s="259"/>
      <c r="I51" s="259"/>
      <c r="J51" s="259"/>
      <c r="K51" s="256">
        <f t="shared" si="1"/>
        <v>0</v>
      </c>
    </row>
    <row r="52" spans="1:11" x14ac:dyDescent="0.25">
      <c r="A52" s="36" t="s">
        <v>498</v>
      </c>
      <c r="B52" s="37" t="s">
        <v>37</v>
      </c>
      <c r="C52" s="259"/>
      <c r="D52" s="259"/>
      <c r="E52" s="259"/>
      <c r="F52" s="259"/>
      <c r="G52" s="259"/>
      <c r="H52" s="259"/>
      <c r="I52" s="259"/>
      <c r="J52" s="259"/>
      <c r="K52" s="256">
        <f t="shared" si="1"/>
        <v>0</v>
      </c>
    </row>
    <row r="53" spans="1:11" x14ac:dyDescent="0.25">
      <c r="A53" s="30">
        <v>4.2</v>
      </c>
      <c r="B53" s="31" t="s">
        <v>38</v>
      </c>
      <c r="C53" s="259"/>
      <c r="D53" s="259"/>
      <c r="E53" s="259"/>
      <c r="F53" s="259"/>
      <c r="G53" s="259"/>
      <c r="H53" s="259"/>
      <c r="I53" s="259"/>
      <c r="J53" s="259"/>
      <c r="K53" s="256">
        <f t="shared" si="1"/>
        <v>0</v>
      </c>
    </row>
    <row r="54" spans="1:11" x14ac:dyDescent="0.25">
      <c r="A54" s="30">
        <v>4.3</v>
      </c>
      <c r="B54" s="31" t="s">
        <v>231</v>
      </c>
      <c r="C54" s="259"/>
      <c r="D54" s="259"/>
      <c r="E54" s="259"/>
      <c r="F54" s="259"/>
      <c r="G54" s="259"/>
      <c r="H54" s="259"/>
      <c r="I54" s="259"/>
      <c r="J54" s="259"/>
      <c r="K54" s="256">
        <f t="shared" si="1"/>
        <v>0</v>
      </c>
    </row>
    <row r="55" spans="1:11" x14ac:dyDescent="0.25">
      <c r="A55" s="29">
        <v>5</v>
      </c>
      <c r="B55" s="23" t="s">
        <v>39</v>
      </c>
      <c r="C55" s="254">
        <f>C56+C57+C60+C71</f>
        <v>0</v>
      </c>
      <c r="D55" s="254">
        <f>D56+D57+D60+D71</f>
        <v>0</v>
      </c>
      <c r="E55" s="254">
        <f t="shared" ref="E55:J55" si="19">E56+E57+E60+E71</f>
        <v>0</v>
      </c>
      <c r="F55" s="254">
        <f t="shared" si="19"/>
        <v>0</v>
      </c>
      <c r="G55" s="254">
        <f t="shared" si="19"/>
        <v>0</v>
      </c>
      <c r="H55" s="254">
        <f t="shared" si="19"/>
        <v>0</v>
      </c>
      <c r="I55" s="254">
        <f t="shared" si="19"/>
        <v>0</v>
      </c>
      <c r="J55" s="254">
        <f t="shared" si="19"/>
        <v>0</v>
      </c>
      <c r="K55" s="256">
        <f>+C55+D55+E55+H55</f>
        <v>0</v>
      </c>
    </row>
    <row r="56" spans="1:11" x14ac:dyDescent="0.25">
      <c r="A56" s="30">
        <v>5.0999999999999996</v>
      </c>
      <c r="B56" s="31" t="s">
        <v>40</v>
      </c>
      <c r="C56" s="259"/>
      <c r="D56" s="259"/>
      <c r="E56" s="259"/>
      <c r="F56" s="259"/>
      <c r="G56" s="259"/>
      <c r="H56" s="259"/>
      <c r="I56" s="259"/>
      <c r="J56" s="259"/>
      <c r="K56" s="256">
        <f t="shared" si="1"/>
        <v>0</v>
      </c>
    </row>
    <row r="57" spans="1:11" x14ac:dyDescent="0.25">
      <c r="A57" s="30">
        <v>5.2</v>
      </c>
      <c r="B57" s="31" t="s">
        <v>907</v>
      </c>
      <c r="C57" s="254">
        <f>C58+C59</f>
        <v>0</v>
      </c>
      <c r="D57" s="254">
        <f t="shared" ref="D57:J57" si="20">D58+D59</f>
        <v>0</v>
      </c>
      <c r="E57" s="254">
        <f t="shared" si="20"/>
        <v>0</v>
      </c>
      <c r="F57" s="254">
        <f t="shared" si="20"/>
        <v>0</v>
      </c>
      <c r="G57" s="254">
        <f t="shared" si="20"/>
        <v>0</v>
      </c>
      <c r="H57" s="254">
        <f t="shared" si="20"/>
        <v>0</v>
      </c>
      <c r="I57" s="254">
        <f t="shared" si="20"/>
        <v>0</v>
      </c>
      <c r="J57" s="254">
        <f t="shared" si="20"/>
        <v>0</v>
      </c>
      <c r="K57" s="256">
        <f t="shared" si="1"/>
        <v>0</v>
      </c>
    </row>
    <row r="58" spans="1:11" x14ac:dyDescent="0.25">
      <c r="A58" s="36" t="s">
        <v>900</v>
      </c>
      <c r="B58" s="37" t="s">
        <v>902</v>
      </c>
      <c r="C58" s="259"/>
      <c r="D58" s="259"/>
      <c r="E58" s="259"/>
      <c r="F58" s="259"/>
      <c r="G58" s="259"/>
      <c r="H58" s="259"/>
      <c r="I58" s="259"/>
      <c r="J58" s="259"/>
      <c r="K58" s="256">
        <f t="shared" si="1"/>
        <v>0</v>
      </c>
    </row>
    <row r="59" spans="1:11" x14ac:dyDescent="0.25">
      <c r="A59" s="36" t="s">
        <v>901</v>
      </c>
      <c r="B59" s="37" t="s">
        <v>906</v>
      </c>
      <c r="C59" s="259"/>
      <c r="D59" s="259"/>
      <c r="E59" s="259"/>
      <c r="F59" s="259"/>
      <c r="G59" s="259"/>
      <c r="H59" s="259"/>
      <c r="I59" s="259"/>
      <c r="J59" s="259"/>
      <c r="K59" s="256">
        <f t="shared" si="1"/>
        <v>0</v>
      </c>
    </row>
    <row r="60" spans="1:11" x14ac:dyDescent="0.25">
      <c r="A60" s="30">
        <v>5.3</v>
      </c>
      <c r="B60" s="31" t="s">
        <v>820</v>
      </c>
      <c r="C60" s="257">
        <f>C61+C66</f>
        <v>0</v>
      </c>
      <c r="D60" s="257">
        <f t="shared" ref="D60:J60" si="21">D61+D66</f>
        <v>0</v>
      </c>
      <c r="E60" s="257">
        <f t="shared" si="21"/>
        <v>0</v>
      </c>
      <c r="F60" s="257">
        <f t="shared" si="21"/>
        <v>0</v>
      </c>
      <c r="G60" s="257">
        <f t="shared" si="21"/>
        <v>0</v>
      </c>
      <c r="H60" s="257">
        <f t="shared" si="21"/>
        <v>0</v>
      </c>
      <c r="I60" s="257">
        <f t="shared" si="21"/>
        <v>0</v>
      </c>
      <c r="J60" s="257">
        <f t="shared" si="21"/>
        <v>0</v>
      </c>
      <c r="K60" s="256">
        <f>+C60+D60+E60+H60</f>
        <v>0</v>
      </c>
    </row>
    <row r="61" spans="1:11" x14ac:dyDescent="0.25">
      <c r="A61" s="36" t="s">
        <v>499</v>
      </c>
      <c r="B61" s="37" t="s">
        <v>821</v>
      </c>
      <c r="C61" s="257">
        <f>C62+C63+C64+C65</f>
        <v>0</v>
      </c>
      <c r="D61" s="257">
        <f t="shared" ref="D61:J61" si="22">D62+D63+D64+D65</f>
        <v>0</v>
      </c>
      <c r="E61" s="257">
        <f t="shared" si="22"/>
        <v>0</v>
      </c>
      <c r="F61" s="257">
        <f t="shared" si="22"/>
        <v>0</v>
      </c>
      <c r="G61" s="257">
        <f t="shared" si="22"/>
        <v>0</v>
      </c>
      <c r="H61" s="257">
        <f t="shared" si="22"/>
        <v>0</v>
      </c>
      <c r="I61" s="257">
        <f t="shared" si="22"/>
        <v>0</v>
      </c>
      <c r="J61" s="257">
        <f t="shared" si="22"/>
        <v>0</v>
      </c>
      <c r="K61" s="256">
        <f t="shared" si="1"/>
        <v>0</v>
      </c>
    </row>
    <row r="62" spans="1:11" x14ac:dyDescent="0.25">
      <c r="A62" s="35" t="s">
        <v>822</v>
      </c>
      <c r="B62" s="21" t="s">
        <v>823</v>
      </c>
      <c r="C62" s="259"/>
      <c r="D62" s="259"/>
      <c r="E62" s="259"/>
      <c r="F62" s="259"/>
      <c r="G62" s="259"/>
      <c r="H62" s="259"/>
      <c r="I62" s="259"/>
      <c r="J62" s="259"/>
      <c r="K62" s="256">
        <f t="shared" si="1"/>
        <v>0</v>
      </c>
    </row>
    <row r="63" spans="1:11" x14ac:dyDescent="0.25">
      <c r="A63" s="35" t="s">
        <v>824</v>
      </c>
      <c r="B63" s="21" t="s">
        <v>825</v>
      </c>
      <c r="C63" s="259"/>
      <c r="D63" s="259"/>
      <c r="E63" s="259"/>
      <c r="F63" s="259"/>
      <c r="G63" s="259"/>
      <c r="H63" s="259"/>
      <c r="I63" s="259"/>
      <c r="J63" s="259"/>
      <c r="K63" s="256">
        <f t="shared" si="1"/>
        <v>0</v>
      </c>
    </row>
    <row r="64" spans="1:11" x14ac:dyDescent="0.25">
      <c r="A64" s="35" t="s">
        <v>826</v>
      </c>
      <c r="B64" s="21" t="s">
        <v>827</v>
      </c>
      <c r="C64" s="259"/>
      <c r="D64" s="259"/>
      <c r="E64" s="259"/>
      <c r="F64" s="259"/>
      <c r="G64" s="259"/>
      <c r="H64" s="259"/>
      <c r="I64" s="259"/>
      <c r="J64" s="259"/>
      <c r="K64" s="256">
        <f t="shared" si="1"/>
        <v>0</v>
      </c>
    </row>
    <row r="65" spans="1:11" x14ac:dyDescent="0.25">
      <c r="A65" s="35" t="s">
        <v>828</v>
      </c>
      <c r="B65" s="21" t="s">
        <v>829</v>
      </c>
      <c r="C65" s="259"/>
      <c r="D65" s="259"/>
      <c r="E65" s="259"/>
      <c r="F65" s="259"/>
      <c r="G65" s="259"/>
      <c r="H65" s="259"/>
      <c r="I65" s="259"/>
      <c r="J65" s="259"/>
      <c r="K65" s="256">
        <f t="shared" si="1"/>
        <v>0</v>
      </c>
    </row>
    <row r="66" spans="1:11" x14ac:dyDescent="0.25">
      <c r="A66" s="36" t="s">
        <v>500</v>
      </c>
      <c r="B66" s="37" t="s">
        <v>245</v>
      </c>
      <c r="C66" s="257">
        <f>C67+C68+C69+C70</f>
        <v>0</v>
      </c>
      <c r="D66" s="257">
        <f t="shared" ref="D66:J66" si="23">D67+D68+D69+D70</f>
        <v>0</v>
      </c>
      <c r="E66" s="257">
        <f t="shared" si="23"/>
        <v>0</v>
      </c>
      <c r="F66" s="257">
        <f t="shared" si="23"/>
        <v>0</v>
      </c>
      <c r="G66" s="257">
        <f t="shared" si="23"/>
        <v>0</v>
      </c>
      <c r="H66" s="257">
        <f t="shared" si="23"/>
        <v>0</v>
      </c>
      <c r="I66" s="257">
        <f t="shared" si="23"/>
        <v>0</v>
      </c>
      <c r="J66" s="257">
        <f t="shared" si="23"/>
        <v>0</v>
      </c>
      <c r="K66" s="256">
        <f t="shared" si="1"/>
        <v>0</v>
      </c>
    </row>
    <row r="67" spans="1:11" x14ac:dyDescent="0.25">
      <c r="A67" s="35" t="s">
        <v>830</v>
      </c>
      <c r="B67" s="21" t="s">
        <v>831</v>
      </c>
      <c r="C67" s="259"/>
      <c r="D67" s="259"/>
      <c r="E67" s="259"/>
      <c r="F67" s="259"/>
      <c r="G67" s="259"/>
      <c r="H67" s="259"/>
      <c r="I67" s="259"/>
      <c r="J67" s="259"/>
      <c r="K67" s="256">
        <f t="shared" si="1"/>
        <v>0</v>
      </c>
    </row>
    <row r="68" spans="1:11" x14ac:dyDescent="0.25">
      <c r="A68" s="35" t="s">
        <v>832</v>
      </c>
      <c r="B68" s="21" t="s">
        <v>833</v>
      </c>
      <c r="C68" s="259"/>
      <c r="D68" s="259"/>
      <c r="E68" s="259"/>
      <c r="F68" s="259"/>
      <c r="G68" s="259"/>
      <c r="H68" s="259"/>
      <c r="I68" s="259"/>
      <c r="J68" s="259"/>
      <c r="K68" s="256">
        <f t="shared" si="1"/>
        <v>0</v>
      </c>
    </row>
    <row r="69" spans="1:11" x14ac:dyDescent="0.25">
      <c r="A69" s="35" t="s">
        <v>834</v>
      </c>
      <c r="B69" s="21" t="s">
        <v>835</v>
      </c>
      <c r="C69" s="259"/>
      <c r="D69" s="259"/>
      <c r="E69" s="259"/>
      <c r="F69" s="259"/>
      <c r="G69" s="259"/>
      <c r="H69" s="259"/>
      <c r="I69" s="259"/>
      <c r="J69" s="259"/>
      <c r="K69" s="256">
        <f t="shared" si="1"/>
        <v>0</v>
      </c>
    </row>
    <row r="70" spans="1:11" x14ac:dyDescent="0.25">
      <c r="A70" s="35" t="s">
        <v>836</v>
      </c>
      <c r="B70" s="21" t="s">
        <v>837</v>
      </c>
      <c r="C70" s="259"/>
      <c r="D70" s="259"/>
      <c r="E70" s="259"/>
      <c r="F70" s="259"/>
      <c r="G70" s="259"/>
      <c r="H70" s="259"/>
      <c r="I70" s="259"/>
      <c r="J70" s="259"/>
      <c r="K70" s="256">
        <f t="shared" si="1"/>
        <v>0</v>
      </c>
    </row>
    <row r="71" spans="1:11" x14ac:dyDescent="0.25">
      <c r="A71" s="30">
        <v>5.4</v>
      </c>
      <c r="B71" s="31" t="s">
        <v>232</v>
      </c>
      <c r="C71" s="257">
        <f>C72+C73+C74+C75+C76+C77+C78+C79</f>
        <v>0</v>
      </c>
      <c r="D71" s="257">
        <f t="shared" ref="D71:J71" si="24">D72+D73+D74+D75+D76+D77+D78+D79</f>
        <v>0</v>
      </c>
      <c r="E71" s="257">
        <f t="shared" si="24"/>
        <v>0</v>
      </c>
      <c r="F71" s="257">
        <f t="shared" si="24"/>
        <v>0</v>
      </c>
      <c r="G71" s="257">
        <f t="shared" si="24"/>
        <v>0</v>
      </c>
      <c r="H71" s="257">
        <f t="shared" si="24"/>
        <v>0</v>
      </c>
      <c r="I71" s="257">
        <f t="shared" si="24"/>
        <v>0</v>
      </c>
      <c r="J71" s="257">
        <f t="shared" si="24"/>
        <v>0</v>
      </c>
      <c r="K71" s="256">
        <f t="shared" si="1"/>
        <v>0</v>
      </c>
    </row>
    <row r="72" spans="1:11" x14ac:dyDescent="0.25">
      <c r="A72" s="36" t="s">
        <v>838</v>
      </c>
      <c r="B72" s="37" t="s">
        <v>247</v>
      </c>
      <c r="C72" s="259"/>
      <c r="D72" s="259"/>
      <c r="E72" s="259"/>
      <c r="F72" s="259"/>
      <c r="G72" s="259"/>
      <c r="H72" s="259"/>
      <c r="I72" s="259"/>
      <c r="J72" s="259"/>
      <c r="K72" s="256">
        <f t="shared" si="1"/>
        <v>0</v>
      </c>
    </row>
    <row r="73" spans="1:11" x14ac:dyDescent="0.25">
      <c r="A73" s="36" t="s">
        <v>839</v>
      </c>
      <c r="B73" s="37" t="s">
        <v>233</v>
      </c>
      <c r="C73" s="259"/>
      <c r="D73" s="259"/>
      <c r="E73" s="259"/>
      <c r="F73" s="259"/>
      <c r="G73" s="259"/>
      <c r="H73" s="259"/>
      <c r="I73" s="259"/>
      <c r="J73" s="259"/>
      <c r="K73" s="256">
        <f t="shared" si="1"/>
        <v>0</v>
      </c>
    </row>
    <row r="74" spans="1:11" x14ac:dyDescent="0.25">
      <c r="A74" s="36" t="s">
        <v>840</v>
      </c>
      <c r="B74" s="37" t="s">
        <v>45</v>
      </c>
      <c r="C74" s="259"/>
      <c r="D74" s="259"/>
      <c r="E74" s="259"/>
      <c r="F74" s="259"/>
      <c r="G74" s="259"/>
      <c r="H74" s="259"/>
      <c r="I74" s="259"/>
      <c r="J74" s="259"/>
      <c r="K74" s="256">
        <f t="shared" si="1"/>
        <v>0</v>
      </c>
    </row>
    <row r="75" spans="1:11" x14ac:dyDescent="0.25">
      <c r="A75" s="36" t="s">
        <v>841</v>
      </c>
      <c r="B75" s="37" t="s">
        <v>46</v>
      </c>
      <c r="C75" s="259"/>
      <c r="D75" s="259"/>
      <c r="E75" s="259"/>
      <c r="F75" s="259"/>
      <c r="G75" s="259"/>
      <c r="H75" s="259"/>
      <c r="I75" s="259"/>
      <c r="J75" s="259"/>
      <c r="K75" s="256">
        <f t="shared" si="1"/>
        <v>0</v>
      </c>
    </row>
    <row r="76" spans="1:11" x14ac:dyDescent="0.25">
      <c r="A76" s="36" t="s">
        <v>842</v>
      </c>
      <c r="B76" s="37" t="s">
        <v>248</v>
      </c>
      <c r="C76" s="259"/>
      <c r="D76" s="259"/>
      <c r="E76" s="259"/>
      <c r="F76" s="259"/>
      <c r="G76" s="259"/>
      <c r="H76" s="259"/>
      <c r="I76" s="259"/>
      <c r="J76" s="259"/>
      <c r="K76" s="256">
        <f t="shared" si="1"/>
        <v>0</v>
      </c>
    </row>
    <row r="77" spans="1:11" x14ac:dyDescent="0.25">
      <c r="A77" s="36" t="s">
        <v>843</v>
      </c>
      <c r="B77" s="37" t="s">
        <v>47</v>
      </c>
      <c r="C77" s="259"/>
      <c r="D77" s="259"/>
      <c r="E77" s="259"/>
      <c r="F77" s="259"/>
      <c r="G77" s="259"/>
      <c r="H77" s="259"/>
      <c r="I77" s="259"/>
      <c r="J77" s="259"/>
      <c r="K77" s="256">
        <f t="shared" si="1"/>
        <v>0</v>
      </c>
    </row>
    <row r="78" spans="1:11" x14ac:dyDescent="0.25">
      <c r="A78" s="36" t="s">
        <v>844</v>
      </c>
      <c r="B78" s="37" t="s">
        <v>249</v>
      </c>
      <c r="C78" s="259"/>
      <c r="D78" s="259"/>
      <c r="E78" s="259"/>
      <c r="F78" s="259"/>
      <c r="G78" s="259"/>
      <c r="H78" s="259"/>
      <c r="I78" s="259"/>
      <c r="J78" s="259"/>
      <c r="K78" s="256">
        <f t="shared" si="1"/>
        <v>0</v>
      </c>
    </row>
    <row r="79" spans="1:11" ht="15.75" thickBot="1" x14ac:dyDescent="0.3">
      <c r="A79" s="36" t="s">
        <v>845</v>
      </c>
      <c r="B79" s="37" t="s">
        <v>254</v>
      </c>
      <c r="C79" s="259"/>
      <c r="D79" s="259"/>
      <c r="E79" s="259"/>
      <c r="F79" s="259"/>
      <c r="G79" s="259"/>
      <c r="H79" s="259"/>
      <c r="I79" s="259"/>
      <c r="J79" s="259"/>
      <c r="K79" s="256">
        <f t="shared" si="1"/>
        <v>0</v>
      </c>
    </row>
    <row r="80" spans="1:11" ht="15.75" thickBot="1" x14ac:dyDescent="0.3">
      <c r="A80" s="501"/>
      <c r="B80" s="502" t="s">
        <v>17</v>
      </c>
      <c r="C80" s="258">
        <f>C10+C11+C37+C47+C55</f>
        <v>0</v>
      </c>
      <c r="D80" s="258">
        <f t="shared" ref="D80:J80" si="25">D10+D11+D37+D47+D55</f>
        <v>0</v>
      </c>
      <c r="E80" s="258">
        <f t="shared" si="25"/>
        <v>0</v>
      </c>
      <c r="F80" s="258">
        <f t="shared" si="25"/>
        <v>0</v>
      </c>
      <c r="G80" s="258">
        <f t="shared" si="25"/>
        <v>0</v>
      </c>
      <c r="H80" s="258">
        <f t="shared" si="25"/>
        <v>0</v>
      </c>
      <c r="I80" s="258">
        <f t="shared" si="25"/>
        <v>0</v>
      </c>
      <c r="J80" s="258">
        <f t="shared" si="25"/>
        <v>0</v>
      </c>
      <c r="K80" s="249">
        <f t="shared" si="1"/>
        <v>0</v>
      </c>
    </row>
    <row r="82" spans="2:14" x14ac:dyDescent="0.25">
      <c r="B82" s="163" t="s">
        <v>748</v>
      </c>
    </row>
    <row r="83" spans="2:14" ht="26.25" x14ac:dyDescent="0.25">
      <c r="B83" s="164" t="s">
        <v>593</v>
      </c>
    </row>
    <row r="94" spans="2:14" x14ac:dyDescent="0.25">
      <c r="M94" s="686"/>
      <c r="N94" s="163"/>
    </row>
    <row r="95" spans="2:14" x14ac:dyDescent="0.25">
      <c r="M95" s="686"/>
      <c r="N95" s="164"/>
    </row>
  </sheetData>
  <mergeCells count="7">
    <mergeCell ref="A7:A9"/>
    <mergeCell ref="B7:B8"/>
    <mergeCell ref="C7:D8"/>
    <mergeCell ref="F7:J7"/>
    <mergeCell ref="K7:K9"/>
    <mergeCell ref="E8:G8"/>
    <mergeCell ref="H8:J8"/>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zoomScaleNormal="100" workbookViewId="0"/>
  </sheetViews>
  <sheetFormatPr defaultRowHeight="15" x14ac:dyDescent="0.25"/>
  <cols>
    <col min="1" max="1" width="24.28515625" bestFit="1" customWidth="1"/>
    <col min="2" max="2" width="52.140625" bestFit="1" customWidth="1"/>
    <col min="3" max="3" width="15.5703125" customWidth="1"/>
  </cols>
  <sheetData>
    <row r="1" spans="1:3" x14ac:dyDescent="0.25">
      <c r="A1" s="161" t="s">
        <v>547</v>
      </c>
      <c r="B1" s="242" t="s">
        <v>770</v>
      </c>
    </row>
    <row r="2" spans="1:3" x14ac:dyDescent="0.25">
      <c r="A2" s="161" t="s">
        <v>548</v>
      </c>
      <c r="B2" s="3" t="s">
        <v>704</v>
      </c>
    </row>
    <row r="3" spans="1:3" x14ac:dyDescent="0.25">
      <c r="A3" s="161" t="s">
        <v>549</v>
      </c>
      <c r="B3" s="1" t="s">
        <v>550</v>
      </c>
    </row>
    <row r="4" spans="1:3" x14ac:dyDescent="0.25">
      <c r="A4" s="161"/>
      <c r="B4" s="4"/>
    </row>
    <row r="5" spans="1:3" x14ac:dyDescent="0.25">
      <c r="A5" s="161"/>
      <c r="B5" s="177"/>
    </row>
    <row r="6" spans="1:3" ht="15.75" thickBot="1" x14ac:dyDescent="0.3"/>
    <row r="7" spans="1:3" x14ac:dyDescent="0.25">
      <c r="A7" s="977" t="s">
        <v>1</v>
      </c>
      <c r="B7" s="1033" t="s">
        <v>380</v>
      </c>
      <c r="C7" s="1035" t="s">
        <v>188</v>
      </c>
    </row>
    <row r="8" spans="1:3" ht="15.75" thickBot="1" x14ac:dyDescent="0.3">
      <c r="A8" s="979"/>
      <c r="B8" s="1034"/>
      <c r="C8" s="1036"/>
    </row>
    <row r="9" spans="1:3" x14ac:dyDescent="0.25">
      <c r="A9" s="469">
        <v>1</v>
      </c>
      <c r="B9" s="50" t="s">
        <v>189</v>
      </c>
      <c r="C9" s="470"/>
    </row>
    <row r="10" spans="1:3" x14ac:dyDescent="0.25">
      <c r="A10" s="115">
        <v>2</v>
      </c>
      <c r="B10" s="47" t="s">
        <v>190</v>
      </c>
      <c r="C10" s="348"/>
    </row>
    <row r="11" spans="1:3" x14ac:dyDescent="0.25">
      <c r="A11" s="115">
        <v>3</v>
      </c>
      <c r="B11" s="47" t="s">
        <v>191</v>
      </c>
      <c r="C11" s="348"/>
    </row>
    <row r="12" spans="1:3" ht="15.75" thickBot="1" x14ac:dyDescent="0.3">
      <c r="A12" s="122">
        <v>4</v>
      </c>
      <c r="B12" s="79" t="s">
        <v>192</v>
      </c>
      <c r="C12" s="428">
        <f>C9+C10-C11</f>
        <v>0</v>
      </c>
    </row>
  </sheetData>
  <mergeCells count="3">
    <mergeCell ref="A7:A8"/>
    <mergeCell ref="B7:B8"/>
    <mergeCell ref="C7:C8"/>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zoomScaleNormal="100" workbookViewId="0"/>
  </sheetViews>
  <sheetFormatPr defaultRowHeight="15" x14ac:dyDescent="0.25"/>
  <cols>
    <col min="1" max="1" width="24.28515625" bestFit="1" customWidth="1"/>
    <col min="2" max="2" width="62.28515625" bestFit="1" customWidth="1"/>
    <col min="3" max="3" width="13.7109375" customWidth="1"/>
  </cols>
  <sheetData>
    <row r="1" spans="1:3" x14ac:dyDescent="0.25">
      <c r="A1" s="161" t="s">
        <v>547</v>
      </c>
      <c r="B1" s="242" t="s">
        <v>771</v>
      </c>
    </row>
    <row r="2" spans="1:3" x14ac:dyDescent="0.25">
      <c r="A2" s="161" t="s">
        <v>548</v>
      </c>
      <c r="B2" s="3" t="s">
        <v>705</v>
      </c>
    </row>
    <row r="3" spans="1:3" x14ac:dyDescent="0.25">
      <c r="A3" s="161" t="s">
        <v>549</v>
      </c>
      <c r="B3" s="1" t="s">
        <v>550</v>
      </c>
    </row>
    <row r="4" spans="1:3" x14ac:dyDescent="0.25">
      <c r="A4" s="161"/>
      <c r="B4" s="4"/>
    </row>
    <row r="5" spans="1:3" x14ac:dyDescent="0.25">
      <c r="A5" s="161"/>
      <c r="B5" s="177"/>
    </row>
    <row r="6" spans="1:3" ht="15.75" thickBot="1" x14ac:dyDescent="0.3"/>
    <row r="7" spans="1:3" x14ac:dyDescent="0.25">
      <c r="A7" s="977" t="s">
        <v>1</v>
      </c>
      <c r="B7" s="1033" t="s">
        <v>356</v>
      </c>
      <c r="C7" s="1035" t="s">
        <v>188</v>
      </c>
    </row>
    <row r="8" spans="1:3" ht="15.75" thickBot="1" x14ac:dyDescent="0.3">
      <c r="A8" s="979"/>
      <c r="B8" s="1034"/>
      <c r="C8" s="1036"/>
    </row>
    <row r="9" spans="1:3" x14ac:dyDescent="0.25">
      <c r="A9" s="115">
        <v>1</v>
      </c>
      <c r="B9" s="144" t="s">
        <v>295</v>
      </c>
      <c r="C9" s="348"/>
    </row>
    <row r="10" spans="1:3" x14ac:dyDescent="0.25">
      <c r="A10" s="115">
        <v>2</v>
      </c>
      <c r="B10" s="467" t="s">
        <v>795</v>
      </c>
      <c r="C10" s="348"/>
    </row>
    <row r="11" spans="1:3" x14ac:dyDescent="0.25">
      <c r="A11" s="115">
        <v>3</v>
      </c>
      <c r="B11" s="467" t="s">
        <v>796</v>
      </c>
      <c r="C11" s="348"/>
    </row>
    <row r="12" spans="1:3" ht="15.75" thickBot="1" x14ac:dyDescent="0.3">
      <c r="A12" s="122">
        <v>4</v>
      </c>
      <c r="B12" s="468" t="s">
        <v>797</v>
      </c>
      <c r="C12" s="430"/>
    </row>
  </sheetData>
  <mergeCells count="3">
    <mergeCell ref="A7:A8"/>
    <mergeCell ref="B7:B8"/>
    <mergeCell ref="C7:C8"/>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heetViews>
  <sheetFormatPr defaultRowHeight="15" x14ac:dyDescent="0.25"/>
  <cols>
    <col min="1" max="1" width="26.28515625" customWidth="1"/>
    <col min="2" max="2" width="82" customWidth="1"/>
  </cols>
  <sheetData>
    <row r="1" spans="1:6" x14ac:dyDescent="0.25">
      <c r="A1" s="1" t="s">
        <v>547</v>
      </c>
      <c r="B1" s="752" t="s">
        <v>890</v>
      </c>
      <c r="C1" s="96"/>
      <c r="D1" s="96"/>
      <c r="E1" s="96"/>
      <c r="F1" s="96"/>
    </row>
    <row r="2" spans="1:6" x14ac:dyDescent="0.25">
      <c r="A2" s="1" t="s">
        <v>548</v>
      </c>
      <c r="B2" s="3" t="s">
        <v>886</v>
      </c>
      <c r="C2" s="96"/>
      <c r="D2" s="96"/>
      <c r="E2" s="96"/>
      <c r="F2" s="96"/>
    </row>
    <row r="3" spans="1:6" x14ac:dyDescent="0.25">
      <c r="A3" s="1" t="s">
        <v>549</v>
      </c>
      <c r="B3" s="1" t="s">
        <v>550</v>
      </c>
      <c r="C3" s="96"/>
      <c r="D3" s="96"/>
      <c r="E3" s="96"/>
      <c r="F3" s="96"/>
    </row>
    <row r="4" spans="1:6" x14ac:dyDescent="0.25">
      <c r="A4" s="1" t="s">
        <v>551</v>
      </c>
      <c r="B4" s="4" t="s">
        <v>113</v>
      </c>
      <c r="C4" s="96"/>
      <c r="D4" s="96"/>
      <c r="E4" s="96"/>
      <c r="F4" s="96"/>
    </row>
    <row r="5" spans="1:6" x14ac:dyDescent="0.25">
      <c r="A5" s="1" t="s">
        <v>741</v>
      </c>
      <c r="B5" s="177" t="s">
        <v>552</v>
      </c>
      <c r="C5" s="96"/>
      <c r="D5" s="96"/>
      <c r="E5" s="96"/>
      <c r="F5" s="96"/>
    </row>
    <row r="6" spans="1:6" ht="15.75" thickBot="1" x14ac:dyDescent="0.3">
      <c r="A6" s="96"/>
      <c r="B6" s="96"/>
      <c r="C6" s="96"/>
      <c r="D6" s="96"/>
      <c r="E6" s="96"/>
      <c r="F6" s="96"/>
    </row>
    <row r="7" spans="1:6" x14ac:dyDescent="0.25">
      <c r="A7" s="977" t="s">
        <v>1</v>
      </c>
      <c r="B7" s="1038" t="s">
        <v>886</v>
      </c>
      <c r="C7" s="1021" t="s">
        <v>300</v>
      </c>
      <c r="D7" s="96"/>
      <c r="E7" s="96"/>
      <c r="F7" s="96"/>
    </row>
    <row r="8" spans="1:6" x14ac:dyDescent="0.25">
      <c r="A8" s="1037"/>
      <c r="B8" s="1039"/>
      <c r="C8" s="1040"/>
      <c r="D8" s="96"/>
      <c r="E8" s="96"/>
      <c r="F8" s="96"/>
    </row>
    <row r="9" spans="1:6" x14ac:dyDescent="0.25">
      <c r="A9" s="14">
        <v>1</v>
      </c>
      <c r="B9" s="15" t="s">
        <v>247</v>
      </c>
      <c r="C9" s="756">
        <f>'F2'!K72</f>
        <v>0</v>
      </c>
      <c r="D9" s="96"/>
      <c r="E9" s="96"/>
      <c r="F9" s="96"/>
    </row>
    <row r="10" spans="1:6" x14ac:dyDescent="0.25">
      <c r="A10" s="14">
        <v>2</v>
      </c>
      <c r="B10" s="15" t="s">
        <v>233</v>
      </c>
      <c r="C10" s="756">
        <f>'F2'!K73</f>
        <v>0</v>
      </c>
      <c r="D10" s="96"/>
      <c r="E10" s="96"/>
      <c r="F10" s="96"/>
    </row>
    <row r="11" spans="1:6" x14ac:dyDescent="0.25">
      <c r="A11" s="14">
        <v>3</v>
      </c>
      <c r="B11" s="15" t="s">
        <v>45</v>
      </c>
      <c r="C11" s="756">
        <f>'F2'!K74</f>
        <v>0</v>
      </c>
      <c r="D11" s="96"/>
      <c r="E11" s="96"/>
      <c r="F11" s="96"/>
    </row>
    <row r="12" spans="1:6" x14ac:dyDescent="0.25">
      <c r="A12" s="14">
        <v>4</v>
      </c>
      <c r="B12" s="15" t="s">
        <v>46</v>
      </c>
      <c r="C12" s="756">
        <f>'F2'!K75</f>
        <v>0</v>
      </c>
      <c r="D12" s="96"/>
      <c r="E12" s="96"/>
      <c r="F12" s="96"/>
    </row>
    <row r="13" spans="1:6" x14ac:dyDescent="0.25">
      <c r="A13" s="14">
        <v>5</v>
      </c>
      <c r="B13" s="15" t="s">
        <v>248</v>
      </c>
      <c r="C13" s="756">
        <f>'F2'!K76</f>
        <v>0</v>
      </c>
      <c r="D13" s="96"/>
      <c r="E13" s="96"/>
      <c r="F13" s="96"/>
    </row>
    <row r="14" spans="1:6" x14ac:dyDescent="0.25">
      <c r="A14" s="14">
        <v>6</v>
      </c>
      <c r="B14" s="15" t="s">
        <v>47</v>
      </c>
      <c r="C14" s="756">
        <f>'F2'!K77</f>
        <v>0</v>
      </c>
      <c r="D14" s="96"/>
      <c r="E14" s="96"/>
      <c r="F14" s="96"/>
    </row>
    <row r="15" spans="1:6" x14ac:dyDescent="0.25">
      <c r="A15" s="14">
        <v>7</v>
      </c>
      <c r="B15" s="15" t="s">
        <v>249</v>
      </c>
      <c r="C15" s="756">
        <f>'F2'!K78</f>
        <v>0</v>
      </c>
      <c r="D15" s="96"/>
      <c r="E15" s="96"/>
      <c r="F15" s="96"/>
    </row>
    <row r="16" spans="1:6" x14ac:dyDescent="0.25">
      <c r="A16" s="14">
        <v>8</v>
      </c>
      <c r="B16" s="15" t="s">
        <v>254</v>
      </c>
      <c r="C16" s="756">
        <f>'F2'!K79</f>
        <v>0</v>
      </c>
      <c r="D16" s="96"/>
      <c r="E16" s="96"/>
      <c r="F16" s="96"/>
    </row>
    <row r="17" spans="1:6" x14ac:dyDescent="0.25">
      <c r="A17" s="11">
        <v>9</v>
      </c>
      <c r="B17" s="31" t="s">
        <v>232</v>
      </c>
      <c r="C17" s="756">
        <f>C9+C10+C11+C12+C13+C14+C15+C16</f>
        <v>0</v>
      </c>
      <c r="D17" s="96"/>
      <c r="E17" s="96"/>
      <c r="F17" s="96"/>
    </row>
    <row r="18" spans="1:6" x14ac:dyDescent="0.25">
      <c r="A18" s="11">
        <v>10</v>
      </c>
      <c r="B18" s="31" t="s">
        <v>887</v>
      </c>
      <c r="C18" s="756">
        <f>'F2'!K60</f>
        <v>0</v>
      </c>
      <c r="D18" s="96"/>
      <c r="E18" s="96"/>
      <c r="F18" s="96"/>
    </row>
    <row r="19" spans="1:6" ht="30" x14ac:dyDescent="0.25">
      <c r="A19" s="10">
        <v>11</v>
      </c>
      <c r="B19" s="757" t="s">
        <v>888</v>
      </c>
      <c r="C19" s="758"/>
      <c r="D19" s="96"/>
      <c r="E19" s="96"/>
      <c r="F19" s="96"/>
    </row>
    <row r="20" spans="1:6" ht="15.75" thickBot="1" x14ac:dyDescent="0.3">
      <c r="A20" s="759">
        <v>12</v>
      </c>
      <c r="B20" s="760" t="s">
        <v>889</v>
      </c>
      <c r="C20" s="761">
        <f>C17+C19</f>
        <v>0</v>
      </c>
      <c r="D20" s="96"/>
      <c r="E20" s="96"/>
      <c r="F20" s="96"/>
    </row>
    <row r="21" spans="1:6" x14ac:dyDescent="0.25">
      <c r="A21" s="96"/>
      <c r="B21" s="96"/>
      <c r="C21" s="96"/>
      <c r="D21" s="96"/>
      <c r="E21" s="96"/>
      <c r="F21" s="96"/>
    </row>
    <row r="22" spans="1:6" x14ac:dyDescent="0.25">
      <c r="A22" s="96"/>
      <c r="B22" s="96"/>
      <c r="C22" s="96"/>
      <c r="D22" s="96"/>
      <c r="E22" s="96"/>
      <c r="F22" s="96"/>
    </row>
    <row r="23" spans="1:6" x14ac:dyDescent="0.25">
      <c r="A23" s="96"/>
      <c r="B23" s="96"/>
      <c r="C23" s="96"/>
      <c r="D23" s="96"/>
      <c r="E23" s="96"/>
      <c r="F23" s="96"/>
    </row>
  </sheetData>
  <mergeCells count="3">
    <mergeCell ref="A7:A8"/>
    <mergeCell ref="B7:B8"/>
    <mergeCell ref="C7:C8"/>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heetViews>
  <sheetFormatPr defaultRowHeight="15" x14ac:dyDescent="0.25"/>
  <cols>
    <col min="2" max="2" width="58.7109375" customWidth="1"/>
    <col min="3" max="3" width="19.28515625" customWidth="1"/>
    <col min="4" max="4" width="44.5703125" customWidth="1"/>
  </cols>
  <sheetData>
    <row r="1" spans="1:4" x14ac:dyDescent="0.25">
      <c r="A1" s="770" t="s">
        <v>547</v>
      </c>
      <c r="B1" s="771">
        <v>30</v>
      </c>
      <c r="C1" s="797"/>
    </row>
    <row r="2" spans="1:4" x14ac:dyDescent="0.25">
      <c r="A2" s="770" t="s">
        <v>548</v>
      </c>
      <c r="B2" s="772" t="s">
        <v>977</v>
      </c>
      <c r="C2" s="797"/>
    </row>
    <row r="3" spans="1:4" x14ac:dyDescent="0.25">
      <c r="A3" s="770" t="s">
        <v>549</v>
      </c>
      <c r="B3" s="770" t="s">
        <v>550</v>
      </c>
      <c r="C3" s="797"/>
    </row>
    <row r="4" spans="1:4" x14ac:dyDescent="0.25">
      <c r="A4" s="770" t="s">
        <v>551</v>
      </c>
      <c r="B4" s="770" t="s">
        <v>113</v>
      </c>
      <c r="C4" s="797"/>
    </row>
    <row r="5" spans="1:4" x14ac:dyDescent="0.25">
      <c r="A5" s="770" t="s">
        <v>741</v>
      </c>
      <c r="B5" s="770"/>
      <c r="C5" s="797"/>
    </row>
    <row r="7" spans="1:4" x14ac:dyDescent="0.25">
      <c r="A7" s="773" t="s">
        <v>950</v>
      </c>
      <c r="B7" s="773" t="s">
        <v>951</v>
      </c>
      <c r="C7" s="773" t="s">
        <v>300</v>
      </c>
      <c r="D7" s="773" t="s">
        <v>952</v>
      </c>
    </row>
    <row r="8" spans="1:4" x14ac:dyDescent="0.25">
      <c r="A8" s="798">
        <v>1</v>
      </c>
      <c r="B8" s="798" t="s">
        <v>978</v>
      </c>
      <c r="C8" s="799"/>
      <c r="D8" s="800"/>
    </row>
    <row r="9" spans="1:4" x14ac:dyDescent="0.25">
      <c r="A9" s="798">
        <v>2</v>
      </c>
      <c r="B9" s="798" t="s">
        <v>979</v>
      </c>
      <c r="C9" s="799"/>
      <c r="D9" s="800"/>
    </row>
    <row r="10" spans="1:4" x14ac:dyDescent="0.25">
      <c r="A10" s="798">
        <v>3</v>
      </c>
      <c r="B10" s="798" t="s">
        <v>980</v>
      </c>
      <c r="C10" s="799"/>
      <c r="D10" s="800"/>
    </row>
    <row r="11" spans="1:4" x14ac:dyDescent="0.25">
      <c r="A11" s="798">
        <v>4</v>
      </c>
      <c r="B11" s="798" t="s">
        <v>981</v>
      </c>
      <c r="C11" s="799"/>
      <c r="D11" s="800"/>
    </row>
    <row r="12" spans="1:4" x14ac:dyDescent="0.25">
      <c r="A12" s="798">
        <v>5</v>
      </c>
      <c r="B12" s="798" t="s">
        <v>982</v>
      </c>
      <c r="C12" s="799"/>
      <c r="D12" s="800"/>
    </row>
    <row r="13" spans="1:4" x14ac:dyDescent="0.25">
      <c r="A13" s="798">
        <v>6</v>
      </c>
      <c r="B13" s="798" t="s">
        <v>983</v>
      </c>
      <c r="C13" s="799"/>
      <c r="D13" s="800"/>
    </row>
    <row r="14" spans="1:4" x14ac:dyDescent="0.25">
      <c r="A14" s="798">
        <v>7</v>
      </c>
      <c r="B14" s="798" t="s">
        <v>984</v>
      </c>
      <c r="C14" s="799"/>
      <c r="D14" s="800"/>
    </row>
    <row r="15" spans="1:4" x14ac:dyDescent="0.25">
      <c r="A15" s="798">
        <v>8</v>
      </c>
      <c r="B15" s="798" t="s">
        <v>985</v>
      </c>
      <c r="C15" s="799"/>
      <c r="D15" s="800"/>
    </row>
    <row r="16" spans="1:4" x14ac:dyDescent="0.25">
      <c r="A16" s="798">
        <v>9</v>
      </c>
      <c r="B16" s="798" t="s">
        <v>986</v>
      </c>
      <c r="C16" s="799"/>
      <c r="D16" s="800"/>
    </row>
    <row r="17" spans="1:4" x14ac:dyDescent="0.25">
      <c r="A17" s="798">
        <v>10</v>
      </c>
      <c r="B17" s="798" t="s">
        <v>987</v>
      </c>
      <c r="C17" s="799"/>
      <c r="D17" s="800"/>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heetViews>
  <sheetFormatPr defaultRowHeight="15" x14ac:dyDescent="0.25"/>
  <cols>
    <col min="1" max="1" width="24.28515625" bestFit="1" customWidth="1"/>
    <col min="2" max="4" width="14.28515625" customWidth="1"/>
    <col min="5" max="5" width="29.7109375" customWidth="1"/>
    <col min="6" max="6" width="32.140625" customWidth="1"/>
    <col min="7" max="10" width="14.28515625" customWidth="1"/>
  </cols>
  <sheetData>
    <row r="1" spans="1:10" x14ac:dyDescent="0.25">
      <c r="A1" s="770" t="s">
        <v>547</v>
      </c>
      <c r="B1" s="771">
        <v>31</v>
      </c>
      <c r="G1" s="774"/>
    </row>
    <row r="2" spans="1:10" x14ac:dyDescent="0.25">
      <c r="A2" s="770" t="s">
        <v>548</v>
      </c>
      <c r="B2" s="770" t="s">
        <v>964</v>
      </c>
      <c r="G2" s="774"/>
    </row>
    <row r="3" spans="1:10" x14ac:dyDescent="0.25">
      <c r="A3" s="770" t="s">
        <v>549</v>
      </c>
      <c r="B3" s="770" t="s">
        <v>550</v>
      </c>
      <c r="G3" s="774"/>
    </row>
    <row r="4" spans="1:10" x14ac:dyDescent="0.25">
      <c r="A4" s="770" t="s">
        <v>551</v>
      </c>
      <c r="B4" s="770" t="s">
        <v>113</v>
      </c>
      <c r="G4" s="774"/>
    </row>
    <row r="5" spans="1:10" ht="15.75" thickBot="1" x14ac:dyDescent="0.3">
      <c r="A5" s="770" t="s">
        <v>741</v>
      </c>
      <c r="B5" s="770"/>
      <c r="G5" s="774"/>
    </row>
    <row r="6" spans="1:10" ht="51.75" thickBot="1" x14ac:dyDescent="0.3">
      <c r="A6" s="775" t="s">
        <v>965</v>
      </c>
      <c r="B6" s="776" t="s">
        <v>966</v>
      </c>
      <c r="C6" s="777" t="s">
        <v>967</v>
      </c>
      <c r="D6" s="776" t="s">
        <v>968</v>
      </c>
      <c r="E6" s="776" t="s">
        <v>959</v>
      </c>
      <c r="F6" s="776" t="s">
        <v>960</v>
      </c>
      <c r="G6" s="778" t="s">
        <v>969</v>
      </c>
      <c r="H6" s="779" t="s">
        <v>970</v>
      </c>
      <c r="I6" s="780" t="s">
        <v>971</v>
      </c>
      <c r="J6" s="776" t="s">
        <v>952</v>
      </c>
    </row>
    <row r="7" spans="1:10" s="782" customFormat="1" ht="15.75" thickBot="1" x14ac:dyDescent="0.3">
      <c r="A7" s="781">
        <v>1</v>
      </c>
      <c r="B7" s="781">
        <v>2</v>
      </c>
      <c r="C7" s="781">
        <v>3</v>
      </c>
      <c r="D7" s="781">
        <v>4</v>
      </c>
      <c r="E7" s="781">
        <v>5</v>
      </c>
      <c r="F7" s="781">
        <v>6</v>
      </c>
      <c r="G7" s="781">
        <v>7</v>
      </c>
      <c r="H7" s="781">
        <v>8</v>
      </c>
      <c r="I7" s="781">
        <v>9</v>
      </c>
      <c r="J7" s="781">
        <v>10</v>
      </c>
    </row>
    <row r="8" spans="1:10" s="198" customFormat="1" x14ac:dyDescent="0.25">
      <c r="A8" s="783" t="s">
        <v>972</v>
      </c>
      <c r="B8" s="784" t="s">
        <v>973</v>
      </c>
      <c r="C8" s="785">
        <v>45295</v>
      </c>
      <c r="D8" s="785">
        <v>45296</v>
      </c>
      <c r="E8" s="786" t="s">
        <v>962</v>
      </c>
      <c r="F8" s="786" t="s">
        <v>963</v>
      </c>
      <c r="G8" s="787">
        <v>111</v>
      </c>
      <c r="H8" s="785">
        <v>45779</v>
      </c>
      <c r="I8" s="788">
        <v>45456</v>
      </c>
      <c r="J8" s="784" t="s">
        <v>972</v>
      </c>
    </row>
  </sheetData>
  <dataValidations count="2">
    <dataValidation type="list" allowBlank="1" showInputMessage="1" showErrorMessage="1" sqref="E8">
      <formula1>#REF!</formula1>
    </dataValidation>
    <dataValidation type="list" allowBlank="1" showInputMessage="1" showErrorMessage="1" sqref="F8">
      <formula1>#REF!</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workbookViewId="0"/>
  </sheetViews>
  <sheetFormatPr defaultRowHeight="15" x14ac:dyDescent="0.25"/>
  <cols>
    <col min="1" max="1" width="24.28515625" bestFit="1" customWidth="1"/>
    <col min="4" max="6" width="10.7109375" bestFit="1" customWidth="1"/>
    <col min="7" max="7" width="21.140625" customWidth="1"/>
    <col min="8" max="8" width="29.28515625" bestFit="1" customWidth="1"/>
    <col min="9" max="9" width="34.85546875" bestFit="1" customWidth="1"/>
    <col min="10" max="11" width="21.5703125" bestFit="1" customWidth="1"/>
    <col min="12" max="12" width="16" bestFit="1" customWidth="1"/>
    <col min="13" max="13" width="19" customWidth="1"/>
    <col min="14" max="14" width="29" customWidth="1"/>
    <col min="16" max="16" width="10.7109375" bestFit="1" customWidth="1"/>
    <col min="17" max="17" width="12" bestFit="1" customWidth="1"/>
    <col min="18" max="18" width="15.7109375" bestFit="1" customWidth="1"/>
  </cols>
  <sheetData>
    <row r="1" spans="1:19" x14ac:dyDescent="0.25">
      <c r="A1" s="770" t="s">
        <v>547</v>
      </c>
      <c r="B1" s="771">
        <v>31</v>
      </c>
    </row>
    <row r="2" spans="1:19" x14ac:dyDescent="0.25">
      <c r="A2" s="770" t="s">
        <v>548</v>
      </c>
      <c r="B2" s="770" t="s">
        <v>964</v>
      </c>
    </row>
    <row r="3" spans="1:19" x14ac:dyDescent="0.25">
      <c r="A3" s="770" t="s">
        <v>549</v>
      </c>
      <c r="B3" s="770" t="s">
        <v>550</v>
      </c>
    </row>
    <row r="4" spans="1:19" x14ac:dyDescent="0.25">
      <c r="A4" s="770" t="s">
        <v>551</v>
      </c>
      <c r="B4" s="770" t="s">
        <v>113</v>
      </c>
    </row>
    <row r="5" spans="1:19" x14ac:dyDescent="0.25">
      <c r="A5" s="770" t="s">
        <v>741</v>
      </c>
      <c r="B5" s="770"/>
    </row>
    <row r="6" spans="1:19" s="790" customFormat="1" ht="63.75" x14ac:dyDescent="0.25">
      <c r="A6" s="789" t="s">
        <v>965</v>
      </c>
      <c r="B6" s="789" t="s">
        <v>966</v>
      </c>
      <c r="C6" s="789" t="s">
        <v>974</v>
      </c>
      <c r="D6" s="789" t="s">
        <v>967</v>
      </c>
      <c r="E6" s="789" t="s">
        <v>975</v>
      </c>
      <c r="F6" s="789" t="s">
        <v>968</v>
      </c>
      <c r="G6" s="789" t="s">
        <v>953</v>
      </c>
      <c r="H6" s="789" t="s">
        <v>954</v>
      </c>
      <c r="I6" s="789" t="s">
        <v>955</v>
      </c>
      <c r="J6" s="789" t="s">
        <v>956</v>
      </c>
      <c r="K6" s="789" t="s">
        <v>957</v>
      </c>
      <c r="L6" s="789" t="s">
        <v>958</v>
      </c>
      <c r="M6" s="789" t="s">
        <v>959</v>
      </c>
      <c r="N6" s="789" t="s">
        <v>960</v>
      </c>
      <c r="O6" s="789" t="s">
        <v>969</v>
      </c>
      <c r="P6" s="789" t="s">
        <v>970</v>
      </c>
      <c r="Q6" s="789" t="s">
        <v>971</v>
      </c>
      <c r="R6" s="789" t="s">
        <v>961</v>
      </c>
      <c r="S6" s="789" t="s">
        <v>952</v>
      </c>
    </row>
    <row r="7" spans="1:19" s="792" customFormat="1" x14ac:dyDescent="0.25">
      <c r="A7" s="791" t="s">
        <v>976</v>
      </c>
      <c r="B7" s="791">
        <v>2</v>
      </c>
      <c r="C7" s="791">
        <v>3</v>
      </c>
      <c r="D7" s="791">
        <v>4</v>
      </c>
      <c r="E7" s="791">
        <v>5</v>
      </c>
      <c r="F7" s="791">
        <v>6</v>
      </c>
      <c r="G7" s="791">
        <v>7</v>
      </c>
      <c r="H7" s="791">
        <v>8</v>
      </c>
      <c r="I7" s="791">
        <v>9</v>
      </c>
      <c r="J7" s="791">
        <v>10</v>
      </c>
      <c r="K7" s="791">
        <v>11</v>
      </c>
      <c r="L7" s="791">
        <v>12</v>
      </c>
      <c r="M7" s="791">
        <v>13</v>
      </c>
      <c r="N7" s="791">
        <v>14</v>
      </c>
      <c r="O7" s="791">
        <v>15</v>
      </c>
      <c r="P7" s="791">
        <v>16</v>
      </c>
      <c r="Q7" s="791">
        <v>17</v>
      </c>
      <c r="R7" s="791">
        <v>18</v>
      </c>
      <c r="S7" s="791">
        <v>19</v>
      </c>
    </row>
    <row r="8" spans="1:19" s="792" customFormat="1" x14ac:dyDescent="0.25">
      <c r="A8" s="784"/>
      <c r="B8" s="784"/>
      <c r="C8" s="784"/>
      <c r="D8" s="785"/>
      <c r="E8" s="785"/>
      <c r="F8" s="785"/>
      <c r="G8" s="793"/>
      <c r="H8" s="794"/>
      <c r="I8" s="794"/>
      <c r="J8" s="795"/>
      <c r="K8" s="795"/>
      <c r="L8" s="795"/>
      <c r="M8" s="786"/>
      <c r="N8" s="786"/>
      <c r="O8" s="796"/>
      <c r="P8" s="785"/>
      <c r="Q8" s="796"/>
      <c r="R8" s="786"/>
      <c r="S8" s="784"/>
    </row>
  </sheetData>
  <dataValidations count="9">
    <dataValidation type="list" allowBlank="1" showInputMessage="1" showErrorMessage="1" sqref="G8">
      <formula1>#REF!</formula1>
    </dataValidation>
    <dataValidation type="list" allowBlank="1" showInputMessage="1" showErrorMessage="1" sqref="H8">
      <formula1>#REF!</formula1>
    </dataValidation>
    <dataValidation type="list" allowBlank="1" showInputMessage="1" showErrorMessage="1" sqref="I8">
      <formula1>#REF!</formula1>
    </dataValidation>
    <dataValidation type="list" allowBlank="1" showInputMessage="1" showErrorMessage="1" sqref="J8">
      <formula1>#REF!</formula1>
    </dataValidation>
    <dataValidation type="list" allowBlank="1" showInputMessage="1" showErrorMessage="1" sqref="K8">
      <formula1>#REF!</formula1>
    </dataValidation>
    <dataValidation type="list" allowBlank="1" showInputMessage="1" showErrorMessage="1" sqref="L8">
      <formula1>#REF!</formula1>
    </dataValidation>
    <dataValidation type="list" allowBlank="1" showInputMessage="1" showErrorMessage="1" sqref="M8">
      <formula1>#REF!</formula1>
    </dataValidation>
    <dataValidation type="list" allowBlank="1" showInputMessage="1" showErrorMessage="1" sqref="N8">
      <formula1>#REF!</formula1>
    </dataValidation>
    <dataValidation type="list" allowBlank="1" showInputMessage="1" showErrorMessage="1" sqref="R8">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zoomScale="86" zoomScaleNormal="86" workbookViewId="0"/>
  </sheetViews>
  <sheetFormatPr defaultRowHeight="15" x14ac:dyDescent="0.25"/>
  <cols>
    <col min="1" max="1" width="24.28515625" bestFit="1" customWidth="1"/>
    <col min="2" max="2" width="70" customWidth="1"/>
    <col min="3" max="3" width="13.85546875" customWidth="1"/>
    <col min="4" max="4" width="12.5703125" customWidth="1"/>
    <col min="5" max="5" width="14.42578125" customWidth="1"/>
  </cols>
  <sheetData>
    <row r="1" spans="1:5" x14ac:dyDescent="0.25">
      <c r="A1" s="199" t="s">
        <v>547</v>
      </c>
      <c r="B1" s="200">
        <v>3</v>
      </c>
    </row>
    <row r="2" spans="1:5" x14ac:dyDescent="0.25">
      <c r="A2" s="199" t="s">
        <v>548</v>
      </c>
      <c r="B2" s="181" t="s">
        <v>672</v>
      </c>
    </row>
    <row r="3" spans="1:5" x14ac:dyDescent="0.25">
      <c r="A3" s="199" t="s">
        <v>549</v>
      </c>
      <c r="B3" s="199" t="s">
        <v>550</v>
      </c>
    </row>
    <row r="4" spans="1:5" x14ac:dyDescent="0.25">
      <c r="A4" s="199" t="s">
        <v>551</v>
      </c>
      <c r="B4" s="199" t="s">
        <v>113</v>
      </c>
    </row>
    <row r="5" spans="1:5" x14ac:dyDescent="0.25">
      <c r="A5" s="96" t="s">
        <v>741</v>
      </c>
      <c r="B5" s="96" t="s">
        <v>552</v>
      </c>
    </row>
    <row r="6" spans="1:5" ht="15.75" thickBot="1" x14ac:dyDescent="0.3"/>
    <row r="7" spans="1:5" ht="33.75" customHeight="1" thickBot="1" x14ac:dyDescent="0.3">
      <c r="A7" s="517" t="s">
        <v>1</v>
      </c>
      <c r="B7" s="518" t="s">
        <v>301</v>
      </c>
      <c r="C7" s="519" t="s">
        <v>20</v>
      </c>
      <c r="D7" s="520" t="s">
        <v>21</v>
      </c>
      <c r="E7" s="521" t="s">
        <v>17</v>
      </c>
    </row>
    <row r="8" spans="1:5" x14ac:dyDescent="0.25">
      <c r="A8" s="39">
        <v>1</v>
      </c>
      <c r="B8" s="40" t="s">
        <v>257</v>
      </c>
      <c r="C8" s="271">
        <f>C9+C13+C14+C18+C19+C20</f>
        <v>0</v>
      </c>
      <c r="D8" s="271">
        <f t="shared" ref="D8" si="0">D9+D13+D14+D18+D19+D20</f>
        <v>0</v>
      </c>
      <c r="E8" s="267">
        <f>+C8+D8</f>
        <v>0</v>
      </c>
    </row>
    <row r="9" spans="1:5" x14ac:dyDescent="0.25">
      <c r="A9" s="32">
        <v>1.1000000000000001</v>
      </c>
      <c r="B9" s="33" t="s">
        <v>67</v>
      </c>
      <c r="C9" s="272">
        <f>C10+C11+C12</f>
        <v>0</v>
      </c>
      <c r="D9" s="272">
        <f t="shared" ref="D9" si="1">D10+D11+D12</f>
        <v>0</v>
      </c>
      <c r="E9" s="268">
        <f>+C9+D9</f>
        <v>0</v>
      </c>
    </row>
    <row r="10" spans="1:5" x14ac:dyDescent="0.25">
      <c r="A10" s="38" t="s">
        <v>501</v>
      </c>
      <c r="B10" s="182" t="s">
        <v>276</v>
      </c>
      <c r="C10" s="261"/>
      <c r="D10" s="261"/>
      <c r="E10" s="268">
        <f t="shared" ref="E10:E13" si="2">+C10+D10</f>
        <v>0</v>
      </c>
    </row>
    <row r="11" spans="1:5" x14ac:dyDescent="0.25">
      <c r="A11" s="38" t="s">
        <v>502</v>
      </c>
      <c r="B11" s="182" t="s">
        <v>258</v>
      </c>
      <c r="C11" s="261"/>
      <c r="D11" s="261"/>
      <c r="E11" s="268">
        <f t="shared" si="2"/>
        <v>0</v>
      </c>
    </row>
    <row r="12" spans="1:5" x14ac:dyDescent="0.25">
      <c r="A12" s="38" t="s">
        <v>503</v>
      </c>
      <c r="B12" s="182" t="s">
        <v>49</v>
      </c>
      <c r="C12" s="261"/>
      <c r="D12" s="261"/>
      <c r="E12" s="268">
        <f t="shared" si="2"/>
        <v>0</v>
      </c>
    </row>
    <row r="13" spans="1:5" x14ac:dyDescent="0.25">
      <c r="A13" s="32">
        <v>1.2</v>
      </c>
      <c r="B13" s="33" t="s">
        <v>277</v>
      </c>
      <c r="C13" s="261"/>
      <c r="D13" s="261"/>
      <c r="E13" s="268">
        <f t="shared" si="2"/>
        <v>0</v>
      </c>
    </row>
    <row r="14" spans="1:5" x14ac:dyDescent="0.25">
      <c r="A14" s="32">
        <v>1.3</v>
      </c>
      <c r="B14" s="33" t="s">
        <v>85</v>
      </c>
      <c r="C14" s="272">
        <f>C15+C16+C17</f>
        <v>0</v>
      </c>
      <c r="D14" s="272">
        <f t="shared" ref="D14" si="3">D15+D16+D17</f>
        <v>0</v>
      </c>
      <c r="E14" s="268">
        <f>+C14+D14</f>
        <v>0</v>
      </c>
    </row>
    <row r="15" spans="1:5" x14ac:dyDescent="0.25">
      <c r="A15" s="38" t="s">
        <v>386</v>
      </c>
      <c r="B15" s="182" t="s">
        <v>259</v>
      </c>
      <c r="C15" s="261"/>
      <c r="D15" s="261"/>
      <c r="E15" s="268">
        <f t="shared" ref="E15:E70" si="4">+C15+D15</f>
        <v>0</v>
      </c>
    </row>
    <row r="16" spans="1:5" x14ac:dyDescent="0.25">
      <c r="A16" s="38" t="s">
        <v>391</v>
      </c>
      <c r="B16" s="182" t="s">
        <v>84</v>
      </c>
      <c r="C16" s="261"/>
      <c r="D16" s="261"/>
      <c r="E16" s="268">
        <f t="shared" si="4"/>
        <v>0</v>
      </c>
    </row>
    <row r="17" spans="1:6" x14ac:dyDescent="0.25">
      <c r="A17" s="38" t="s">
        <v>504</v>
      </c>
      <c r="B17" s="182" t="s">
        <v>50</v>
      </c>
      <c r="C17" s="261"/>
      <c r="D17" s="261"/>
      <c r="E17" s="268">
        <f t="shared" si="4"/>
        <v>0</v>
      </c>
    </row>
    <row r="18" spans="1:6" x14ac:dyDescent="0.25">
      <c r="A18" s="32">
        <v>1.4</v>
      </c>
      <c r="B18" s="33" t="s">
        <v>260</v>
      </c>
      <c r="C18" s="261"/>
      <c r="D18" s="261"/>
      <c r="E18" s="268">
        <f t="shared" si="4"/>
        <v>0</v>
      </c>
    </row>
    <row r="19" spans="1:6" x14ac:dyDescent="0.25">
      <c r="A19" s="32">
        <v>1.5</v>
      </c>
      <c r="B19" s="33" t="s">
        <v>86</v>
      </c>
      <c r="C19" s="261"/>
      <c r="D19" s="261"/>
      <c r="E19" s="268">
        <f t="shared" si="4"/>
        <v>0</v>
      </c>
    </row>
    <row r="20" spans="1:6" x14ac:dyDescent="0.25">
      <c r="A20" s="32">
        <v>1.6</v>
      </c>
      <c r="B20" s="33" t="s">
        <v>68</v>
      </c>
      <c r="C20" s="261"/>
      <c r="D20" s="261"/>
      <c r="E20" s="268">
        <f t="shared" si="4"/>
        <v>0</v>
      </c>
    </row>
    <row r="21" spans="1:6" x14ac:dyDescent="0.25">
      <c r="A21" s="29">
        <v>2</v>
      </c>
      <c r="B21" s="23" t="s">
        <v>69</v>
      </c>
      <c r="C21" s="261"/>
      <c r="D21" s="261"/>
      <c r="E21" s="268">
        <f t="shared" si="4"/>
        <v>0</v>
      </c>
      <c r="F21" s="653"/>
    </row>
    <row r="22" spans="1:6" x14ac:dyDescent="0.25">
      <c r="A22" s="29">
        <v>3</v>
      </c>
      <c r="B22" s="23" t="s">
        <v>70</v>
      </c>
      <c r="C22" s="272">
        <f>C23+C29+C30</f>
        <v>0</v>
      </c>
      <c r="D22" s="272">
        <f t="shared" ref="D22" si="5">D23+D29+D30</f>
        <v>0</v>
      </c>
      <c r="E22" s="268">
        <f t="shared" si="4"/>
        <v>0</v>
      </c>
    </row>
    <row r="23" spans="1:6" x14ac:dyDescent="0.25">
      <c r="A23" s="32">
        <v>3.1</v>
      </c>
      <c r="B23" s="33" t="s">
        <v>261</v>
      </c>
      <c r="C23" s="272">
        <f>C24+C25+C26+C27+C28</f>
        <v>0</v>
      </c>
      <c r="D23" s="272">
        <f t="shared" ref="D23" si="6">D24+D25+D26+D27+D28</f>
        <v>0</v>
      </c>
      <c r="E23" s="268">
        <f t="shared" si="4"/>
        <v>0</v>
      </c>
    </row>
    <row r="24" spans="1:6" x14ac:dyDescent="0.25">
      <c r="A24" s="38" t="s">
        <v>469</v>
      </c>
      <c r="B24" s="182" t="s">
        <v>71</v>
      </c>
      <c r="C24" s="261"/>
      <c r="D24" s="261"/>
      <c r="E24" s="268">
        <f t="shared" si="4"/>
        <v>0</v>
      </c>
    </row>
    <row r="25" spans="1:6" x14ac:dyDescent="0.25">
      <c r="A25" s="38" t="s">
        <v>470</v>
      </c>
      <c r="B25" s="182" t="s">
        <v>304</v>
      </c>
      <c r="C25" s="261"/>
      <c r="D25" s="261"/>
      <c r="E25" s="268">
        <f t="shared" si="4"/>
        <v>0</v>
      </c>
    </row>
    <row r="26" spans="1:6" x14ac:dyDescent="0.25">
      <c r="A26" s="38" t="s">
        <v>473</v>
      </c>
      <c r="B26" s="182" t="s">
        <v>72</v>
      </c>
      <c r="C26" s="261"/>
      <c r="D26" s="261"/>
      <c r="E26" s="268">
        <f t="shared" si="4"/>
        <v>0</v>
      </c>
    </row>
    <row r="27" spans="1:6" x14ac:dyDescent="0.25">
      <c r="A27" s="38" t="s">
        <v>474</v>
      </c>
      <c r="B27" s="182" t="s">
        <v>73</v>
      </c>
      <c r="C27" s="261"/>
      <c r="D27" s="261"/>
      <c r="E27" s="268">
        <f t="shared" si="4"/>
        <v>0</v>
      </c>
    </row>
    <row r="28" spans="1:6" x14ac:dyDescent="0.25">
      <c r="A28" s="38" t="s">
        <v>505</v>
      </c>
      <c r="B28" s="182" t="s">
        <v>74</v>
      </c>
      <c r="C28" s="261"/>
      <c r="D28" s="261"/>
      <c r="E28" s="268">
        <f t="shared" si="4"/>
        <v>0</v>
      </c>
    </row>
    <row r="29" spans="1:6" x14ac:dyDescent="0.25">
      <c r="A29" s="32">
        <v>3.2</v>
      </c>
      <c r="B29" s="33" t="s">
        <v>278</v>
      </c>
      <c r="C29" s="261"/>
      <c r="D29" s="261"/>
      <c r="E29" s="268">
        <f t="shared" si="4"/>
        <v>0</v>
      </c>
    </row>
    <row r="30" spans="1:6" x14ac:dyDescent="0.25">
      <c r="A30" s="32">
        <v>3.3</v>
      </c>
      <c r="B30" s="33" t="s">
        <v>75</v>
      </c>
      <c r="C30" s="261"/>
      <c r="D30" s="261"/>
      <c r="E30" s="268">
        <f t="shared" si="4"/>
        <v>0</v>
      </c>
    </row>
    <row r="31" spans="1:6" x14ac:dyDescent="0.25">
      <c r="A31" s="29">
        <v>4</v>
      </c>
      <c r="B31" s="23" t="s">
        <v>76</v>
      </c>
      <c r="C31" s="272">
        <f>C32+C33+C34</f>
        <v>0</v>
      </c>
      <c r="D31" s="272">
        <f t="shared" ref="D31" si="7">D32+D33+D34</f>
        <v>0</v>
      </c>
      <c r="E31" s="268">
        <f t="shared" si="4"/>
        <v>0</v>
      </c>
    </row>
    <row r="32" spans="1:6" x14ac:dyDescent="0.25">
      <c r="A32" s="32">
        <v>4.0999999999999996</v>
      </c>
      <c r="B32" s="33" t="s">
        <v>77</v>
      </c>
      <c r="C32" s="261"/>
      <c r="D32" s="261"/>
      <c r="E32" s="268">
        <f t="shared" si="4"/>
        <v>0</v>
      </c>
    </row>
    <row r="33" spans="1:5" x14ac:dyDescent="0.25">
      <c r="A33" s="32">
        <v>4.2</v>
      </c>
      <c r="B33" s="33" t="s">
        <v>78</v>
      </c>
      <c r="C33" s="261"/>
      <c r="D33" s="261"/>
      <c r="E33" s="268">
        <f t="shared" si="4"/>
        <v>0</v>
      </c>
    </row>
    <row r="34" spans="1:5" x14ac:dyDescent="0.25">
      <c r="A34" s="32">
        <v>4.3</v>
      </c>
      <c r="B34" s="33" t="s">
        <v>79</v>
      </c>
      <c r="C34" s="261"/>
      <c r="D34" s="261"/>
      <c r="E34" s="268">
        <f t="shared" si="4"/>
        <v>0</v>
      </c>
    </row>
    <row r="35" spans="1:5" x14ac:dyDescent="0.25">
      <c r="A35" s="29">
        <v>5</v>
      </c>
      <c r="B35" s="23" t="s">
        <v>366</v>
      </c>
      <c r="C35" s="262"/>
      <c r="D35" s="262"/>
      <c r="E35" s="268">
        <f t="shared" si="4"/>
        <v>0</v>
      </c>
    </row>
    <row r="36" spans="1:5" ht="15.75" thickBot="1" x14ac:dyDescent="0.3">
      <c r="A36" s="29">
        <v>6</v>
      </c>
      <c r="B36" s="23" t="s">
        <v>80</v>
      </c>
      <c r="C36" s="262"/>
      <c r="D36" s="262"/>
      <c r="E36" s="268">
        <f t="shared" si="4"/>
        <v>0</v>
      </c>
    </row>
    <row r="37" spans="1:5" ht="15.75" thickBot="1" x14ac:dyDescent="0.3">
      <c r="A37" s="501"/>
      <c r="B37" s="503" t="s">
        <v>81</v>
      </c>
      <c r="C37" s="273">
        <f>C8+C21+C22+C31+C35+C36</f>
        <v>0</v>
      </c>
      <c r="D37" s="273">
        <f>D8+D21+D22+D31+D35+D36</f>
        <v>0</v>
      </c>
      <c r="E37" s="274">
        <f t="shared" si="4"/>
        <v>0</v>
      </c>
    </row>
    <row r="38" spans="1:5" x14ac:dyDescent="0.25">
      <c r="A38" s="29">
        <v>1</v>
      </c>
      <c r="B38" s="23" t="s">
        <v>509</v>
      </c>
      <c r="C38" s="272">
        <f>C39+C44+C49+C50+C51+C52</f>
        <v>0</v>
      </c>
      <c r="D38" s="272">
        <f t="shared" ref="D38" si="8">D39+D44+D49+D50+D51+D52</f>
        <v>0</v>
      </c>
      <c r="E38" s="268">
        <f t="shared" si="4"/>
        <v>0</v>
      </c>
    </row>
    <row r="39" spans="1:5" x14ac:dyDescent="0.25">
      <c r="A39" s="32">
        <v>1.1000000000000001</v>
      </c>
      <c r="B39" s="33" t="s">
        <v>48</v>
      </c>
      <c r="C39" s="272">
        <f>C40+C41+C42+C43</f>
        <v>0</v>
      </c>
      <c r="D39" s="272">
        <f>D40+D41+D42+D43</f>
        <v>0</v>
      </c>
      <c r="E39" s="268">
        <f>+C39+D39</f>
        <v>0</v>
      </c>
    </row>
    <row r="40" spans="1:5" x14ac:dyDescent="0.25">
      <c r="A40" s="38" t="s">
        <v>501</v>
      </c>
      <c r="B40" s="183" t="s">
        <v>250</v>
      </c>
      <c r="C40" s="261"/>
      <c r="D40" s="261"/>
      <c r="E40" s="268">
        <f t="shared" si="4"/>
        <v>0</v>
      </c>
    </row>
    <row r="41" spans="1:5" x14ac:dyDescent="0.25">
      <c r="A41" s="38" t="s">
        <v>502</v>
      </c>
      <c r="B41" s="183" t="s">
        <v>83</v>
      </c>
      <c r="C41" s="261"/>
      <c r="D41" s="261"/>
      <c r="E41" s="268">
        <f t="shared" si="4"/>
        <v>0</v>
      </c>
    </row>
    <row r="42" spans="1:5" x14ac:dyDescent="0.25">
      <c r="A42" s="38" t="s">
        <v>503</v>
      </c>
      <c r="B42" s="183" t="s">
        <v>847</v>
      </c>
      <c r="C42" s="261"/>
      <c r="D42" s="261"/>
      <c r="E42" s="268">
        <f t="shared" si="4"/>
        <v>0</v>
      </c>
    </row>
    <row r="43" spans="1:5" x14ac:dyDescent="0.25">
      <c r="A43" s="38" t="s">
        <v>846</v>
      </c>
      <c r="B43" s="183" t="s">
        <v>49</v>
      </c>
      <c r="C43" s="261"/>
      <c r="D43" s="261"/>
      <c r="E43" s="268">
        <f t="shared" si="4"/>
        <v>0</v>
      </c>
    </row>
    <row r="44" spans="1:5" x14ac:dyDescent="0.25">
      <c r="A44" s="32">
        <v>1.2</v>
      </c>
      <c r="B44" s="33" t="s">
        <v>275</v>
      </c>
      <c r="C44" s="272">
        <f>C45+C46+C47+C48</f>
        <v>0</v>
      </c>
      <c r="D44" s="272">
        <f t="shared" ref="D44" si="9">D45+D46+D47+D48</f>
        <v>0</v>
      </c>
      <c r="E44" s="268">
        <f t="shared" si="4"/>
        <v>0</v>
      </c>
    </row>
    <row r="45" spans="1:5" x14ac:dyDescent="0.25">
      <c r="A45" s="38" t="s">
        <v>382</v>
      </c>
      <c r="B45" s="182" t="s">
        <v>250</v>
      </c>
      <c r="C45" s="261"/>
      <c r="D45" s="261"/>
      <c r="E45" s="268">
        <f t="shared" si="4"/>
        <v>0</v>
      </c>
    </row>
    <row r="46" spans="1:5" x14ac:dyDescent="0.25">
      <c r="A46" s="38" t="s">
        <v>506</v>
      </c>
      <c r="B46" s="182" t="s">
        <v>82</v>
      </c>
      <c r="C46" s="261"/>
      <c r="D46" s="261"/>
      <c r="E46" s="268">
        <f t="shared" si="4"/>
        <v>0</v>
      </c>
    </row>
    <row r="47" spans="1:5" x14ac:dyDescent="0.25">
      <c r="A47" s="38" t="s">
        <v>507</v>
      </c>
      <c r="B47" s="182" t="s">
        <v>84</v>
      </c>
      <c r="C47" s="261"/>
      <c r="D47" s="261"/>
      <c r="E47" s="268">
        <f t="shared" si="4"/>
        <v>0</v>
      </c>
    </row>
    <row r="48" spans="1:5" x14ac:dyDescent="0.25">
      <c r="A48" s="38" t="s">
        <v>508</v>
      </c>
      <c r="B48" s="182" t="s">
        <v>50</v>
      </c>
      <c r="C48" s="261"/>
      <c r="D48" s="261"/>
      <c r="E48" s="268">
        <f t="shared" si="4"/>
        <v>0</v>
      </c>
    </row>
    <row r="49" spans="1:5" x14ac:dyDescent="0.25">
      <c r="A49" s="32">
        <v>1.3</v>
      </c>
      <c r="B49" s="33" t="s">
        <v>251</v>
      </c>
      <c r="C49" s="261"/>
      <c r="D49" s="261"/>
      <c r="E49" s="268">
        <f t="shared" si="4"/>
        <v>0</v>
      </c>
    </row>
    <row r="50" spans="1:5" x14ac:dyDescent="0.25">
      <c r="A50" s="32">
        <v>1.4</v>
      </c>
      <c r="B50" s="33" t="s">
        <v>51</v>
      </c>
      <c r="C50" s="261"/>
      <c r="D50" s="261"/>
      <c r="E50" s="268">
        <f t="shared" si="4"/>
        <v>0</v>
      </c>
    </row>
    <row r="51" spans="1:5" x14ac:dyDescent="0.25">
      <c r="A51" s="32">
        <v>1.5</v>
      </c>
      <c r="B51" s="33" t="s">
        <v>52</v>
      </c>
      <c r="C51" s="261"/>
      <c r="D51" s="261"/>
      <c r="E51" s="268">
        <f t="shared" si="4"/>
        <v>0</v>
      </c>
    </row>
    <row r="52" spans="1:5" x14ac:dyDescent="0.25">
      <c r="A52" s="32">
        <v>1.6</v>
      </c>
      <c r="B52" s="33" t="s">
        <v>55</v>
      </c>
      <c r="C52" s="272">
        <f>C53+C54+C55</f>
        <v>0</v>
      </c>
      <c r="D52" s="272">
        <f t="shared" ref="D52" si="10">D53+D54+D55</f>
        <v>0</v>
      </c>
      <c r="E52" s="268">
        <f t="shared" si="4"/>
        <v>0</v>
      </c>
    </row>
    <row r="53" spans="1:5" x14ac:dyDescent="0.25">
      <c r="A53" s="38" t="s">
        <v>738</v>
      </c>
      <c r="B53" s="182" t="s">
        <v>53</v>
      </c>
      <c r="C53" s="261"/>
      <c r="D53" s="261"/>
      <c r="E53" s="268">
        <f t="shared" si="4"/>
        <v>0</v>
      </c>
    </row>
    <row r="54" spans="1:5" x14ac:dyDescent="0.25">
      <c r="A54" s="38" t="s">
        <v>739</v>
      </c>
      <c r="B54" s="182" t="s">
        <v>54</v>
      </c>
      <c r="C54" s="261"/>
      <c r="D54" s="261"/>
      <c r="E54" s="268">
        <f t="shared" si="4"/>
        <v>0</v>
      </c>
    </row>
    <row r="55" spans="1:5" x14ac:dyDescent="0.25">
      <c r="A55" s="38" t="s">
        <v>740</v>
      </c>
      <c r="B55" s="182" t="s">
        <v>252</v>
      </c>
      <c r="C55" s="261"/>
      <c r="D55" s="261"/>
      <c r="E55" s="268">
        <f t="shared" si="4"/>
        <v>0</v>
      </c>
    </row>
    <row r="56" spans="1:5" x14ac:dyDescent="0.25">
      <c r="A56" s="29">
        <v>2</v>
      </c>
      <c r="B56" s="23" t="s">
        <v>56</v>
      </c>
      <c r="C56" s="272">
        <f>C57</f>
        <v>0</v>
      </c>
      <c r="D56" s="272">
        <f t="shared" ref="D56" si="11">D57</f>
        <v>0</v>
      </c>
      <c r="E56" s="268">
        <f t="shared" si="4"/>
        <v>0</v>
      </c>
    </row>
    <row r="57" spans="1:5" x14ac:dyDescent="0.25">
      <c r="A57" s="38">
        <v>2.1</v>
      </c>
      <c r="B57" s="182" t="s">
        <v>57</v>
      </c>
      <c r="C57" s="263"/>
      <c r="D57" s="263"/>
      <c r="E57" s="268">
        <f t="shared" si="4"/>
        <v>0</v>
      </c>
    </row>
    <row r="58" spans="1:5" x14ac:dyDescent="0.25">
      <c r="A58" s="29">
        <v>3</v>
      </c>
      <c r="B58" s="23" t="s">
        <v>58</v>
      </c>
      <c r="C58" s="272">
        <f>C59+C65+C66+C67</f>
        <v>0</v>
      </c>
      <c r="D58" s="272">
        <f t="shared" ref="D58" si="12">D59+D65+D66+D67</f>
        <v>0</v>
      </c>
      <c r="E58" s="268">
        <f t="shared" si="4"/>
        <v>0</v>
      </c>
    </row>
    <row r="59" spans="1:5" x14ac:dyDescent="0.25">
      <c r="A59" s="32">
        <v>3.1</v>
      </c>
      <c r="B59" s="33" t="s">
        <v>255</v>
      </c>
      <c r="C59" s="272">
        <f>C60+C61+C62+C63+C64</f>
        <v>0</v>
      </c>
      <c r="D59" s="272">
        <f t="shared" ref="D59" si="13">D60+D61+D62+D63+D64</f>
        <v>0</v>
      </c>
      <c r="E59" s="268">
        <f t="shared" si="4"/>
        <v>0</v>
      </c>
    </row>
    <row r="60" spans="1:5" x14ac:dyDescent="0.25">
      <c r="A60" s="38" t="s">
        <v>469</v>
      </c>
      <c r="B60" s="182" t="s">
        <v>59</v>
      </c>
      <c r="C60" s="264"/>
      <c r="D60" s="264"/>
      <c r="E60" s="268">
        <f t="shared" si="4"/>
        <v>0</v>
      </c>
    </row>
    <row r="61" spans="1:5" x14ac:dyDescent="0.25">
      <c r="A61" s="38" t="s">
        <v>470</v>
      </c>
      <c r="B61" s="182" t="s">
        <v>303</v>
      </c>
      <c r="C61" s="265"/>
      <c r="D61" s="265"/>
      <c r="E61" s="268">
        <f t="shared" si="4"/>
        <v>0</v>
      </c>
    </row>
    <row r="62" spans="1:5" x14ac:dyDescent="0.25">
      <c r="A62" s="38" t="s">
        <v>473</v>
      </c>
      <c r="B62" s="182" t="s">
        <v>60</v>
      </c>
      <c r="C62" s="265"/>
      <c r="D62" s="265"/>
      <c r="E62" s="268">
        <f t="shared" si="4"/>
        <v>0</v>
      </c>
    </row>
    <row r="63" spans="1:5" x14ac:dyDescent="0.25">
      <c r="A63" s="38" t="s">
        <v>474</v>
      </c>
      <c r="B63" s="182" t="s">
        <v>61</v>
      </c>
      <c r="C63" s="264"/>
      <c r="D63" s="264"/>
      <c r="E63" s="268">
        <f t="shared" si="4"/>
        <v>0</v>
      </c>
    </row>
    <row r="64" spans="1:5" x14ac:dyDescent="0.25">
      <c r="A64" s="38" t="s">
        <v>505</v>
      </c>
      <c r="B64" s="182" t="s">
        <v>62</v>
      </c>
      <c r="C64" s="264"/>
      <c r="D64" s="264"/>
      <c r="E64" s="268">
        <f t="shared" si="4"/>
        <v>0</v>
      </c>
    </row>
    <row r="65" spans="1:5" x14ac:dyDescent="0.25">
      <c r="A65" s="32">
        <v>3.2</v>
      </c>
      <c r="B65" s="33" t="s">
        <v>253</v>
      </c>
      <c r="C65" s="265"/>
      <c r="D65" s="265"/>
      <c r="E65" s="268">
        <f t="shared" si="4"/>
        <v>0</v>
      </c>
    </row>
    <row r="66" spans="1:5" x14ac:dyDescent="0.25">
      <c r="A66" s="32">
        <v>3.3</v>
      </c>
      <c r="B66" s="33" t="s">
        <v>256</v>
      </c>
      <c r="C66" s="265"/>
      <c r="D66" s="265"/>
      <c r="E66" s="268">
        <f t="shared" si="4"/>
        <v>0</v>
      </c>
    </row>
    <row r="67" spans="1:5" x14ac:dyDescent="0.25">
      <c r="A67" s="32">
        <v>3.4</v>
      </c>
      <c r="B67" s="33" t="s">
        <v>63</v>
      </c>
      <c r="C67" s="265"/>
      <c r="D67" s="265"/>
      <c r="E67" s="268">
        <f t="shared" si="4"/>
        <v>0</v>
      </c>
    </row>
    <row r="68" spans="1:5" x14ac:dyDescent="0.25">
      <c r="A68" s="29">
        <v>4</v>
      </c>
      <c r="B68" s="23" t="s">
        <v>64</v>
      </c>
      <c r="C68" s="261"/>
      <c r="D68" s="261"/>
      <c r="E68" s="268">
        <f t="shared" si="4"/>
        <v>0</v>
      </c>
    </row>
    <row r="69" spans="1:5" ht="15.75" thickBot="1" x14ac:dyDescent="0.3">
      <c r="A69" s="43">
        <v>5</v>
      </c>
      <c r="B69" s="184" t="s">
        <v>65</v>
      </c>
      <c r="C69" s="266"/>
      <c r="D69" s="266"/>
      <c r="E69" s="268">
        <f t="shared" si="4"/>
        <v>0</v>
      </c>
    </row>
    <row r="70" spans="1:5" ht="15.75" thickBot="1" x14ac:dyDescent="0.3">
      <c r="A70" s="501"/>
      <c r="B70" s="503" t="s">
        <v>66</v>
      </c>
      <c r="C70" s="270">
        <f>C38+C56+C58+C68+C69</f>
        <v>0</v>
      </c>
      <c r="D70" s="270">
        <f t="shared" ref="D70" si="14">D38+D56+D58+D68+D69</f>
        <v>0</v>
      </c>
      <c r="E70" s="269">
        <f t="shared" si="4"/>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heetViews>
  <sheetFormatPr defaultRowHeight="15" x14ac:dyDescent="0.25"/>
  <cols>
    <col min="1" max="1" width="24.28515625" bestFit="1" customWidth="1"/>
    <col min="2" max="2" width="55.7109375" bestFit="1" customWidth="1"/>
    <col min="3" max="3" width="12.5703125" customWidth="1"/>
    <col min="4" max="4" width="13.140625" customWidth="1"/>
    <col min="5" max="5" width="12.5703125" customWidth="1"/>
    <col min="6" max="6" width="13.5703125" customWidth="1"/>
    <col min="7" max="7" width="14.42578125" customWidth="1"/>
  </cols>
  <sheetData>
    <row r="1" spans="1:7" x14ac:dyDescent="0.25">
      <c r="A1" s="199" t="s">
        <v>547</v>
      </c>
      <c r="B1" s="200">
        <v>4</v>
      </c>
    </row>
    <row r="2" spans="1:7" x14ac:dyDescent="0.25">
      <c r="A2" s="199" t="s">
        <v>548</v>
      </c>
      <c r="B2" s="181" t="s">
        <v>673</v>
      </c>
    </row>
    <row r="3" spans="1:7" x14ac:dyDescent="0.25">
      <c r="A3" s="199" t="s">
        <v>549</v>
      </c>
      <c r="B3" s="199" t="s">
        <v>550</v>
      </c>
    </row>
    <row r="4" spans="1:7" x14ac:dyDescent="0.25">
      <c r="A4" s="199" t="s">
        <v>551</v>
      </c>
      <c r="B4" s="199" t="s">
        <v>113</v>
      </c>
    </row>
    <row r="5" spans="1:7" x14ac:dyDescent="0.25">
      <c r="A5" s="96" t="s">
        <v>741</v>
      </c>
      <c r="B5" s="96" t="s">
        <v>552</v>
      </c>
    </row>
    <row r="6" spans="1:7" ht="15.75" thickBot="1" x14ac:dyDescent="0.3"/>
    <row r="7" spans="1:7" x14ac:dyDescent="0.25">
      <c r="A7" s="522"/>
      <c r="B7" s="831" t="s">
        <v>88</v>
      </c>
      <c r="C7" s="833" t="s">
        <v>20</v>
      </c>
      <c r="D7" s="834"/>
      <c r="E7" s="833" t="s">
        <v>21</v>
      </c>
      <c r="F7" s="834"/>
      <c r="G7" s="837" t="s">
        <v>17</v>
      </c>
    </row>
    <row r="8" spans="1:7" ht="15.75" thickBot="1" x14ac:dyDescent="0.3">
      <c r="A8" s="523" t="s">
        <v>1</v>
      </c>
      <c r="B8" s="832"/>
      <c r="C8" s="835"/>
      <c r="D8" s="836"/>
      <c r="E8" s="835"/>
      <c r="F8" s="836"/>
      <c r="G8" s="838"/>
    </row>
    <row r="9" spans="1:7" ht="15.75" thickBot="1" x14ac:dyDescent="0.3">
      <c r="A9" s="524"/>
      <c r="B9" s="525"/>
      <c r="C9" s="526" t="s">
        <v>23</v>
      </c>
      <c r="D9" s="527" t="s">
        <v>24</v>
      </c>
      <c r="E9" s="526" t="s">
        <v>23</v>
      </c>
      <c r="F9" s="528" t="s">
        <v>24</v>
      </c>
      <c r="G9" s="839"/>
    </row>
    <row r="10" spans="1:7" x14ac:dyDescent="0.25">
      <c r="A10" s="185">
        <v>1</v>
      </c>
      <c r="B10" s="186" t="s">
        <v>89</v>
      </c>
      <c r="C10" s="243">
        <f>+C11+C14</f>
        <v>0</v>
      </c>
      <c r="D10" s="243">
        <f t="shared" ref="D10:F10" si="0">+D11+D14</f>
        <v>0</v>
      </c>
      <c r="E10" s="243">
        <f t="shared" si="0"/>
        <v>0</v>
      </c>
      <c r="F10" s="243">
        <f t="shared" si="0"/>
        <v>0</v>
      </c>
      <c r="G10" s="277">
        <f>SUM(C10:F10)</f>
        <v>0</v>
      </c>
    </row>
    <row r="11" spans="1:7" x14ac:dyDescent="0.25">
      <c r="A11" s="46">
        <v>1.1000000000000001</v>
      </c>
      <c r="B11" s="47" t="s">
        <v>90</v>
      </c>
      <c r="C11" s="275">
        <f>+C12+C13</f>
        <v>0</v>
      </c>
      <c r="D11" s="275">
        <f t="shared" ref="D11:F11" si="1">+D12+D13</f>
        <v>0</v>
      </c>
      <c r="E11" s="275">
        <f t="shared" si="1"/>
        <v>0</v>
      </c>
      <c r="F11" s="275">
        <f t="shared" si="1"/>
        <v>0</v>
      </c>
      <c r="G11" s="278">
        <f t="shared" ref="G11:G33" si="2">SUM(C11:F11)</f>
        <v>0</v>
      </c>
    </row>
    <row r="12" spans="1:7" x14ac:dyDescent="0.25">
      <c r="A12" s="46" t="s">
        <v>501</v>
      </c>
      <c r="B12" s="47" t="s">
        <v>91</v>
      </c>
      <c r="C12" s="279"/>
      <c r="D12" s="279"/>
      <c r="E12" s="251"/>
      <c r="F12" s="259"/>
      <c r="G12" s="278">
        <f t="shared" si="2"/>
        <v>0</v>
      </c>
    </row>
    <row r="13" spans="1:7" x14ac:dyDescent="0.25">
      <c r="A13" s="46" t="s">
        <v>502</v>
      </c>
      <c r="B13" s="47" t="s">
        <v>100</v>
      </c>
      <c r="C13" s="279"/>
      <c r="D13" s="279"/>
      <c r="E13" s="251"/>
      <c r="F13" s="259"/>
      <c r="G13" s="278">
        <f t="shared" si="2"/>
        <v>0</v>
      </c>
    </row>
    <row r="14" spans="1:7" x14ac:dyDescent="0.25">
      <c r="A14" s="46">
        <v>1.2</v>
      </c>
      <c r="B14" s="47" t="s">
        <v>92</v>
      </c>
      <c r="C14" s="275">
        <f>+C15+C16</f>
        <v>0</v>
      </c>
      <c r="D14" s="275">
        <f t="shared" ref="D14:F14" si="3">+D15+D16</f>
        <v>0</v>
      </c>
      <c r="E14" s="275">
        <f t="shared" si="3"/>
        <v>0</v>
      </c>
      <c r="F14" s="275">
        <f t="shared" si="3"/>
        <v>0</v>
      </c>
      <c r="G14" s="278">
        <f t="shared" si="2"/>
        <v>0</v>
      </c>
    </row>
    <row r="15" spans="1:7" x14ac:dyDescent="0.25">
      <c r="A15" s="46" t="s">
        <v>382</v>
      </c>
      <c r="B15" s="47" t="s">
        <v>262</v>
      </c>
      <c r="C15" s="280"/>
      <c r="D15" s="280"/>
      <c r="E15" s="251"/>
      <c r="F15" s="259"/>
      <c r="G15" s="278">
        <f t="shared" si="2"/>
        <v>0</v>
      </c>
    </row>
    <row r="16" spans="1:7" x14ac:dyDescent="0.25">
      <c r="A16" s="46" t="s">
        <v>506</v>
      </c>
      <c r="B16" s="47" t="s">
        <v>263</v>
      </c>
      <c r="C16" s="279"/>
      <c r="D16" s="250"/>
      <c r="E16" s="251"/>
      <c r="F16" s="259"/>
      <c r="G16" s="278">
        <f t="shared" si="2"/>
        <v>0</v>
      </c>
    </row>
    <row r="17" spans="1:7" x14ac:dyDescent="0.25">
      <c r="A17" s="44">
        <v>2</v>
      </c>
      <c r="B17" s="45" t="s">
        <v>93</v>
      </c>
      <c r="C17" s="276">
        <f>+C18+C21</f>
        <v>0</v>
      </c>
      <c r="D17" s="276">
        <f t="shared" ref="D17:F17" si="4">+D18+D21</f>
        <v>0</v>
      </c>
      <c r="E17" s="276">
        <f t="shared" si="4"/>
        <v>0</v>
      </c>
      <c r="F17" s="276">
        <f t="shared" si="4"/>
        <v>0</v>
      </c>
      <c r="G17" s="278">
        <f t="shared" si="2"/>
        <v>0</v>
      </c>
    </row>
    <row r="18" spans="1:7" x14ac:dyDescent="0.25">
      <c r="A18" s="46">
        <v>2.1</v>
      </c>
      <c r="B18" s="47" t="s">
        <v>94</v>
      </c>
      <c r="C18" s="276">
        <f>+C19+C20</f>
        <v>0</v>
      </c>
      <c r="D18" s="276">
        <f t="shared" ref="D18:F18" si="5">+D19+D20</f>
        <v>0</v>
      </c>
      <c r="E18" s="276">
        <f t="shared" si="5"/>
        <v>0</v>
      </c>
      <c r="F18" s="276">
        <f t="shared" si="5"/>
        <v>0</v>
      </c>
      <c r="G18" s="278">
        <f t="shared" si="2"/>
        <v>0</v>
      </c>
    </row>
    <row r="19" spans="1:7" x14ac:dyDescent="0.25">
      <c r="A19" s="46" t="s">
        <v>407</v>
      </c>
      <c r="B19" s="47" t="s">
        <v>91</v>
      </c>
      <c r="C19" s="279"/>
      <c r="D19" s="279"/>
      <c r="E19" s="279"/>
      <c r="F19" s="279"/>
      <c r="G19" s="278">
        <f t="shared" si="2"/>
        <v>0</v>
      </c>
    </row>
    <row r="20" spans="1:7" x14ac:dyDescent="0.25">
      <c r="A20" s="46" t="s">
        <v>424</v>
      </c>
      <c r="B20" s="47" t="s">
        <v>100</v>
      </c>
      <c r="C20" s="279"/>
      <c r="D20" s="279"/>
      <c r="E20" s="279"/>
      <c r="F20" s="279"/>
      <c r="G20" s="278">
        <f t="shared" si="2"/>
        <v>0</v>
      </c>
    </row>
    <row r="21" spans="1:7" x14ac:dyDescent="0.25">
      <c r="A21" s="46">
        <v>2.2000000000000002</v>
      </c>
      <c r="B21" s="47" t="s">
        <v>95</v>
      </c>
      <c r="C21" s="276">
        <f>+C22+C23</f>
        <v>0</v>
      </c>
      <c r="D21" s="276">
        <f t="shared" ref="D21:F21" si="6">+D22+D23</f>
        <v>0</v>
      </c>
      <c r="E21" s="276">
        <f t="shared" si="6"/>
        <v>0</v>
      </c>
      <c r="F21" s="276">
        <f t="shared" si="6"/>
        <v>0</v>
      </c>
      <c r="G21" s="278">
        <f t="shared" si="2"/>
        <v>0</v>
      </c>
    </row>
    <row r="22" spans="1:7" x14ac:dyDescent="0.25">
      <c r="A22" s="46" t="s">
        <v>427</v>
      </c>
      <c r="B22" s="47" t="s">
        <v>262</v>
      </c>
      <c r="C22" s="279"/>
      <c r="D22" s="279"/>
      <c r="E22" s="279"/>
      <c r="F22" s="279"/>
      <c r="G22" s="278">
        <f t="shared" si="2"/>
        <v>0</v>
      </c>
    </row>
    <row r="23" spans="1:7" x14ac:dyDescent="0.25">
      <c r="A23" s="46" t="s">
        <v>428</v>
      </c>
      <c r="B23" s="47" t="s">
        <v>263</v>
      </c>
      <c r="C23" s="279"/>
      <c r="D23" s="279"/>
      <c r="E23" s="279"/>
      <c r="F23" s="279"/>
      <c r="G23" s="278">
        <f t="shared" si="2"/>
        <v>0</v>
      </c>
    </row>
    <row r="24" spans="1:7" x14ac:dyDescent="0.25">
      <c r="A24" s="44">
        <v>3</v>
      </c>
      <c r="B24" s="45" t="s">
        <v>264</v>
      </c>
      <c r="C24" s="276">
        <f>+C25+C26</f>
        <v>0</v>
      </c>
      <c r="D24" s="276">
        <f t="shared" ref="D24:F24" si="7">+D25+D26</f>
        <v>0</v>
      </c>
      <c r="E24" s="276">
        <f t="shared" si="7"/>
        <v>0</v>
      </c>
      <c r="F24" s="276">
        <f t="shared" si="7"/>
        <v>0</v>
      </c>
      <c r="G24" s="278">
        <f t="shared" si="2"/>
        <v>0</v>
      </c>
    </row>
    <row r="25" spans="1:7" x14ac:dyDescent="0.25">
      <c r="A25" s="46">
        <v>3.1</v>
      </c>
      <c r="B25" s="49" t="s">
        <v>265</v>
      </c>
      <c r="C25" s="279"/>
      <c r="D25" s="279"/>
      <c r="E25" s="279"/>
      <c r="F25" s="279"/>
      <c r="G25" s="278">
        <f t="shared" si="2"/>
        <v>0</v>
      </c>
    </row>
    <row r="26" spans="1:7" x14ac:dyDescent="0.25">
      <c r="A26" s="46">
        <v>3.2</v>
      </c>
      <c r="B26" s="49" t="s">
        <v>266</v>
      </c>
      <c r="C26" s="279"/>
      <c r="D26" s="279"/>
      <c r="E26" s="279"/>
      <c r="F26" s="279"/>
      <c r="G26" s="278">
        <f t="shared" si="2"/>
        <v>0</v>
      </c>
    </row>
    <row r="27" spans="1:7" x14ac:dyDescent="0.25">
      <c r="A27" s="44">
        <v>4</v>
      </c>
      <c r="B27" s="45" t="s">
        <v>96</v>
      </c>
      <c r="C27" s="276">
        <f>SUM(C28:C31)</f>
        <v>0</v>
      </c>
      <c r="D27" s="276">
        <f t="shared" ref="D27:F27" si="8">SUM(D28:D31)</f>
        <v>0</v>
      </c>
      <c r="E27" s="276">
        <f t="shared" si="8"/>
        <v>0</v>
      </c>
      <c r="F27" s="276">
        <f t="shared" si="8"/>
        <v>0</v>
      </c>
      <c r="G27" s="278">
        <f t="shared" si="2"/>
        <v>0</v>
      </c>
    </row>
    <row r="28" spans="1:7" x14ac:dyDescent="0.25">
      <c r="A28" s="46">
        <v>4.0999999999999996</v>
      </c>
      <c r="B28" s="47" t="s">
        <v>97</v>
      </c>
      <c r="C28" s="279"/>
      <c r="D28" s="279"/>
      <c r="E28" s="279"/>
      <c r="F28" s="279"/>
      <c r="G28" s="278">
        <f t="shared" si="2"/>
        <v>0</v>
      </c>
    </row>
    <row r="29" spans="1:7" x14ac:dyDescent="0.25">
      <c r="A29" s="46">
        <v>4.2</v>
      </c>
      <c r="B29" s="47" t="s">
        <v>98</v>
      </c>
      <c r="C29" s="279"/>
      <c r="D29" s="279"/>
      <c r="E29" s="279"/>
      <c r="F29" s="279"/>
      <c r="G29" s="278">
        <f t="shared" si="2"/>
        <v>0</v>
      </c>
    </row>
    <row r="30" spans="1:7" x14ac:dyDescent="0.25">
      <c r="A30" s="46">
        <v>4.3</v>
      </c>
      <c r="B30" s="47" t="s">
        <v>292</v>
      </c>
      <c r="C30" s="279"/>
      <c r="D30" s="279"/>
      <c r="E30" s="279"/>
      <c r="F30" s="279"/>
      <c r="G30" s="278">
        <f t="shared" si="2"/>
        <v>0</v>
      </c>
    </row>
    <row r="31" spans="1:7" x14ac:dyDescent="0.25">
      <c r="A31" s="46">
        <v>4.4000000000000004</v>
      </c>
      <c r="B31" s="47" t="s">
        <v>757</v>
      </c>
      <c r="C31" s="279"/>
      <c r="D31" s="279"/>
      <c r="E31" s="279"/>
      <c r="F31" s="279"/>
      <c r="G31" s="278">
        <f t="shared" si="2"/>
        <v>0</v>
      </c>
    </row>
    <row r="32" spans="1:7" ht="15.75" thickBot="1" x14ac:dyDescent="0.3">
      <c r="A32" s="44">
        <v>5</v>
      </c>
      <c r="B32" s="45" t="s">
        <v>99</v>
      </c>
      <c r="C32" s="279"/>
      <c r="D32" s="279"/>
      <c r="E32" s="279"/>
      <c r="F32" s="279"/>
      <c r="G32" s="278">
        <f t="shared" si="2"/>
        <v>0</v>
      </c>
    </row>
    <row r="33" spans="1:7" ht="15.75" thickBot="1" x14ac:dyDescent="0.3">
      <c r="A33" s="608"/>
      <c r="B33" s="609" t="s">
        <v>17</v>
      </c>
      <c r="C33" s="248">
        <f>+C10+C17+C24+C27+C32</f>
        <v>0</v>
      </c>
      <c r="D33" s="248">
        <f t="shared" ref="D33:F33" si="9">+D10+D17+D24+D27+D32</f>
        <v>0</v>
      </c>
      <c r="E33" s="248">
        <f t="shared" si="9"/>
        <v>0</v>
      </c>
      <c r="F33" s="248">
        <f t="shared" si="9"/>
        <v>0</v>
      </c>
      <c r="G33" s="249">
        <f t="shared" si="2"/>
        <v>0</v>
      </c>
    </row>
  </sheetData>
  <mergeCells count="4">
    <mergeCell ref="B7:B8"/>
    <mergeCell ref="C7:D8"/>
    <mergeCell ref="E7:F8"/>
    <mergeCell ref="G7:G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workbookViewId="0"/>
  </sheetViews>
  <sheetFormatPr defaultRowHeight="15" x14ac:dyDescent="0.25"/>
  <cols>
    <col min="1" max="1" width="24.28515625" bestFit="1" customWidth="1"/>
    <col min="2" max="2" width="56.7109375" bestFit="1" customWidth="1"/>
    <col min="3" max="3" width="8.7109375" bestFit="1" customWidth="1"/>
    <col min="4" max="4" width="9.7109375" bestFit="1" customWidth="1"/>
    <col min="5" max="5" width="10.7109375" bestFit="1" customWidth="1"/>
    <col min="6" max="6" width="11.7109375" bestFit="1" customWidth="1"/>
    <col min="7" max="7" width="12" bestFit="1" customWidth="1"/>
    <col min="8" max="8" width="7.140625" bestFit="1" customWidth="1"/>
  </cols>
  <sheetData>
    <row r="1" spans="1:8" x14ac:dyDescent="0.25">
      <c r="A1" s="199" t="s">
        <v>547</v>
      </c>
      <c r="B1" s="200">
        <v>5</v>
      </c>
    </row>
    <row r="2" spans="1:8" x14ac:dyDescent="0.25">
      <c r="A2" s="199" t="s">
        <v>548</v>
      </c>
      <c r="B2" s="181" t="s">
        <v>674</v>
      </c>
    </row>
    <row r="3" spans="1:8" x14ac:dyDescent="0.25">
      <c r="A3" s="199" t="s">
        <v>549</v>
      </c>
      <c r="B3" s="199" t="s">
        <v>550</v>
      </c>
    </row>
    <row r="4" spans="1:8" x14ac:dyDescent="0.25">
      <c r="A4" s="199" t="s">
        <v>551</v>
      </c>
      <c r="B4" s="199" t="s">
        <v>113</v>
      </c>
    </row>
    <row r="5" spans="1:8" x14ac:dyDescent="0.25">
      <c r="A5" s="96" t="s">
        <v>741</v>
      </c>
      <c r="B5" s="96" t="s">
        <v>552</v>
      </c>
    </row>
    <row r="6" spans="1:8" ht="15.75" thickBot="1" x14ac:dyDescent="0.3"/>
    <row r="7" spans="1:8" x14ac:dyDescent="0.25">
      <c r="A7" s="840" t="s">
        <v>1</v>
      </c>
      <c r="B7" s="844" t="s">
        <v>104</v>
      </c>
      <c r="C7" s="842" t="s">
        <v>105</v>
      </c>
      <c r="D7" s="843"/>
      <c r="E7" s="843"/>
      <c r="F7" s="843"/>
      <c r="G7" s="843"/>
      <c r="H7" s="529" t="s">
        <v>17</v>
      </c>
    </row>
    <row r="8" spans="1:8" ht="15.75" thickBot="1" x14ac:dyDescent="0.3">
      <c r="A8" s="841"/>
      <c r="B8" s="845"/>
      <c r="C8" s="531" t="s">
        <v>106</v>
      </c>
      <c r="D8" s="532" t="s">
        <v>107</v>
      </c>
      <c r="E8" s="533" t="s">
        <v>305</v>
      </c>
      <c r="F8" s="533" t="s">
        <v>306</v>
      </c>
      <c r="G8" s="534" t="s">
        <v>110</v>
      </c>
      <c r="H8" s="535"/>
    </row>
    <row r="9" spans="1:8" x14ac:dyDescent="0.25">
      <c r="A9" s="201"/>
      <c r="B9" s="47" t="s">
        <v>108</v>
      </c>
      <c r="C9" s="284"/>
      <c r="D9" s="284"/>
      <c r="E9" s="284"/>
      <c r="F9" s="284"/>
      <c r="G9" s="285"/>
      <c r="H9" s="281">
        <f>SUM(C9:G9)</f>
        <v>0</v>
      </c>
    </row>
    <row r="10" spans="1:8" x14ac:dyDescent="0.25">
      <c r="A10" s="201"/>
      <c r="B10" s="47" t="s">
        <v>5</v>
      </c>
      <c r="C10" s="284"/>
      <c r="D10" s="284"/>
      <c r="E10" s="284"/>
      <c r="F10" s="284"/>
      <c r="G10" s="285"/>
      <c r="H10" s="281">
        <f t="shared" ref="H10:H14" si="0">SUM(C10:G10)</f>
        <v>0</v>
      </c>
    </row>
    <row r="11" spans="1:8" x14ac:dyDescent="0.25">
      <c r="A11" s="201"/>
      <c r="B11" s="47" t="s">
        <v>756</v>
      </c>
      <c r="C11" s="284"/>
      <c r="D11" s="284"/>
      <c r="E11" s="284"/>
      <c r="F11" s="284"/>
      <c r="G11" s="285"/>
      <c r="H11" s="281">
        <f t="shared" si="0"/>
        <v>0</v>
      </c>
    </row>
    <row r="12" spans="1:8" x14ac:dyDescent="0.25">
      <c r="A12" s="201"/>
      <c r="B12" s="47" t="s">
        <v>525</v>
      </c>
      <c r="C12" s="284"/>
      <c r="D12" s="284"/>
      <c r="E12" s="284"/>
      <c r="F12" s="284"/>
      <c r="G12" s="285"/>
      <c r="H12" s="281">
        <f t="shared" si="0"/>
        <v>0</v>
      </c>
    </row>
    <row r="13" spans="1:8" ht="15.75" thickBot="1" x14ac:dyDescent="0.3">
      <c r="A13" s="201"/>
      <c r="B13" s="47" t="s">
        <v>109</v>
      </c>
      <c r="C13" s="286"/>
      <c r="D13" s="286"/>
      <c r="E13" s="286"/>
      <c r="F13" s="286"/>
      <c r="G13" s="287"/>
      <c r="H13" s="281">
        <f t="shared" si="0"/>
        <v>0</v>
      </c>
    </row>
    <row r="14" spans="1:8" ht="15.75" thickBot="1" x14ac:dyDescent="0.3">
      <c r="A14" s="610"/>
      <c r="B14" s="609" t="s">
        <v>17</v>
      </c>
      <c r="C14" s="282">
        <f>SUM(C9:C13)</f>
        <v>0</v>
      </c>
      <c r="D14" s="282">
        <f t="shared" ref="D14:F14" si="1">SUM(D9:D13)</f>
        <v>0</v>
      </c>
      <c r="E14" s="282">
        <f t="shared" si="1"/>
        <v>0</v>
      </c>
      <c r="F14" s="282">
        <f t="shared" si="1"/>
        <v>0</v>
      </c>
      <c r="G14" s="282">
        <f>SUM(G9:G13)</f>
        <v>0</v>
      </c>
      <c r="H14" s="283">
        <f t="shared" si="0"/>
        <v>0</v>
      </c>
    </row>
  </sheetData>
  <mergeCells count="3">
    <mergeCell ref="A7:A8"/>
    <mergeCell ref="C7:G7"/>
    <mergeCell ref="B7:B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zoomScaleNormal="100" workbookViewId="0">
      <selection activeCell="A20" sqref="A20"/>
    </sheetView>
  </sheetViews>
  <sheetFormatPr defaultRowHeight="15" x14ac:dyDescent="0.25"/>
  <cols>
    <col min="1" max="1" width="11" customWidth="1"/>
    <col min="2" max="2" width="36" customWidth="1"/>
    <col min="3" max="3" width="23.42578125" bestFit="1" customWidth="1"/>
    <col min="4" max="4" width="16.140625" bestFit="1" customWidth="1"/>
    <col min="5" max="5" width="23.140625" bestFit="1" customWidth="1"/>
    <col min="6" max="6" width="20" customWidth="1"/>
    <col min="7" max="7" width="18.28515625" bestFit="1" customWidth="1"/>
    <col min="8" max="8" width="23.140625" bestFit="1" customWidth="1"/>
    <col min="9" max="9" width="21.140625" bestFit="1" customWidth="1"/>
  </cols>
  <sheetData>
    <row r="1" spans="1:9" x14ac:dyDescent="0.25">
      <c r="A1" s="199" t="s">
        <v>547</v>
      </c>
      <c r="B1" s="200">
        <v>6</v>
      </c>
    </row>
    <row r="2" spans="1:9" x14ac:dyDescent="0.25">
      <c r="A2" s="199" t="s">
        <v>548</v>
      </c>
      <c r="B2" s="181" t="s">
        <v>675</v>
      </c>
    </row>
    <row r="3" spans="1:9" x14ac:dyDescent="0.25">
      <c r="A3" s="199" t="s">
        <v>549</v>
      </c>
      <c r="B3" s="199" t="s">
        <v>550</v>
      </c>
    </row>
    <row r="4" spans="1:9" x14ac:dyDescent="0.25">
      <c r="A4" s="199" t="s">
        <v>551</v>
      </c>
      <c r="B4" s="199" t="s">
        <v>113</v>
      </c>
    </row>
    <row r="5" spans="1:9" x14ac:dyDescent="0.25">
      <c r="A5" s="96" t="s">
        <v>741</v>
      </c>
      <c r="B5" s="96" t="s">
        <v>552</v>
      </c>
    </row>
    <row r="6" spans="1:9" ht="15.75" thickBot="1" x14ac:dyDescent="0.3">
      <c r="F6" s="673"/>
      <c r="H6" s="673"/>
    </row>
    <row r="7" spans="1:9" ht="15.75" thickBot="1" x14ac:dyDescent="0.3">
      <c r="A7" s="873" t="s">
        <v>1</v>
      </c>
      <c r="B7" s="876" t="s">
        <v>168</v>
      </c>
      <c r="C7" s="853" t="s">
        <v>597</v>
      </c>
      <c r="D7" s="878" t="s">
        <v>167</v>
      </c>
      <c r="E7" s="879"/>
      <c r="F7" s="631"/>
      <c r="G7" s="856" t="s">
        <v>3</v>
      </c>
      <c r="H7" s="857"/>
      <c r="I7" s="858" t="s">
        <v>598</v>
      </c>
    </row>
    <row r="8" spans="1:9" x14ac:dyDescent="0.25">
      <c r="A8" s="874"/>
      <c r="B8" s="851"/>
      <c r="C8" s="854"/>
      <c r="D8" s="861" t="s">
        <v>596</v>
      </c>
      <c r="E8" s="864" t="s">
        <v>595</v>
      </c>
      <c r="F8" s="632"/>
      <c r="G8" s="867" t="s">
        <v>594</v>
      </c>
      <c r="H8" s="870" t="s">
        <v>595</v>
      </c>
      <c r="I8" s="859"/>
    </row>
    <row r="9" spans="1:9" x14ac:dyDescent="0.25">
      <c r="A9" s="874"/>
      <c r="B9" s="851"/>
      <c r="C9" s="854"/>
      <c r="D9" s="862"/>
      <c r="E9" s="865"/>
      <c r="F9" s="633" t="s">
        <v>169</v>
      </c>
      <c r="G9" s="868"/>
      <c r="H9" s="871"/>
      <c r="I9" s="859"/>
    </row>
    <row r="10" spans="1:9" ht="15.75" thickBot="1" x14ac:dyDescent="0.3">
      <c r="A10" s="875"/>
      <c r="B10" s="877"/>
      <c r="C10" s="855"/>
      <c r="D10" s="863"/>
      <c r="E10" s="866"/>
      <c r="F10" s="634" t="s">
        <v>170</v>
      </c>
      <c r="G10" s="869"/>
      <c r="H10" s="872"/>
      <c r="I10" s="860"/>
    </row>
    <row r="11" spans="1:9" x14ac:dyDescent="0.25">
      <c r="A11" s="61">
        <v>1</v>
      </c>
      <c r="B11" s="62" t="s">
        <v>171</v>
      </c>
      <c r="C11" s="722" t="s">
        <v>810</v>
      </c>
      <c r="D11" s="289"/>
      <c r="E11" s="290"/>
      <c r="F11" s="722" t="s">
        <v>810</v>
      </c>
      <c r="G11" s="291"/>
      <c r="H11" s="290"/>
      <c r="I11" s="292"/>
    </row>
    <row r="12" spans="1:9" x14ac:dyDescent="0.25">
      <c r="A12" s="61">
        <v>2</v>
      </c>
      <c r="B12" s="62" t="s">
        <v>307</v>
      </c>
      <c r="C12" s="722" t="s">
        <v>361</v>
      </c>
      <c r="D12" s="289"/>
      <c r="E12" s="290"/>
      <c r="F12" s="722" t="s">
        <v>361</v>
      </c>
      <c r="G12" s="291"/>
      <c r="H12" s="290"/>
      <c r="I12" s="292"/>
    </row>
    <row r="13" spans="1:9" x14ac:dyDescent="0.25">
      <c r="A13" s="61">
        <v>3</v>
      </c>
      <c r="B13" s="62" t="s">
        <v>172</v>
      </c>
      <c r="C13" s="722" t="s">
        <v>848</v>
      </c>
      <c r="D13" s="289"/>
      <c r="E13" s="290"/>
      <c r="F13" s="64" t="s">
        <v>173</v>
      </c>
      <c r="G13" s="291"/>
      <c r="H13" s="661">
        <f>+F13*G13</f>
        <v>0</v>
      </c>
      <c r="I13" s="292"/>
    </row>
    <row r="14" spans="1:9" x14ac:dyDescent="0.25">
      <c r="A14" s="61">
        <v>4</v>
      </c>
      <c r="B14" s="62" t="s">
        <v>174</v>
      </c>
      <c r="C14" s="722" t="s">
        <v>849</v>
      </c>
      <c r="D14" s="289"/>
      <c r="E14" s="290"/>
      <c r="F14" s="64" t="s">
        <v>173</v>
      </c>
      <c r="G14" s="291"/>
      <c r="H14" s="661">
        <f t="shared" ref="H14:H15" si="0">+F14*G14</f>
        <v>0</v>
      </c>
      <c r="I14" s="292"/>
    </row>
    <row r="15" spans="1:9" x14ac:dyDescent="0.25">
      <c r="A15" s="61">
        <v>5</v>
      </c>
      <c r="B15" s="62" t="s">
        <v>175</v>
      </c>
      <c r="C15" s="63" t="s">
        <v>176</v>
      </c>
      <c r="D15" s="289"/>
      <c r="E15" s="290"/>
      <c r="F15" s="64" t="s">
        <v>173</v>
      </c>
      <c r="G15" s="291"/>
      <c r="H15" s="661">
        <f t="shared" si="0"/>
        <v>0</v>
      </c>
      <c r="I15" s="292"/>
    </row>
    <row r="16" spans="1:9" x14ac:dyDescent="0.25">
      <c r="A16" s="61"/>
      <c r="B16" s="66" t="s">
        <v>17</v>
      </c>
      <c r="C16" s="488"/>
      <c r="D16" s="288">
        <f>SUM(D11:D15)</f>
        <v>0</v>
      </c>
      <c r="E16" s="256">
        <f>SUM(E11:E15)</f>
        <v>0</v>
      </c>
      <c r="F16" s="490"/>
      <c r="G16" s="293">
        <f>SUM(G11:G15)</f>
        <v>0</v>
      </c>
      <c r="H16" s="256">
        <f>SUM(H11:H15)</f>
        <v>0</v>
      </c>
      <c r="I16" s="256">
        <f>SUM(I11:I15)</f>
        <v>0</v>
      </c>
    </row>
    <row r="17" spans="1:18" ht="15.75" thickBot="1" x14ac:dyDescent="0.3">
      <c r="A17" s="67">
        <v>6</v>
      </c>
      <c r="B17" s="68" t="s">
        <v>359</v>
      </c>
      <c r="C17" s="489"/>
      <c r="D17" s="464">
        <f>D13+D14+D15</f>
        <v>0</v>
      </c>
      <c r="E17" s="428">
        <f>E13+E14+E15</f>
        <v>0</v>
      </c>
      <c r="F17" s="491"/>
      <c r="G17" s="459">
        <f>G13+G14+G15</f>
        <v>0</v>
      </c>
      <c r="H17" s="428">
        <f>H13+H14+H15</f>
        <v>0</v>
      </c>
      <c r="I17" s="428">
        <f>I13+I14+I15</f>
        <v>0</v>
      </c>
    </row>
    <row r="20" spans="1:18" x14ac:dyDescent="0.25">
      <c r="A20" s="1" t="s">
        <v>547</v>
      </c>
      <c r="B20" s="205" t="s">
        <v>760</v>
      </c>
      <c r="D20" s="58"/>
      <c r="E20" s="58"/>
      <c r="F20" s="58"/>
      <c r="G20" s="58"/>
      <c r="H20" s="58"/>
      <c r="I20" s="58"/>
      <c r="J20" s="60"/>
      <c r="K20" s="60"/>
      <c r="L20" s="60"/>
      <c r="M20" s="202"/>
      <c r="N20" s="203"/>
      <c r="O20" s="203"/>
      <c r="P20" s="203"/>
      <c r="Q20" s="203"/>
      <c r="R20" s="203"/>
    </row>
    <row r="21" spans="1:18" x14ac:dyDescent="0.25">
      <c r="A21" s="1" t="s">
        <v>548</v>
      </c>
      <c r="B21" s="181" t="s">
        <v>676</v>
      </c>
      <c r="D21" s="58"/>
      <c r="E21" s="58"/>
      <c r="F21" s="58"/>
      <c r="G21" s="58"/>
      <c r="H21" s="58"/>
      <c r="I21" s="58"/>
      <c r="J21" s="60"/>
      <c r="K21" s="60"/>
      <c r="L21" s="60"/>
      <c r="M21" s="202"/>
      <c r="N21" s="203"/>
      <c r="O21" s="203"/>
      <c r="P21" s="203"/>
      <c r="Q21" s="203"/>
      <c r="R21" s="203"/>
    </row>
    <row r="22" spans="1:18" x14ac:dyDescent="0.25">
      <c r="A22" s="1" t="s">
        <v>549</v>
      </c>
      <c r="B22" s="8" t="s">
        <v>550</v>
      </c>
      <c r="D22" s="58"/>
      <c r="E22" s="58"/>
      <c r="F22" s="58"/>
      <c r="G22" s="58"/>
      <c r="H22" s="58"/>
      <c r="I22" s="58"/>
      <c r="J22" s="60"/>
      <c r="K22" s="60"/>
      <c r="L22" s="60"/>
      <c r="M22" s="202"/>
      <c r="N22" s="203"/>
      <c r="O22" s="203"/>
      <c r="P22" s="203"/>
      <c r="Q22" s="203"/>
      <c r="R22" s="203"/>
    </row>
    <row r="23" spans="1:18" x14ac:dyDescent="0.25">
      <c r="A23" s="1" t="s">
        <v>551</v>
      </c>
      <c r="B23" s="8" t="s">
        <v>113</v>
      </c>
      <c r="D23" s="58"/>
      <c r="E23" s="58"/>
      <c r="F23" s="58"/>
      <c r="G23" s="58"/>
      <c r="H23" s="58"/>
      <c r="I23" s="58"/>
      <c r="J23" s="58"/>
      <c r="K23" s="58"/>
      <c r="L23" s="58"/>
      <c r="M23" s="203"/>
      <c r="N23" s="203"/>
      <c r="O23" s="203"/>
      <c r="P23" s="203"/>
      <c r="Q23" s="203"/>
      <c r="R23" s="203"/>
    </row>
    <row r="24" spans="1:18" x14ac:dyDescent="0.25">
      <c r="A24" s="1" t="s">
        <v>741</v>
      </c>
      <c r="B24" s="4" t="s">
        <v>552</v>
      </c>
      <c r="D24" s="58"/>
      <c r="E24" s="58"/>
      <c r="F24" s="58"/>
      <c r="G24" s="58"/>
      <c r="H24" s="58"/>
      <c r="I24" s="58"/>
      <c r="J24" s="58"/>
      <c r="K24" s="58"/>
      <c r="L24" s="58"/>
      <c r="M24" s="203"/>
      <c r="N24" s="203"/>
      <c r="O24" s="203"/>
      <c r="P24" s="203"/>
      <c r="Q24" s="203"/>
      <c r="R24" s="203"/>
    </row>
    <row r="25" spans="1:18" ht="15.75" thickBot="1" x14ac:dyDescent="0.3">
      <c r="A25" s="204"/>
      <c r="B25" s="52"/>
      <c r="C25" s="674"/>
      <c r="D25" s="51"/>
      <c r="E25" s="51"/>
      <c r="F25" s="674"/>
      <c r="G25" s="51"/>
      <c r="H25" s="674"/>
      <c r="I25" s="51"/>
      <c r="J25" s="51"/>
      <c r="K25" s="51"/>
      <c r="L25" s="202"/>
      <c r="M25" s="202"/>
      <c r="N25" s="202"/>
      <c r="O25" s="203"/>
      <c r="P25" s="203"/>
      <c r="Q25" s="203"/>
      <c r="R25" s="203"/>
    </row>
    <row r="26" spans="1:18" ht="15.75" thickBot="1" x14ac:dyDescent="0.3">
      <c r="A26" s="847" t="s">
        <v>1</v>
      </c>
      <c r="B26" s="850" t="s">
        <v>737</v>
      </c>
      <c r="C26" s="853" t="s">
        <v>597</v>
      </c>
      <c r="D26" s="856" t="s">
        <v>167</v>
      </c>
      <c r="E26" s="857"/>
      <c r="F26" s="536"/>
      <c r="G26" s="856" t="s">
        <v>3</v>
      </c>
      <c r="H26" s="857"/>
      <c r="I26" s="858" t="s">
        <v>598</v>
      </c>
      <c r="J26" s="54"/>
      <c r="K26" s="54"/>
      <c r="L26" s="54"/>
      <c r="M26" s="55"/>
      <c r="N26" s="202"/>
      <c r="O26" s="203"/>
      <c r="P26" s="203"/>
      <c r="Q26" s="203"/>
      <c r="R26" s="203"/>
    </row>
    <row r="27" spans="1:18" x14ac:dyDescent="0.25">
      <c r="A27" s="848"/>
      <c r="B27" s="851"/>
      <c r="C27" s="854"/>
      <c r="D27" s="861" t="s">
        <v>596</v>
      </c>
      <c r="E27" s="864" t="s">
        <v>595</v>
      </c>
      <c r="F27" s="537"/>
      <c r="G27" s="867" t="s">
        <v>594</v>
      </c>
      <c r="H27" s="870" t="s">
        <v>595</v>
      </c>
      <c r="I27" s="859"/>
      <c r="J27" s="56"/>
      <c r="K27" s="202"/>
      <c r="L27" s="202"/>
      <c r="M27" s="202"/>
      <c r="N27" s="202"/>
      <c r="O27" s="203"/>
      <c r="P27" s="203"/>
      <c r="Q27" s="203"/>
      <c r="R27" s="203"/>
    </row>
    <row r="28" spans="1:18" x14ac:dyDescent="0.25">
      <c r="A28" s="848"/>
      <c r="B28" s="851"/>
      <c r="C28" s="854"/>
      <c r="D28" s="862"/>
      <c r="E28" s="865"/>
      <c r="F28" s="654" t="s">
        <v>169</v>
      </c>
      <c r="G28" s="868"/>
      <c r="H28" s="871"/>
      <c r="I28" s="859"/>
      <c r="J28" s="57"/>
      <c r="K28" s="202"/>
      <c r="L28" s="202"/>
      <c r="M28" s="202"/>
      <c r="N28" s="202"/>
      <c r="O28" s="203"/>
      <c r="P28" s="203"/>
      <c r="Q28" s="203"/>
      <c r="R28" s="203"/>
    </row>
    <row r="29" spans="1:18" ht="15.75" thickBot="1" x14ac:dyDescent="0.3">
      <c r="A29" s="849"/>
      <c r="B29" s="852"/>
      <c r="C29" s="855"/>
      <c r="D29" s="863"/>
      <c r="E29" s="866"/>
      <c r="F29" s="655" t="s">
        <v>170</v>
      </c>
      <c r="G29" s="869"/>
      <c r="H29" s="872"/>
      <c r="I29" s="860"/>
      <c r="J29" s="57"/>
      <c r="K29" s="202"/>
      <c r="L29" s="202"/>
      <c r="M29" s="202"/>
      <c r="N29" s="202"/>
      <c r="O29" s="203"/>
      <c r="P29" s="203"/>
      <c r="Q29" s="203"/>
      <c r="R29" s="203"/>
    </row>
    <row r="30" spans="1:18" x14ac:dyDescent="0.25">
      <c r="A30" s="61">
        <v>1</v>
      </c>
      <c r="B30" s="62" t="s">
        <v>171</v>
      </c>
      <c r="C30" s="71" t="s">
        <v>810</v>
      </c>
      <c r="D30" s="289"/>
      <c r="E30" s="290"/>
      <c r="F30" s="64" t="s">
        <v>810</v>
      </c>
      <c r="G30" s="668"/>
      <c r="H30" s="667"/>
      <c r="I30" s="292"/>
      <c r="J30" s="65"/>
      <c r="K30" s="202"/>
      <c r="L30" s="202"/>
      <c r="M30" s="202"/>
      <c r="N30" s="202"/>
      <c r="O30" s="203"/>
      <c r="P30" s="203"/>
      <c r="Q30" s="203"/>
      <c r="R30" s="203"/>
    </row>
    <row r="31" spans="1:18" x14ac:dyDescent="0.25">
      <c r="A31" s="61">
        <v>2</v>
      </c>
      <c r="B31" s="62" t="s">
        <v>307</v>
      </c>
      <c r="C31" s="63" t="s">
        <v>177</v>
      </c>
      <c r="D31" s="289"/>
      <c r="E31" s="290"/>
      <c r="F31" s="64" t="s">
        <v>177</v>
      </c>
      <c r="G31" s="289"/>
      <c r="H31" s="667"/>
      <c r="I31" s="292"/>
      <c r="J31" s="65"/>
      <c r="K31" s="202"/>
      <c r="L31" s="202"/>
      <c r="M31" s="202"/>
      <c r="N31" s="202"/>
      <c r="O31" s="203"/>
      <c r="P31" s="203"/>
      <c r="Q31" s="203"/>
      <c r="R31" s="203"/>
    </row>
    <row r="32" spans="1:18" x14ac:dyDescent="0.25">
      <c r="A32" s="61">
        <v>3</v>
      </c>
      <c r="B32" s="62" t="s">
        <v>172</v>
      </c>
      <c r="C32" s="63" t="s">
        <v>178</v>
      </c>
      <c r="D32" s="289"/>
      <c r="E32" s="290"/>
      <c r="F32" s="64" t="s">
        <v>173</v>
      </c>
      <c r="G32" s="289"/>
      <c r="H32" s="669">
        <f>G32*F32</f>
        <v>0</v>
      </c>
      <c r="I32" s="292"/>
      <c r="J32" s="65"/>
      <c r="K32" s="202"/>
      <c r="L32" s="202"/>
      <c r="M32" s="202"/>
      <c r="N32" s="202"/>
      <c r="O32" s="203"/>
      <c r="P32" s="203"/>
      <c r="Q32" s="203"/>
      <c r="R32" s="203"/>
    </row>
    <row r="33" spans="1:18" x14ac:dyDescent="0.25">
      <c r="A33" s="61">
        <v>4</v>
      </c>
      <c r="B33" s="62" t="s">
        <v>174</v>
      </c>
      <c r="C33" s="63" t="s">
        <v>178</v>
      </c>
      <c r="D33" s="289"/>
      <c r="E33" s="290"/>
      <c r="F33" s="64" t="s">
        <v>173</v>
      </c>
      <c r="G33" s="289"/>
      <c r="H33" s="669">
        <f>G33*F33</f>
        <v>0</v>
      </c>
      <c r="I33" s="292"/>
      <c r="J33" s="65"/>
      <c r="K33" s="202"/>
      <c r="L33" s="202"/>
      <c r="M33" s="202"/>
      <c r="N33" s="202"/>
      <c r="O33" s="203"/>
      <c r="P33" s="203"/>
      <c r="Q33" s="203"/>
      <c r="R33" s="203"/>
    </row>
    <row r="34" spans="1:18" x14ac:dyDescent="0.25">
      <c r="A34" s="61">
        <v>5</v>
      </c>
      <c r="B34" s="62" t="s">
        <v>175</v>
      </c>
      <c r="C34" s="63" t="s">
        <v>178</v>
      </c>
      <c r="D34" s="289"/>
      <c r="E34" s="290"/>
      <c r="F34" s="64" t="s">
        <v>173</v>
      </c>
      <c r="G34" s="289"/>
      <c r="H34" s="669">
        <f>G34*F34</f>
        <v>0</v>
      </c>
      <c r="I34" s="292"/>
      <c r="J34" s="65"/>
      <c r="K34" s="202"/>
      <c r="L34" s="202"/>
      <c r="M34" s="202"/>
      <c r="N34" s="202"/>
      <c r="O34" s="203"/>
      <c r="P34" s="203"/>
      <c r="Q34" s="203"/>
      <c r="R34" s="203"/>
    </row>
    <row r="35" spans="1:18" x14ac:dyDescent="0.25">
      <c r="A35" s="61"/>
      <c r="B35" s="66" t="s">
        <v>17</v>
      </c>
      <c r="C35" s="488"/>
      <c r="D35" s="288">
        <f>SUM(D30:D34)</f>
        <v>0</v>
      </c>
      <c r="E35" s="256">
        <f>SUM(E30:E34)</f>
        <v>0</v>
      </c>
      <c r="F35" s="490"/>
      <c r="G35" s="288">
        <f>SUM(G30:G34)</f>
        <v>0</v>
      </c>
      <c r="H35" s="670">
        <f>SUM(H30:H34)</f>
        <v>0</v>
      </c>
      <c r="I35" s="256">
        <f>SUM(I30:I34)</f>
        <v>0</v>
      </c>
      <c r="J35" s="60"/>
      <c r="K35" s="202"/>
      <c r="L35" s="202"/>
      <c r="M35" s="202"/>
      <c r="N35" s="202"/>
      <c r="O35" s="203"/>
      <c r="P35" s="203"/>
      <c r="Q35" s="203"/>
      <c r="R35" s="203"/>
    </row>
    <row r="36" spans="1:18" ht="15.75" thickBot="1" x14ac:dyDescent="0.3">
      <c r="A36" s="67">
        <v>6</v>
      </c>
      <c r="B36" s="68" t="s">
        <v>359</v>
      </c>
      <c r="C36" s="489"/>
      <c r="D36" s="464">
        <f>D32+D33+D34</f>
        <v>0</v>
      </c>
      <c r="E36" s="428">
        <f>E32+E33+E34</f>
        <v>0</v>
      </c>
      <c r="F36" s="491"/>
      <c r="G36" s="464">
        <f>G32+G33+G34</f>
        <v>0</v>
      </c>
      <c r="H36" s="671">
        <f>H32+H33+H34</f>
        <v>0</v>
      </c>
      <c r="I36" s="428">
        <f>I32+I33+I34</f>
        <v>0</v>
      </c>
      <c r="J36" s="60"/>
      <c r="K36" s="202"/>
      <c r="L36" s="202"/>
      <c r="M36" s="202"/>
      <c r="N36" s="202"/>
      <c r="O36" s="203"/>
      <c r="P36" s="203"/>
      <c r="Q36" s="203"/>
      <c r="R36" s="203"/>
    </row>
    <row r="37" spans="1:18" x14ac:dyDescent="0.25">
      <c r="A37" s="70"/>
      <c r="B37" s="58"/>
      <c r="C37" s="58"/>
      <c r="D37" s="58"/>
      <c r="E37" s="58"/>
      <c r="F37" s="58"/>
      <c r="G37" s="58"/>
      <c r="H37" s="58"/>
      <c r="I37" s="53"/>
      <c r="J37" s="60"/>
      <c r="K37" s="202"/>
      <c r="L37" s="202"/>
      <c r="M37" s="202"/>
      <c r="N37" s="202"/>
      <c r="O37" s="203"/>
      <c r="P37" s="203"/>
      <c r="Q37" s="203"/>
      <c r="R37" s="203"/>
    </row>
    <row r="38" spans="1:18" x14ac:dyDescent="0.25">
      <c r="A38" s="70"/>
      <c r="B38" s="846" t="s">
        <v>749</v>
      </c>
      <c r="C38" s="846"/>
      <c r="D38" s="846"/>
      <c r="E38" s="846"/>
      <c r="F38" s="846"/>
      <c r="G38" s="846"/>
      <c r="H38" s="846"/>
      <c r="I38" s="846"/>
      <c r="J38" s="846"/>
      <c r="K38" s="846"/>
      <c r="L38" s="846"/>
      <c r="M38" s="846"/>
      <c r="N38" s="846"/>
      <c r="O38" s="846"/>
      <c r="P38" s="846"/>
      <c r="Q38" s="846"/>
      <c r="R38" s="846"/>
    </row>
    <row r="39" spans="1:18" x14ac:dyDescent="0.25">
      <c r="A39" s="70"/>
      <c r="B39" s="203"/>
      <c r="C39" s="58"/>
      <c r="D39" s="58"/>
      <c r="E39" s="58"/>
      <c r="F39" s="58"/>
      <c r="G39" s="58"/>
      <c r="H39" s="58"/>
      <c r="I39" s="58"/>
      <c r="J39" s="58"/>
      <c r="K39" s="58"/>
      <c r="L39" s="58"/>
      <c r="M39" s="203"/>
      <c r="N39" s="203"/>
      <c r="O39" s="203"/>
      <c r="P39" s="203"/>
      <c r="Q39" s="203"/>
      <c r="R39" s="203"/>
    </row>
  </sheetData>
  <mergeCells count="21">
    <mergeCell ref="I7:I10"/>
    <mergeCell ref="D8:D10"/>
    <mergeCell ref="E8:E10"/>
    <mergeCell ref="G8:G10"/>
    <mergeCell ref="H8:H10"/>
    <mergeCell ref="A7:A10"/>
    <mergeCell ref="B7:B10"/>
    <mergeCell ref="C7:C10"/>
    <mergeCell ref="D7:E7"/>
    <mergeCell ref="G7:H7"/>
    <mergeCell ref="B38:R38"/>
    <mergeCell ref="A26:A29"/>
    <mergeCell ref="B26:B29"/>
    <mergeCell ref="C26:C29"/>
    <mergeCell ref="D26:E26"/>
    <mergeCell ref="G26:H26"/>
    <mergeCell ref="I26:I29"/>
    <mergeCell ref="D27:D29"/>
    <mergeCell ref="E27:E29"/>
    <mergeCell ref="G27:G29"/>
    <mergeCell ref="H27:H2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zoomScaleNormal="100" workbookViewId="0"/>
  </sheetViews>
  <sheetFormatPr defaultRowHeight="15" x14ac:dyDescent="0.25"/>
  <cols>
    <col min="1" max="1" width="24.28515625" bestFit="1" customWidth="1"/>
    <col min="2" max="2" width="34.7109375" customWidth="1"/>
    <col min="3" max="3" width="20.5703125" bestFit="1" customWidth="1"/>
    <col min="4" max="4" width="17.28515625" bestFit="1" customWidth="1"/>
    <col min="5" max="5" width="19.85546875" bestFit="1" customWidth="1"/>
  </cols>
  <sheetData>
    <row r="1" spans="1:5" x14ac:dyDescent="0.25">
      <c r="A1" s="199" t="s">
        <v>547</v>
      </c>
      <c r="B1" s="200">
        <v>7</v>
      </c>
    </row>
    <row r="2" spans="1:5" x14ac:dyDescent="0.25">
      <c r="A2" s="199" t="s">
        <v>548</v>
      </c>
      <c r="B2" s="181" t="s">
        <v>677</v>
      </c>
    </row>
    <row r="3" spans="1:5" x14ac:dyDescent="0.25">
      <c r="A3" s="199" t="s">
        <v>549</v>
      </c>
      <c r="B3" s="199" t="s">
        <v>550</v>
      </c>
    </row>
    <row r="4" spans="1:5" x14ac:dyDescent="0.25">
      <c r="A4" s="199" t="s">
        <v>551</v>
      </c>
      <c r="B4" s="199" t="s">
        <v>113</v>
      </c>
    </row>
    <row r="5" spans="1:5" x14ac:dyDescent="0.25">
      <c r="A5" s="96" t="s">
        <v>741</v>
      </c>
      <c r="B5" s="96" t="s">
        <v>552</v>
      </c>
    </row>
    <row r="6" spans="1:5" ht="15.75" thickBot="1" x14ac:dyDescent="0.3">
      <c r="D6" s="673"/>
    </row>
    <row r="7" spans="1:5" x14ac:dyDescent="0.25">
      <c r="A7" s="873" t="s">
        <v>1</v>
      </c>
      <c r="B7" s="876" t="s">
        <v>599</v>
      </c>
      <c r="C7" s="538"/>
      <c r="D7" s="880" t="s">
        <v>596</v>
      </c>
      <c r="E7" s="539" t="s">
        <v>193</v>
      </c>
    </row>
    <row r="8" spans="1:5" x14ac:dyDescent="0.25">
      <c r="A8" s="874"/>
      <c r="B8" s="851"/>
      <c r="C8" s="540" t="s">
        <v>169</v>
      </c>
      <c r="D8" s="881"/>
      <c r="E8" s="883" t="s">
        <v>360</v>
      </c>
    </row>
    <row r="9" spans="1:5" ht="15.75" thickBot="1" x14ac:dyDescent="0.3">
      <c r="A9" s="875"/>
      <c r="B9" s="877"/>
      <c r="C9" s="541" t="s">
        <v>206</v>
      </c>
      <c r="D9" s="882"/>
      <c r="E9" s="882"/>
    </row>
    <row r="10" spans="1:5" x14ac:dyDescent="0.25">
      <c r="A10" s="206">
        <v>1</v>
      </c>
      <c r="B10" s="207" t="s">
        <v>308</v>
      </c>
      <c r="C10" s="294"/>
      <c r="D10" s="662">
        <f>+'F6,6.1'!D17+'F6,6.1'!G17+'F6,6.1'!D36+'F6,6.1'!G36</f>
        <v>0</v>
      </c>
      <c r="E10" s="297"/>
    </row>
    <row r="11" spans="1:5" x14ac:dyDescent="0.25">
      <c r="A11" s="206">
        <v>2</v>
      </c>
      <c r="B11" s="207" t="s">
        <v>207</v>
      </c>
      <c r="C11" s="295"/>
      <c r="D11" s="662">
        <f>+'F6,6.1'!D16+'F6,6.1'!G16+'F6,6.1'!D35+'F6,6.1'!G35</f>
        <v>0</v>
      </c>
      <c r="E11" s="297"/>
    </row>
    <row r="12" spans="1:5" ht="15.75" thickBot="1" x14ac:dyDescent="0.3">
      <c r="A12" s="208"/>
      <c r="B12" s="462" t="s">
        <v>208</v>
      </c>
      <c r="C12" s="73" t="s">
        <v>309</v>
      </c>
      <c r="D12" s="466"/>
      <c r="E12" s="463" t="e">
        <f>+D10/D11*100</f>
        <v>#DIV/0!</v>
      </c>
    </row>
  </sheetData>
  <mergeCells count="4">
    <mergeCell ref="A7:A9"/>
    <mergeCell ref="B7:B9"/>
    <mergeCell ref="D7:D9"/>
    <mergeCell ref="E8:E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5"/>
  <sheetViews>
    <sheetView topLeftCell="A14" zoomScaleNormal="100" workbookViewId="0">
      <selection activeCell="A14" sqref="A14"/>
    </sheetView>
  </sheetViews>
  <sheetFormatPr defaultRowHeight="15" x14ac:dyDescent="0.25"/>
  <cols>
    <col min="1" max="1" width="24.28515625" bestFit="1" customWidth="1"/>
    <col min="2" max="2" width="65.85546875" customWidth="1"/>
  </cols>
  <sheetData>
    <row r="1" spans="1:30" x14ac:dyDescent="0.25">
      <c r="A1" s="199" t="s">
        <v>547</v>
      </c>
      <c r="B1" s="200">
        <v>8</v>
      </c>
    </row>
    <row r="2" spans="1:30" x14ac:dyDescent="0.25">
      <c r="A2" s="199" t="s">
        <v>548</v>
      </c>
      <c r="B2" s="181" t="s">
        <v>678</v>
      </c>
    </row>
    <row r="3" spans="1:30" x14ac:dyDescent="0.25">
      <c r="A3" s="199" t="s">
        <v>549</v>
      </c>
      <c r="B3" s="199" t="s">
        <v>550</v>
      </c>
    </row>
    <row r="4" spans="1:30" x14ac:dyDescent="0.25">
      <c r="A4" s="199" t="s">
        <v>551</v>
      </c>
      <c r="B4" s="199" t="s">
        <v>113</v>
      </c>
    </row>
    <row r="5" spans="1:30" x14ac:dyDescent="0.25">
      <c r="A5" s="96" t="s">
        <v>741</v>
      </c>
      <c r="B5" s="96" t="s">
        <v>552</v>
      </c>
    </row>
    <row r="6" spans="1:30" ht="15.75" thickBot="1" x14ac:dyDescent="0.3"/>
    <row r="7" spans="1:30" x14ac:dyDescent="0.25">
      <c r="A7" s="840" t="s">
        <v>1</v>
      </c>
      <c r="B7" s="923" t="s">
        <v>111</v>
      </c>
      <c r="C7" s="911" t="s">
        <v>315</v>
      </c>
      <c r="D7" s="912"/>
      <c r="E7" s="912"/>
      <c r="F7" s="913"/>
      <c r="G7" s="911" t="s">
        <v>316</v>
      </c>
      <c r="H7" s="912"/>
      <c r="I7" s="912"/>
      <c r="J7" s="913"/>
      <c r="K7" s="920" t="s">
        <v>322</v>
      </c>
      <c r="L7" s="921"/>
      <c r="M7" s="921"/>
      <c r="N7" s="922"/>
      <c r="O7" s="920" t="s">
        <v>267</v>
      </c>
      <c r="P7" s="921"/>
      <c r="Q7" s="921"/>
      <c r="R7" s="922"/>
      <c r="S7" s="908" t="s">
        <v>268</v>
      </c>
      <c r="T7" s="909"/>
      <c r="U7" s="909"/>
      <c r="V7" s="910"/>
      <c r="W7" s="911" t="s">
        <v>600</v>
      </c>
      <c r="X7" s="912"/>
      <c r="Y7" s="912"/>
      <c r="Z7" s="913"/>
      <c r="AA7" s="911" t="s">
        <v>112</v>
      </c>
      <c r="AB7" s="912"/>
      <c r="AC7" s="912"/>
      <c r="AD7" s="913"/>
    </row>
    <row r="8" spans="1:30" ht="15.75" thickBot="1" x14ac:dyDescent="0.3">
      <c r="A8" s="841"/>
      <c r="B8" s="924"/>
      <c r="C8" s="542" t="s">
        <v>113</v>
      </c>
      <c r="D8" s="543" t="s">
        <v>114</v>
      </c>
      <c r="E8" s="543" t="s">
        <v>87</v>
      </c>
      <c r="F8" s="544" t="s">
        <v>510</v>
      </c>
      <c r="G8" s="542" t="s">
        <v>113</v>
      </c>
      <c r="H8" s="545" t="s">
        <v>114</v>
      </c>
      <c r="I8" s="543" t="s">
        <v>87</v>
      </c>
      <c r="J8" s="544" t="s">
        <v>510</v>
      </c>
      <c r="K8" s="542" t="s">
        <v>113</v>
      </c>
      <c r="L8" s="543" t="s">
        <v>114</v>
      </c>
      <c r="M8" s="543" t="s">
        <v>87</v>
      </c>
      <c r="N8" s="544" t="s">
        <v>510</v>
      </c>
      <c r="O8" s="542" t="s">
        <v>113</v>
      </c>
      <c r="P8" s="545" t="s">
        <v>114</v>
      </c>
      <c r="Q8" s="543" t="s">
        <v>87</v>
      </c>
      <c r="R8" s="544" t="s">
        <v>510</v>
      </c>
      <c r="S8" s="542" t="s">
        <v>113</v>
      </c>
      <c r="T8" s="543" t="s">
        <v>114</v>
      </c>
      <c r="U8" s="543" t="s">
        <v>87</v>
      </c>
      <c r="V8" s="544" t="s">
        <v>510</v>
      </c>
      <c r="W8" s="542" t="s">
        <v>113</v>
      </c>
      <c r="X8" s="543" t="s">
        <v>114</v>
      </c>
      <c r="Y8" s="543" t="s">
        <v>87</v>
      </c>
      <c r="Z8" s="544" t="s">
        <v>510</v>
      </c>
      <c r="AA8" s="542" t="s">
        <v>113</v>
      </c>
      <c r="AB8" s="546" t="s">
        <v>114</v>
      </c>
      <c r="AC8" s="546" t="s">
        <v>87</v>
      </c>
      <c r="AD8" s="544" t="s">
        <v>510</v>
      </c>
    </row>
    <row r="9" spans="1:30" x14ac:dyDescent="0.25">
      <c r="A9" s="76">
        <v>1</v>
      </c>
      <c r="B9" s="59" t="s">
        <v>320</v>
      </c>
      <c r="C9" s="298"/>
      <c r="D9" s="299"/>
      <c r="E9" s="300"/>
      <c r="F9" s="301"/>
      <c r="G9" s="302"/>
      <c r="H9" s="303"/>
      <c r="I9" s="303"/>
      <c r="J9" s="304"/>
      <c r="K9" s="298"/>
      <c r="L9" s="305"/>
      <c r="M9" s="305"/>
      <c r="N9" s="301"/>
      <c r="O9" s="298"/>
      <c r="P9" s="306"/>
      <c r="Q9" s="305"/>
      <c r="R9" s="301"/>
      <c r="S9" s="298"/>
      <c r="T9" s="307"/>
      <c r="U9" s="299"/>
      <c r="V9" s="301"/>
      <c r="W9" s="298"/>
      <c r="X9" s="305"/>
      <c r="Y9" s="299"/>
      <c r="Z9" s="301"/>
      <c r="AA9" s="293">
        <f t="shared" ref="AA9:AD11" si="0">C9+G9+K9+O9+S9+W9</f>
        <v>0</v>
      </c>
      <c r="AB9" s="276">
        <f>D9+H9+L9+P9+T9+X9</f>
        <v>0</v>
      </c>
      <c r="AC9" s="254">
        <f t="shared" si="0"/>
        <v>0</v>
      </c>
      <c r="AD9" s="256">
        <f>F9+J9+N9+R9+V9+Z9</f>
        <v>0</v>
      </c>
    </row>
    <row r="10" spans="1:30" x14ac:dyDescent="0.25">
      <c r="A10" s="76">
        <v>2</v>
      </c>
      <c r="B10" s="59" t="s">
        <v>115</v>
      </c>
      <c r="C10" s="298"/>
      <c r="D10" s="299"/>
      <c r="E10" s="300"/>
      <c r="F10" s="301"/>
      <c r="G10" s="302"/>
      <c r="H10" s="303"/>
      <c r="I10" s="303"/>
      <c r="J10" s="304"/>
      <c r="K10" s="298"/>
      <c r="L10" s="305"/>
      <c r="M10" s="305"/>
      <c r="N10" s="301"/>
      <c r="O10" s="298"/>
      <c r="P10" s="306"/>
      <c r="Q10" s="305"/>
      <c r="R10" s="301"/>
      <c r="S10" s="298"/>
      <c r="T10" s="307"/>
      <c r="U10" s="299"/>
      <c r="V10" s="301"/>
      <c r="W10" s="298"/>
      <c r="X10" s="305"/>
      <c r="Y10" s="299"/>
      <c r="Z10" s="301"/>
      <c r="AA10" s="293">
        <f>C10+G10+K10+O10+S10+W10</f>
        <v>0</v>
      </c>
      <c r="AB10" s="276">
        <f t="shared" si="0"/>
        <v>0</v>
      </c>
      <c r="AC10" s="254">
        <f t="shared" si="0"/>
        <v>0</v>
      </c>
      <c r="AD10" s="256">
        <f t="shared" si="0"/>
        <v>0</v>
      </c>
    </row>
    <row r="11" spans="1:30" ht="15.75" thickBot="1" x14ac:dyDescent="0.3">
      <c r="A11" s="78">
        <v>3</v>
      </c>
      <c r="B11" s="446" t="s">
        <v>321</v>
      </c>
      <c r="C11" s="447"/>
      <c r="D11" s="448"/>
      <c r="E11" s="449"/>
      <c r="F11" s="450"/>
      <c r="G11" s="451"/>
      <c r="H11" s="452"/>
      <c r="I11" s="452"/>
      <c r="J11" s="453"/>
      <c r="K11" s="447"/>
      <c r="L11" s="454"/>
      <c r="M11" s="455"/>
      <c r="N11" s="450"/>
      <c r="O11" s="447"/>
      <c r="P11" s="456"/>
      <c r="Q11" s="455"/>
      <c r="R11" s="450"/>
      <c r="S11" s="447"/>
      <c r="T11" s="454"/>
      <c r="U11" s="457"/>
      <c r="V11" s="450"/>
      <c r="W11" s="414"/>
      <c r="X11" s="458"/>
      <c r="Y11" s="457"/>
      <c r="Z11" s="450"/>
      <c r="AA11" s="459">
        <f t="shared" si="0"/>
        <v>0</v>
      </c>
      <c r="AB11" s="460">
        <f t="shared" si="0"/>
        <v>0</v>
      </c>
      <c r="AC11" s="461">
        <f t="shared" si="0"/>
        <v>0</v>
      </c>
      <c r="AD11" s="428">
        <f t="shared" si="0"/>
        <v>0</v>
      </c>
    </row>
    <row r="14" spans="1:30" x14ac:dyDescent="0.25">
      <c r="A14" s="3" t="s">
        <v>547</v>
      </c>
      <c r="B14" s="205" t="s">
        <v>761</v>
      </c>
    </row>
    <row r="15" spans="1:30" ht="17.25" x14ac:dyDescent="0.25">
      <c r="A15" s="3" t="s">
        <v>548</v>
      </c>
      <c r="B15" s="180" t="s">
        <v>762</v>
      </c>
    </row>
    <row r="16" spans="1:30" x14ac:dyDescent="0.25">
      <c r="A16" s="3" t="s">
        <v>549</v>
      </c>
      <c r="B16" s="8" t="s">
        <v>550</v>
      </c>
    </row>
    <row r="17" spans="1:22" x14ac:dyDescent="0.25">
      <c r="A17" s="3" t="s">
        <v>551</v>
      </c>
      <c r="B17" s="4" t="s">
        <v>601</v>
      </c>
    </row>
    <row r="18" spans="1:22" x14ac:dyDescent="0.25">
      <c r="A18" s="3" t="s">
        <v>741</v>
      </c>
      <c r="B18" s="5" t="s">
        <v>552</v>
      </c>
    </row>
    <row r="19" spans="1:22" ht="15.75" thickBot="1" x14ac:dyDescent="0.3"/>
    <row r="20" spans="1:22" ht="26.25" customHeight="1" x14ac:dyDescent="0.25">
      <c r="A20" s="893"/>
      <c r="B20" s="896" t="s">
        <v>625</v>
      </c>
      <c r="C20" s="899" t="s">
        <v>719</v>
      </c>
      <c r="D20" s="900"/>
      <c r="E20" s="903" t="s">
        <v>720</v>
      </c>
      <c r="F20" s="904"/>
      <c r="G20" s="914" t="s">
        <v>723</v>
      </c>
      <c r="H20" s="915"/>
      <c r="I20" s="915"/>
      <c r="J20" s="915"/>
      <c r="K20" s="915"/>
      <c r="L20" s="915"/>
      <c r="M20" s="915"/>
      <c r="N20" s="915"/>
      <c r="O20" s="915"/>
      <c r="P20" s="915"/>
      <c r="Q20" s="915"/>
      <c r="R20" s="915"/>
      <c r="S20" s="915"/>
      <c r="T20" s="916"/>
      <c r="U20" s="917" t="s">
        <v>725</v>
      </c>
      <c r="V20" s="900"/>
    </row>
    <row r="21" spans="1:22" x14ac:dyDescent="0.25">
      <c r="A21" s="894"/>
      <c r="B21" s="897"/>
      <c r="C21" s="901"/>
      <c r="D21" s="902"/>
      <c r="E21" s="905"/>
      <c r="F21" s="906"/>
      <c r="G21" s="919" t="s">
        <v>311</v>
      </c>
      <c r="H21" s="888"/>
      <c r="I21" s="887" t="s">
        <v>312</v>
      </c>
      <c r="J21" s="888"/>
      <c r="K21" s="887" t="s">
        <v>313</v>
      </c>
      <c r="L21" s="888"/>
      <c r="M21" s="889" t="s">
        <v>602</v>
      </c>
      <c r="N21" s="890"/>
      <c r="O21" s="891" t="s">
        <v>603</v>
      </c>
      <c r="P21" s="892"/>
      <c r="Q21" s="891" t="s">
        <v>604</v>
      </c>
      <c r="R21" s="892"/>
      <c r="S21" s="889" t="s">
        <v>605</v>
      </c>
      <c r="T21" s="907"/>
      <c r="U21" s="918"/>
      <c r="V21" s="902"/>
    </row>
    <row r="22" spans="1:22" ht="45.75" thickBot="1" x14ac:dyDescent="0.3">
      <c r="A22" s="895"/>
      <c r="B22" s="898"/>
      <c r="C22" s="547" t="s">
        <v>606</v>
      </c>
      <c r="D22" s="548" t="s">
        <v>3</v>
      </c>
      <c r="E22" s="549" t="s">
        <v>607</v>
      </c>
      <c r="F22" s="550" t="s">
        <v>3</v>
      </c>
      <c r="G22" s="551" t="s">
        <v>608</v>
      </c>
      <c r="H22" s="552" t="s">
        <v>3</v>
      </c>
      <c r="I22" s="553" t="s">
        <v>608</v>
      </c>
      <c r="J22" s="552" t="s">
        <v>3</v>
      </c>
      <c r="K22" s="553" t="s">
        <v>608</v>
      </c>
      <c r="L22" s="552" t="s">
        <v>3</v>
      </c>
      <c r="M22" s="553" t="s">
        <v>608</v>
      </c>
      <c r="N22" s="552" t="s">
        <v>3</v>
      </c>
      <c r="O22" s="553" t="s">
        <v>608</v>
      </c>
      <c r="P22" s="552" t="s">
        <v>3</v>
      </c>
      <c r="Q22" s="553" t="s">
        <v>608</v>
      </c>
      <c r="R22" s="552" t="s">
        <v>3</v>
      </c>
      <c r="S22" s="553" t="s">
        <v>608</v>
      </c>
      <c r="T22" s="554" t="s">
        <v>3</v>
      </c>
      <c r="U22" s="555" t="s">
        <v>626</v>
      </c>
      <c r="V22" s="548" t="s">
        <v>627</v>
      </c>
    </row>
    <row r="23" spans="1:22" x14ac:dyDescent="0.25">
      <c r="A23" s="146" t="s">
        <v>113</v>
      </c>
      <c r="B23" s="145" t="s">
        <v>609</v>
      </c>
      <c r="C23" s="314"/>
      <c r="D23" s="315"/>
      <c r="E23" s="314"/>
      <c r="F23" s="315"/>
      <c r="G23" s="314"/>
      <c r="H23" s="316"/>
      <c r="I23" s="316"/>
      <c r="J23" s="316"/>
      <c r="K23" s="316"/>
      <c r="L23" s="316"/>
      <c r="M23" s="316"/>
      <c r="N23" s="316"/>
      <c r="O23" s="316"/>
      <c r="P23" s="316"/>
      <c r="Q23" s="316"/>
      <c r="R23" s="316"/>
      <c r="S23" s="316"/>
      <c r="T23" s="315"/>
      <c r="U23" s="316"/>
      <c r="V23" s="315"/>
    </row>
    <row r="24" spans="1:22" x14ac:dyDescent="0.25">
      <c r="A24" s="146"/>
      <c r="B24" s="145" t="s">
        <v>610</v>
      </c>
      <c r="C24" s="314"/>
      <c r="D24" s="315"/>
      <c r="E24" s="314"/>
      <c r="F24" s="315"/>
      <c r="G24" s="314"/>
      <c r="H24" s="316"/>
      <c r="I24" s="316"/>
      <c r="J24" s="316"/>
      <c r="K24" s="316"/>
      <c r="L24" s="316"/>
      <c r="M24" s="316"/>
      <c r="N24" s="316"/>
      <c r="O24" s="316"/>
      <c r="P24" s="316"/>
      <c r="Q24" s="316"/>
      <c r="R24" s="316"/>
      <c r="S24" s="316"/>
      <c r="T24" s="315"/>
      <c r="U24" s="316"/>
      <c r="V24" s="315"/>
    </row>
    <row r="25" spans="1:22" x14ac:dyDescent="0.25">
      <c r="A25" s="146"/>
      <c r="B25" s="145" t="s">
        <v>611</v>
      </c>
      <c r="C25" s="314"/>
      <c r="D25" s="315"/>
      <c r="E25" s="314"/>
      <c r="F25" s="315"/>
      <c r="G25" s="314"/>
      <c r="H25" s="316"/>
      <c r="I25" s="316"/>
      <c r="J25" s="316"/>
      <c r="K25" s="316"/>
      <c r="L25" s="316"/>
      <c r="M25" s="316"/>
      <c r="N25" s="316"/>
      <c r="O25" s="316"/>
      <c r="P25" s="316"/>
      <c r="Q25" s="316"/>
      <c r="R25" s="316"/>
      <c r="S25" s="316"/>
      <c r="T25" s="315"/>
      <c r="U25" s="316"/>
      <c r="V25" s="315"/>
    </row>
    <row r="26" spans="1:22" x14ac:dyDescent="0.25">
      <c r="A26" s="209"/>
      <c r="B26" s="210" t="s">
        <v>612</v>
      </c>
      <c r="C26" s="308">
        <f>SUM(C23:C25)</f>
        <v>0</v>
      </c>
      <c r="D26" s="309">
        <f t="shared" ref="D26:V26" si="1">SUM(D23:D25)</f>
        <v>0</v>
      </c>
      <c r="E26" s="308">
        <f t="shared" si="1"/>
        <v>0</v>
      </c>
      <c r="F26" s="309">
        <f t="shared" si="1"/>
        <v>0</v>
      </c>
      <c r="G26" s="308">
        <f t="shared" si="1"/>
        <v>0</v>
      </c>
      <c r="H26" s="310">
        <f t="shared" si="1"/>
        <v>0</v>
      </c>
      <c r="I26" s="310">
        <f t="shared" si="1"/>
        <v>0</v>
      </c>
      <c r="J26" s="310">
        <f t="shared" si="1"/>
        <v>0</v>
      </c>
      <c r="K26" s="310">
        <f t="shared" si="1"/>
        <v>0</v>
      </c>
      <c r="L26" s="310">
        <f t="shared" si="1"/>
        <v>0</v>
      </c>
      <c r="M26" s="310">
        <f t="shared" si="1"/>
        <v>0</v>
      </c>
      <c r="N26" s="310">
        <f t="shared" si="1"/>
        <v>0</v>
      </c>
      <c r="O26" s="310">
        <f t="shared" si="1"/>
        <v>0</v>
      </c>
      <c r="P26" s="310">
        <f t="shared" si="1"/>
        <v>0</v>
      </c>
      <c r="Q26" s="310">
        <f t="shared" si="1"/>
        <v>0</v>
      </c>
      <c r="R26" s="310">
        <f t="shared" si="1"/>
        <v>0</v>
      </c>
      <c r="S26" s="310">
        <f t="shared" si="1"/>
        <v>0</v>
      </c>
      <c r="T26" s="309">
        <f t="shared" si="1"/>
        <v>0</v>
      </c>
      <c r="U26" s="311">
        <f t="shared" si="1"/>
        <v>0</v>
      </c>
      <c r="V26" s="309">
        <f t="shared" si="1"/>
        <v>0</v>
      </c>
    </row>
    <row r="27" spans="1:22" x14ac:dyDescent="0.25">
      <c r="A27" s="146" t="s">
        <v>87</v>
      </c>
      <c r="B27" s="145" t="s">
        <v>609</v>
      </c>
      <c r="C27" s="314"/>
      <c r="D27" s="315"/>
      <c r="E27" s="314"/>
      <c r="F27" s="315"/>
      <c r="G27" s="314"/>
      <c r="H27" s="316"/>
      <c r="I27" s="316"/>
      <c r="J27" s="316"/>
      <c r="K27" s="316"/>
      <c r="L27" s="316"/>
      <c r="M27" s="316"/>
      <c r="N27" s="316"/>
      <c r="O27" s="316"/>
      <c r="P27" s="316"/>
      <c r="Q27" s="316"/>
      <c r="R27" s="316"/>
      <c r="S27" s="316"/>
      <c r="T27" s="315"/>
      <c r="U27" s="316"/>
      <c r="V27" s="315"/>
    </row>
    <row r="28" spans="1:22" x14ac:dyDescent="0.25">
      <c r="A28" s="146"/>
      <c r="B28" s="145" t="s">
        <v>610</v>
      </c>
      <c r="C28" s="314"/>
      <c r="D28" s="315"/>
      <c r="E28" s="314"/>
      <c r="F28" s="315"/>
      <c r="G28" s="314"/>
      <c r="H28" s="316"/>
      <c r="I28" s="316"/>
      <c r="J28" s="316"/>
      <c r="K28" s="316"/>
      <c r="L28" s="316"/>
      <c r="M28" s="316"/>
      <c r="N28" s="316"/>
      <c r="O28" s="316"/>
      <c r="P28" s="316"/>
      <c r="Q28" s="316"/>
      <c r="R28" s="316"/>
      <c r="S28" s="316"/>
      <c r="T28" s="315"/>
      <c r="U28" s="316"/>
      <c r="V28" s="315"/>
    </row>
    <row r="29" spans="1:22" x14ac:dyDescent="0.25">
      <c r="A29" s="146"/>
      <c r="B29" s="145" t="s">
        <v>611</v>
      </c>
      <c r="C29" s="314"/>
      <c r="D29" s="315"/>
      <c r="E29" s="314"/>
      <c r="F29" s="315"/>
      <c r="G29" s="314"/>
      <c r="H29" s="316"/>
      <c r="I29" s="316"/>
      <c r="J29" s="316"/>
      <c r="K29" s="316"/>
      <c r="L29" s="316"/>
      <c r="M29" s="316"/>
      <c r="N29" s="316"/>
      <c r="O29" s="316"/>
      <c r="P29" s="316"/>
      <c r="Q29" s="316"/>
      <c r="R29" s="316"/>
      <c r="S29" s="316"/>
      <c r="T29" s="315"/>
      <c r="U29" s="316"/>
      <c r="V29" s="315"/>
    </row>
    <row r="30" spans="1:22" x14ac:dyDescent="0.25">
      <c r="A30" s="209"/>
      <c r="B30" s="210" t="s">
        <v>613</v>
      </c>
      <c r="C30" s="308">
        <f t="shared" ref="C30:V30" si="2">SUM(C27:C29)</f>
        <v>0</v>
      </c>
      <c r="D30" s="309">
        <f t="shared" si="2"/>
        <v>0</v>
      </c>
      <c r="E30" s="308">
        <f t="shared" si="2"/>
        <v>0</v>
      </c>
      <c r="F30" s="309">
        <f t="shared" si="2"/>
        <v>0</v>
      </c>
      <c r="G30" s="308">
        <f t="shared" si="2"/>
        <v>0</v>
      </c>
      <c r="H30" s="310">
        <f t="shared" si="2"/>
        <v>0</v>
      </c>
      <c r="I30" s="310">
        <f t="shared" si="2"/>
        <v>0</v>
      </c>
      <c r="J30" s="310">
        <f t="shared" si="2"/>
        <v>0</v>
      </c>
      <c r="K30" s="310">
        <f t="shared" si="2"/>
        <v>0</v>
      </c>
      <c r="L30" s="310">
        <f t="shared" si="2"/>
        <v>0</v>
      </c>
      <c r="M30" s="310">
        <f t="shared" si="2"/>
        <v>0</v>
      </c>
      <c r="N30" s="310">
        <f t="shared" si="2"/>
        <v>0</v>
      </c>
      <c r="O30" s="310">
        <f t="shared" si="2"/>
        <v>0</v>
      </c>
      <c r="P30" s="310">
        <f t="shared" si="2"/>
        <v>0</v>
      </c>
      <c r="Q30" s="310">
        <f t="shared" si="2"/>
        <v>0</v>
      </c>
      <c r="R30" s="310">
        <f t="shared" si="2"/>
        <v>0</v>
      </c>
      <c r="S30" s="310">
        <f t="shared" si="2"/>
        <v>0</v>
      </c>
      <c r="T30" s="309">
        <f t="shared" si="2"/>
        <v>0</v>
      </c>
      <c r="U30" s="311">
        <f t="shared" si="2"/>
        <v>0</v>
      </c>
      <c r="V30" s="309">
        <f t="shared" si="2"/>
        <v>0</v>
      </c>
    </row>
    <row r="31" spans="1:22" x14ac:dyDescent="0.25">
      <c r="A31" s="146" t="s">
        <v>114</v>
      </c>
      <c r="B31" s="145" t="s">
        <v>609</v>
      </c>
      <c r="C31" s="314"/>
      <c r="D31" s="315"/>
      <c r="E31" s="314"/>
      <c r="F31" s="315"/>
      <c r="G31" s="314"/>
      <c r="H31" s="316"/>
      <c r="I31" s="316"/>
      <c r="J31" s="316"/>
      <c r="K31" s="316"/>
      <c r="L31" s="316"/>
      <c r="M31" s="316"/>
      <c r="N31" s="316"/>
      <c r="O31" s="316"/>
      <c r="P31" s="316"/>
      <c r="Q31" s="316"/>
      <c r="R31" s="316"/>
      <c r="S31" s="316"/>
      <c r="T31" s="315"/>
      <c r="U31" s="316"/>
      <c r="V31" s="315"/>
    </row>
    <row r="32" spans="1:22" x14ac:dyDescent="0.25">
      <c r="A32" s="146"/>
      <c r="B32" s="145" t="s">
        <v>610</v>
      </c>
      <c r="C32" s="314"/>
      <c r="D32" s="315"/>
      <c r="E32" s="314"/>
      <c r="F32" s="315"/>
      <c r="G32" s="314"/>
      <c r="H32" s="316"/>
      <c r="I32" s="316"/>
      <c r="J32" s="316"/>
      <c r="K32" s="316"/>
      <c r="L32" s="316"/>
      <c r="M32" s="316"/>
      <c r="N32" s="316"/>
      <c r="O32" s="316"/>
      <c r="P32" s="316"/>
      <c r="Q32" s="316"/>
      <c r="R32" s="316"/>
      <c r="S32" s="316"/>
      <c r="T32" s="315"/>
      <c r="U32" s="316"/>
      <c r="V32" s="315"/>
    </row>
    <row r="33" spans="1:22" x14ac:dyDescent="0.25">
      <c r="A33" s="146"/>
      <c r="B33" s="145" t="s">
        <v>611</v>
      </c>
      <c r="C33" s="314"/>
      <c r="D33" s="315"/>
      <c r="E33" s="314"/>
      <c r="F33" s="315"/>
      <c r="G33" s="314"/>
      <c r="H33" s="316"/>
      <c r="I33" s="316"/>
      <c r="J33" s="316"/>
      <c r="K33" s="316"/>
      <c r="L33" s="316"/>
      <c r="M33" s="316"/>
      <c r="N33" s="316"/>
      <c r="O33" s="316"/>
      <c r="P33" s="316"/>
      <c r="Q33" s="316"/>
      <c r="R33" s="316"/>
      <c r="S33" s="316"/>
      <c r="T33" s="315"/>
      <c r="U33" s="316"/>
      <c r="V33" s="315"/>
    </row>
    <row r="34" spans="1:22" x14ac:dyDescent="0.25">
      <c r="A34" s="209"/>
      <c r="B34" s="210" t="s">
        <v>614</v>
      </c>
      <c r="C34" s="308">
        <f t="shared" ref="C34:V34" si="3">SUM(C31:C33)</f>
        <v>0</v>
      </c>
      <c r="D34" s="309">
        <f t="shared" si="3"/>
        <v>0</v>
      </c>
      <c r="E34" s="308">
        <f t="shared" si="3"/>
        <v>0</v>
      </c>
      <c r="F34" s="309">
        <f t="shared" si="3"/>
        <v>0</v>
      </c>
      <c r="G34" s="308">
        <f t="shared" si="3"/>
        <v>0</v>
      </c>
      <c r="H34" s="310">
        <f t="shared" si="3"/>
        <v>0</v>
      </c>
      <c r="I34" s="310">
        <f t="shared" si="3"/>
        <v>0</v>
      </c>
      <c r="J34" s="310">
        <f t="shared" si="3"/>
        <v>0</v>
      </c>
      <c r="K34" s="310">
        <f t="shared" si="3"/>
        <v>0</v>
      </c>
      <c r="L34" s="310">
        <f t="shared" si="3"/>
        <v>0</v>
      </c>
      <c r="M34" s="310">
        <f t="shared" si="3"/>
        <v>0</v>
      </c>
      <c r="N34" s="310">
        <f t="shared" si="3"/>
        <v>0</v>
      </c>
      <c r="O34" s="310">
        <f t="shared" si="3"/>
        <v>0</v>
      </c>
      <c r="P34" s="310">
        <f t="shared" si="3"/>
        <v>0</v>
      </c>
      <c r="Q34" s="310">
        <f t="shared" si="3"/>
        <v>0</v>
      </c>
      <c r="R34" s="310">
        <f t="shared" si="3"/>
        <v>0</v>
      </c>
      <c r="S34" s="310">
        <f t="shared" si="3"/>
        <v>0</v>
      </c>
      <c r="T34" s="309">
        <f t="shared" si="3"/>
        <v>0</v>
      </c>
      <c r="U34" s="311">
        <f t="shared" si="3"/>
        <v>0</v>
      </c>
      <c r="V34" s="309">
        <f t="shared" si="3"/>
        <v>0</v>
      </c>
    </row>
    <row r="35" spans="1:22" x14ac:dyDescent="0.25">
      <c r="A35" s="146" t="s">
        <v>117</v>
      </c>
      <c r="B35" s="145" t="s">
        <v>609</v>
      </c>
      <c r="C35" s="314"/>
      <c r="D35" s="315"/>
      <c r="E35" s="314"/>
      <c r="F35" s="315"/>
      <c r="G35" s="314"/>
      <c r="H35" s="316"/>
      <c r="I35" s="316"/>
      <c r="J35" s="316"/>
      <c r="K35" s="316"/>
      <c r="L35" s="316"/>
      <c r="M35" s="316"/>
      <c r="N35" s="316"/>
      <c r="O35" s="316"/>
      <c r="P35" s="316"/>
      <c r="Q35" s="316"/>
      <c r="R35" s="316"/>
      <c r="S35" s="316"/>
      <c r="T35" s="315"/>
      <c r="U35" s="316"/>
      <c r="V35" s="315"/>
    </row>
    <row r="36" spans="1:22" x14ac:dyDescent="0.25">
      <c r="A36" s="146"/>
      <c r="B36" s="145" t="s">
        <v>610</v>
      </c>
      <c r="C36" s="314"/>
      <c r="D36" s="315"/>
      <c r="E36" s="314"/>
      <c r="F36" s="315"/>
      <c r="G36" s="314"/>
      <c r="H36" s="316"/>
      <c r="I36" s="316"/>
      <c r="J36" s="316"/>
      <c r="K36" s="316"/>
      <c r="L36" s="316"/>
      <c r="M36" s="316"/>
      <c r="N36" s="316"/>
      <c r="O36" s="316"/>
      <c r="P36" s="316"/>
      <c r="Q36" s="316"/>
      <c r="R36" s="316"/>
      <c r="S36" s="316"/>
      <c r="T36" s="315"/>
      <c r="U36" s="316"/>
      <c r="V36" s="315"/>
    </row>
    <row r="37" spans="1:22" x14ac:dyDescent="0.25">
      <c r="A37" s="146"/>
      <c r="B37" s="145" t="s">
        <v>611</v>
      </c>
      <c r="C37" s="314"/>
      <c r="D37" s="315"/>
      <c r="E37" s="314"/>
      <c r="F37" s="315"/>
      <c r="G37" s="314"/>
      <c r="H37" s="316"/>
      <c r="I37" s="316"/>
      <c r="J37" s="316"/>
      <c r="K37" s="316"/>
      <c r="L37" s="316"/>
      <c r="M37" s="316"/>
      <c r="N37" s="316"/>
      <c r="O37" s="316"/>
      <c r="P37" s="316"/>
      <c r="Q37" s="316"/>
      <c r="R37" s="316"/>
      <c r="S37" s="316"/>
      <c r="T37" s="315"/>
      <c r="U37" s="316"/>
      <c r="V37" s="315"/>
    </row>
    <row r="38" spans="1:22" x14ac:dyDescent="0.25">
      <c r="A38" s="209"/>
      <c r="B38" s="210" t="s">
        <v>615</v>
      </c>
      <c r="C38" s="308">
        <f t="shared" ref="C38:V38" si="4">SUM(C35:C37)</f>
        <v>0</v>
      </c>
      <c r="D38" s="309">
        <f t="shared" si="4"/>
        <v>0</v>
      </c>
      <c r="E38" s="308">
        <f t="shared" si="4"/>
        <v>0</v>
      </c>
      <c r="F38" s="309">
        <f t="shared" si="4"/>
        <v>0</v>
      </c>
      <c r="G38" s="308">
        <f t="shared" si="4"/>
        <v>0</v>
      </c>
      <c r="H38" s="310">
        <f t="shared" si="4"/>
        <v>0</v>
      </c>
      <c r="I38" s="310">
        <f t="shared" si="4"/>
        <v>0</v>
      </c>
      <c r="J38" s="310">
        <f t="shared" si="4"/>
        <v>0</v>
      </c>
      <c r="K38" s="310">
        <f t="shared" si="4"/>
        <v>0</v>
      </c>
      <c r="L38" s="310">
        <f t="shared" si="4"/>
        <v>0</v>
      </c>
      <c r="M38" s="310">
        <f t="shared" si="4"/>
        <v>0</v>
      </c>
      <c r="N38" s="310">
        <f t="shared" si="4"/>
        <v>0</v>
      </c>
      <c r="O38" s="310">
        <f t="shared" si="4"/>
        <v>0</v>
      </c>
      <c r="P38" s="310">
        <f t="shared" si="4"/>
        <v>0</v>
      </c>
      <c r="Q38" s="310">
        <f t="shared" si="4"/>
        <v>0</v>
      </c>
      <c r="R38" s="310">
        <f t="shared" si="4"/>
        <v>0</v>
      </c>
      <c r="S38" s="310">
        <f t="shared" si="4"/>
        <v>0</v>
      </c>
      <c r="T38" s="309">
        <f t="shared" si="4"/>
        <v>0</v>
      </c>
      <c r="U38" s="311">
        <f t="shared" si="4"/>
        <v>0</v>
      </c>
      <c r="V38" s="309">
        <f t="shared" si="4"/>
        <v>0</v>
      </c>
    </row>
    <row r="39" spans="1:22" x14ac:dyDescent="0.25">
      <c r="A39" s="146" t="s">
        <v>118</v>
      </c>
      <c r="B39" s="145" t="s">
        <v>609</v>
      </c>
      <c r="C39" s="314"/>
      <c r="D39" s="315"/>
      <c r="E39" s="314"/>
      <c r="F39" s="315"/>
      <c r="G39" s="314"/>
      <c r="H39" s="316"/>
      <c r="I39" s="316"/>
      <c r="J39" s="316"/>
      <c r="K39" s="316"/>
      <c r="L39" s="316"/>
      <c r="M39" s="316"/>
      <c r="N39" s="316"/>
      <c r="O39" s="316"/>
      <c r="P39" s="316"/>
      <c r="Q39" s="316"/>
      <c r="R39" s="316"/>
      <c r="S39" s="316"/>
      <c r="T39" s="315"/>
      <c r="U39" s="316"/>
      <c r="V39" s="315"/>
    </row>
    <row r="40" spans="1:22" x14ac:dyDescent="0.25">
      <c r="A40" s="146"/>
      <c r="B40" s="145" t="s">
        <v>610</v>
      </c>
      <c r="C40" s="314"/>
      <c r="D40" s="315"/>
      <c r="E40" s="314"/>
      <c r="F40" s="315"/>
      <c r="G40" s="314"/>
      <c r="H40" s="316"/>
      <c r="I40" s="316"/>
      <c r="J40" s="316"/>
      <c r="K40" s="316"/>
      <c r="L40" s="316"/>
      <c r="M40" s="316"/>
      <c r="N40" s="316"/>
      <c r="O40" s="316"/>
      <c r="P40" s="316"/>
      <c r="Q40" s="316"/>
      <c r="R40" s="316"/>
      <c r="S40" s="316"/>
      <c r="T40" s="315"/>
      <c r="U40" s="316"/>
      <c r="V40" s="315"/>
    </row>
    <row r="41" spans="1:22" x14ac:dyDescent="0.25">
      <c r="A41" s="146"/>
      <c r="B41" s="145" t="s">
        <v>611</v>
      </c>
      <c r="C41" s="314"/>
      <c r="D41" s="315"/>
      <c r="E41" s="314"/>
      <c r="F41" s="315"/>
      <c r="G41" s="314"/>
      <c r="H41" s="316"/>
      <c r="I41" s="316"/>
      <c r="J41" s="316"/>
      <c r="K41" s="316"/>
      <c r="L41" s="316"/>
      <c r="M41" s="316"/>
      <c r="N41" s="316"/>
      <c r="O41" s="316"/>
      <c r="P41" s="316"/>
      <c r="Q41" s="316"/>
      <c r="R41" s="316"/>
      <c r="S41" s="316"/>
      <c r="T41" s="315"/>
      <c r="U41" s="316"/>
      <c r="V41" s="315"/>
    </row>
    <row r="42" spans="1:22" x14ac:dyDescent="0.25">
      <c r="A42" s="209"/>
      <c r="B42" s="210" t="s">
        <v>616</v>
      </c>
      <c r="C42" s="308">
        <f t="shared" ref="C42:V42" si="5">SUM(C39:C41)</f>
        <v>0</v>
      </c>
      <c r="D42" s="309">
        <f t="shared" si="5"/>
        <v>0</v>
      </c>
      <c r="E42" s="308">
        <f t="shared" si="5"/>
        <v>0</v>
      </c>
      <c r="F42" s="309">
        <f t="shared" si="5"/>
        <v>0</v>
      </c>
      <c r="G42" s="308">
        <f t="shared" si="5"/>
        <v>0</v>
      </c>
      <c r="H42" s="310">
        <f t="shared" si="5"/>
        <v>0</v>
      </c>
      <c r="I42" s="310">
        <f t="shared" si="5"/>
        <v>0</v>
      </c>
      <c r="J42" s="310">
        <f t="shared" si="5"/>
        <v>0</v>
      </c>
      <c r="K42" s="310">
        <f t="shared" si="5"/>
        <v>0</v>
      </c>
      <c r="L42" s="310">
        <f t="shared" si="5"/>
        <v>0</v>
      </c>
      <c r="M42" s="310">
        <f t="shared" si="5"/>
        <v>0</v>
      </c>
      <c r="N42" s="310">
        <f t="shared" si="5"/>
        <v>0</v>
      </c>
      <c r="O42" s="310">
        <f t="shared" si="5"/>
        <v>0</v>
      </c>
      <c r="P42" s="310">
        <f t="shared" si="5"/>
        <v>0</v>
      </c>
      <c r="Q42" s="310">
        <f t="shared" si="5"/>
        <v>0</v>
      </c>
      <c r="R42" s="310">
        <f t="shared" si="5"/>
        <v>0</v>
      </c>
      <c r="S42" s="310">
        <f t="shared" si="5"/>
        <v>0</v>
      </c>
      <c r="T42" s="309">
        <f t="shared" si="5"/>
        <v>0</v>
      </c>
      <c r="U42" s="311">
        <f t="shared" si="5"/>
        <v>0</v>
      </c>
      <c r="V42" s="309">
        <f t="shared" si="5"/>
        <v>0</v>
      </c>
    </row>
    <row r="43" spans="1:22" x14ac:dyDescent="0.25">
      <c r="A43" s="884" t="s">
        <v>617</v>
      </c>
      <c r="B43" s="145" t="s">
        <v>609</v>
      </c>
      <c r="C43" s="314"/>
      <c r="D43" s="315"/>
      <c r="E43" s="314"/>
      <c r="F43" s="315"/>
      <c r="G43" s="314"/>
      <c r="H43" s="316"/>
      <c r="I43" s="316"/>
      <c r="J43" s="316"/>
      <c r="K43" s="316"/>
      <c r="L43" s="316"/>
      <c r="M43" s="316"/>
      <c r="N43" s="316"/>
      <c r="O43" s="316"/>
      <c r="P43" s="316"/>
      <c r="Q43" s="316"/>
      <c r="R43" s="316"/>
      <c r="S43" s="316"/>
      <c r="T43" s="315"/>
      <c r="U43" s="316"/>
      <c r="V43" s="315"/>
    </row>
    <row r="44" spans="1:22" x14ac:dyDescent="0.25">
      <c r="A44" s="885"/>
      <c r="B44" s="145" t="s">
        <v>610</v>
      </c>
      <c r="C44" s="314"/>
      <c r="D44" s="315"/>
      <c r="E44" s="314"/>
      <c r="F44" s="315"/>
      <c r="G44" s="314"/>
      <c r="H44" s="316"/>
      <c r="I44" s="316"/>
      <c r="J44" s="316"/>
      <c r="K44" s="316"/>
      <c r="L44" s="316"/>
      <c r="M44" s="316"/>
      <c r="N44" s="316"/>
      <c r="O44" s="316"/>
      <c r="P44" s="316"/>
      <c r="Q44" s="316"/>
      <c r="R44" s="316"/>
      <c r="S44" s="316"/>
      <c r="T44" s="315"/>
      <c r="U44" s="316"/>
      <c r="V44" s="315"/>
    </row>
    <row r="45" spans="1:22" x14ac:dyDescent="0.25">
      <c r="A45" s="886"/>
      <c r="B45" s="145" t="s">
        <v>611</v>
      </c>
      <c r="C45" s="314"/>
      <c r="D45" s="315"/>
      <c r="E45" s="314"/>
      <c r="F45" s="315"/>
      <c r="G45" s="314"/>
      <c r="H45" s="316"/>
      <c r="I45" s="316"/>
      <c r="J45" s="316"/>
      <c r="K45" s="316"/>
      <c r="L45" s="316"/>
      <c r="M45" s="316"/>
      <c r="N45" s="316"/>
      <c r="O45" s="316"/>
      <c r="P45" s="316"/>
      <c r="Q45" s="316"/>
      <c r="R45" s="316"/>
      <c r="S45" s="316"/>
      <c r="T45" s="315"/>
      <c r="U45" s="316"/>
      <c r="V45" s="315"/>
    </row>
    <row r="46" spans="1:22" x14ac:dyDescent="0.25">
      <c r="A46" s="209"/>
      <c r="B46" s="210" t="s">
        <v>618</v>
      </c>
      <c r="C46" s="308">
        <f>SUM(C43:C45)</f>
        <v>0</v>
      </c>
      <c r="D46" s="309">
        <f t="shared" ref="D46:V46" si="6">SUM(D43:D45)</f>
        <v>0</v>
      </c>
      <c r="E46" s="308">
        <f t="shared" si="6"/>
        <v>0</v>
      </c>
      <c r="F46" s="309">
        <f t="shared" si="6"/>
        <v>0</v>
      </c>
      <c r="G46" s="308">
        <f t="shared" si="6"/>
        <v>0</v>
      </c>
      <c r="H46" s="310">
        <f t="shared" si="6"/>
        <v>0</v>
      </c>
      <c r="I46" s="310">
        <f t="shared" si="6"/>
        <v>0</v>
      </c>
      <c r="J46" s="310">
        <f t="shared" si="6"/>
        <v>0</v>
      </c>
      <c r="K46" s="310">
        <f t="shared" si="6"/>
        <v>0</v>
      </c>
      <c r="L46" s="310">
        <f t="shared" si="6"/>
        <v>0</v>
      </c>
      <c r="M46" s="310">
        <f t="shared" si="6"/>
        <v>0</v>
      </c>
      <c r="N46" s="310">
        <f t="shared" si="6"/>
        <v>0</v>
      </c>
      <c r="O46" s="310">
        <f t="shared" si="6"/>
        <v>0</v>
      </c>
      <c r="P46" s="310">
        <f t="shared" si="6"/>
        <v>0</v>
      </c>
      <c r="Q46" s="310">
        <f t="shared" si="6"/>
        <v>0</v>
      </c>
      <c r="R46" s="310">
        <f t="shared" si="6"/>
        <v>0</v>
      </c>
      <c r="S46" s="310">
        <f t="shared" si="6"/>
        <v>0</v>
      </c>
      <c r="T46" s="309">
        <f t="shared" si="6"/>
        <v>0</v>
      </c>
      <c r="U46" s="311">
        <f t="shared" si="6"/>
        <v>0</v>
      </c>
      <c r="V46" s="309">
        <f t="shared" si="6"/>
        <v>0</v>
      </c>
    </row>
    <row r="47" spans="1:22" ht="15.75" thickBot="1" x14ac:dyDescent="0.3">
      <c r="A47" s="209"/>
      <c r="B47" s="210" t="s">
        <v>619</v>
      </c>
      <c r="C47" s="308">
        <f>C46+C42+C38+C34+C30</f>
        <v>0</v>
      </c>
      <c r="D47" s="309">
        <f t="shared" ref="D47:V47" si="7">D46+D42+D38+D34+D30</f>
        <v>0</v>
      </c>
      <c r="E47" s="308">
        <f t="shared" si="7"/>
        <v>0</v>
      </c>
      <c r="F47" s="309">
        <f t="shared" si="7"/>
        <v>0</v>
      </c>
      <c r="G47" s="308">
        <f t="shared" si="7"/>
        <v>0</v>
      </c>
      <c r="H47" s="310">
        <f t="shared" si="7"/>
        <v>0</v>
      </c>
      <c r="I47" s="310">
        <f t="shared" si="7"/>
        <v>0</v>
      </c>
      <c r="J47" s="310">
        <f t="shared" si="7"/>
        <v>0</v>
      </c>
      <c r="K47" s="310">
        <f t="shared" si="7"/>
        <v>0</v>
      </c>
      <c r="L47" s="310">
        <f t="shared" si="7"/>
        <v>0</v>
      </c>
      <c r="M47" s="310">
        <f t="shared" si="7"/>
        <v>0</v>
      </c>
      <c r="N47" s="310">
        <f t="shared" si="7"/>
        <v>0</v>
      </c>
      <c r="O47" s="310">
        <f t="shared" si="7"/>
        <v>0</v>
      </c>
      <c r="P47" s="310">
        <f t="shared" si="7"/>
        <v>0</v>
      </c>
      <c r="Q47" s="310">
        <f t="shared" si="7"/>
        <v>0</v>
      </c>
      <c r="R47" s="310">
        <f t="shared" si="7"/>
        <v>0</v>
      </c>
      <c r="S47" s="310">
        <f t="shared" si="7"/>
        <v>0</v>
      </c>
      <c r="T47" s="309">
        <f t="shared" si="7"/>
        <v>0</v>
      </c>
      <c r="U47" s="311">
        <f t="shared" si="7"/>
        <v>0</v>
      </c>
      <c r="V47" s="309">
        <f t="shared" si="7"/>
        <v>0</v>
      </c>
    </row>
    <row r="48" spans="1:22" ht="15.75" thickBot="1" x14ac:dyDescent="0.3">
      <c r="A48" s="611"/>
      <c r="B48" s="612" t="s">
        <v>620</v>
      </c>
      <c r="C48" s="312">
        <f>C47+C26</f>
        <v>0</v>
      </c>
      <c r="D48" s="312">
        <f t="shared" ref="D48:V48" si="8">D47+D26</f>
        <v>0</v>
      </c>
      <c r="E48" s="312">
        <f t="shared" si="8"/>
        <v>0</v>
      </c>
      <c r="F48" s="312">
        <f t="shared" si="8"/>
        <v>0</v>
      </c>
      <c r="G48" s="312">
        <f t="shared" si="8"/>
        <v>0</v>
      </c>
      <c r="H48" s="312">
        <f t="shared" si="8"/>
        <v>0</v>
      </c>
      <c r="I48" s="312">
        <f t="shared" si="8"/>
        <v>0</v>
      </c>
      <c r="J48" s="312">
        <f t="shared" si="8"/>
        <v>0</v>
      </c>
      <c r="K48" s="312">
        <f t="shared" si="8"/>
        <v>0</v>
      </c>
      <c r="L48" s="312">
        <f t="shared" si="8"/>
        <v>0</v>
      </c>
      <c r="M48" s="312">
        <f t="shared" si="8"/>
        <v>0</v>
      </c>
      <c r="N48" s="312">
        <f t="shared" si="8"/>
        <v>0</v>
      </c>
      <c r="O48" s="312">
        <f t="shared" si="8"/>
        <v>0</v>
      </c>
      <c r="P48" s="312">
        <f t="shared" si="8"/>
        <v>0</v>
      </c>
      <c r="Q48" s="312">
        <f t="shared" si="8"/>
        <v>0</v>
      </c>
      <c r="R48" s="312">
        <f t="shared" si="8"/>
        <v>0</v>
      </c>
      <c r="S48" s="312">
        <f t="shared" si="8"/>
        <v>0</v>
      </c>
      <c r="T48" s="312">
        <f t="shared" si="8"/>
        <v>0</v>
      </c>
      <c r="U48" s="312">
        <f t="shared" si="8"/>
        <v>0</v>
      </c>
      <c r="V48" s="313">
        <f t="shared" si="8"/>
        <v>0</v>
      </c>
    </row>
    <row r="49" spans="1:22" x14ac:dyDescent="0.25">
      <c r="A49" s="81"/>
      <c r="B49" s="25"/>
      <c r="C49" s="82"/>
      <c r="D49" s="83"/>
      <c r="E49" s="83"/>
      <c r="F49" s="83"/>
      <c r="G49" s="83"/>
      <c r="H49" s="83"/>
      <c r="I49" s="83"/>
      <c r="J49" s="83"/>
      <c r="K49" s="83"/>
      <c r="L49" s="83"/>
      <c r="M49" s="83"/>
      <c r="N49" s="83"/>
      <c r="O49" s="83"/>
      <c r="P49" s="25"/>
      <c r="Q49" s="25"/>
      <c r="R49" s="25"/>
      <c r="S49" s="25"/>
      <c r="T49" s="25"/>
      <c r="U49" s="25"/>
      <c r="V49" s="25"/>
    </row>
    <row r="50" spans="1:22" x14ac:dyDescent="0.25">
      <c r="A50" s="194" t="s">
        <v>592</v>
      </c>
      <c r="B50" s="194" t="s">
        <v>748</v>
      </c>
      <c r="C50" s="154"/>
      <c r="D50" s="154"/>
      <c r="E50" s="154"/>
      <c r="F50" s="154"/>
      <c r="G50" s="154"/>
      <c r="H50" s="154"/>
      <c r="I50" s="154"/>
      <c r="J50" s="154"/>
      <c r="K50" s="154"/>
      <c r="L50" s="154"/>
      <c r="M50" s="154"/>
      <c r="N50" s="154"/>
      <c r="O50" s="154"/>
      <c r="P50" s="155"/>
      <c r="Q50" s="155"/>
      <c r="R50" s="155"/>
      <c r="S50" s="155"/>
      <c r="T50" s="155"/>
      <c r="U50" s="155"/>
      <c r="V50" s="155"/>
    </row>
    <row r="51" spans="1:22" x14ac:dyDescent="0.25">
      <c r="A51" s="195"/>
      <c r="B51" s="195" t="s">
        <v>621</v>
      </c>
      <c r="C51" s="154"/>
      <c r="D51" s="156"/>
      <c r="E51" s="156"/>
      <c r="F51" s="156"/>
      <c r="G51" s="156"/>
      <c r="H51" s="156"/>
      <c r="I51" s="156"/>
      <c r="J51" s="156"/>
      <c r="K51" s="156"/>
      <c r="L51" s="156"/>
      <c r="M51" s="156"/>
      <c r="N51" s="156"/>
      <c r="O51" s="156"/>
      <c r="P51" s="155"/>
      <c r="Q51" s="155"/>
      <c r="R51" s="155"/>
      <c r="S51" s="155"/>
      <c r="T51" s="155"/>
      <c r="U51" s="155"/>
      <c r="V51" s="155"/>
    </row>
    <row r="52" spans="1:22" x14ac:dyDescent="0.25">
      <c r="A52" s="195"/>
      <c r="B52" s="194" t="s">
        <v>721</v>
      </c>
      <c r="C52" s="154"/>
      <c r="D52" s="156"/>
      <c r="E52" s="156"/>
      <c r="F52" s="156"/>
      <c r="G52" s="156"/>
      <c r="H52" s="156"/>
      <c r="I52" s="156"/>
      <c r="J52" s="156"/>
      <c r="K52" s="156"/>
      <c r="L52" s="156"/>
      <c r="M52" s="156"/>
      <c r="N52" s="156"/>
      <c r="O52" s="156"/>
      <c r="P52" s="155"/>
      <c r="Q52" s="155"/>
      <c r="R52" s="155"/>
      <c r="S52" s="155"/>
      <c r="T52" s="155"/>
      <c r="U52" s="155"/>
      <c r="V52" s="155"/>
    </row>
    <row r="53" spans="1:22" x14ac:dyDescent="0.25">
      <c r="A53" s="195"/>
      <c r="B53" s="194" t="s">
        <v>722</v>
      </c>
      <c r="C53" s="154"/>
      <c r="D53" s="156"/>
      <c r="E53" s="156"/>
      <c r="F53" s="156"/>
      <c r="G53" s="156"/>
      <c r="H53" s="156"/>
      <c r="I53" s="156"/>
      <c r="J53" s="156"/>
      <c r="K53" s="156"/>
      <c r="L53" s="156"/>
      <c r="M53" s="156"/>
      <c r="N53" s="156"/>
      <c r="O53" s="156"/>
      <c r="P53" s="155"/>
      <c r="Q53" s="155"/>
      <c r="R53" s="155"/>
      <c r="S53" s="155"/>
      <c r="T53" s="155"/>
      <c r="U53" s="155"/>
      <c r="V53" s="155"/>
    </row>
    <row r="54" spans="1:22" x14ac:dyDescent="0.25">
      <c r="A54" s="195"/>
      <c r="B54" s="195" t="s">
        <v>724</v>
      </c>
      <c r="C54" s="154"/>
      <c r="D54" s="154"/>
      <c r="E54" s="154"/>
      <c r="F54" s="154"/>
      <c r="G54" s="154"/>
      <c r="H54" s="154"/>
      <c r="I54" s="154"/>
      <c r="J54" s="154"/>
      <c r="K54" s="154"/>
      <c r="L54" s="154"/>
      <c r="M54" s="154"/>
      <c r="N54" s="154"/>
      <c r="O54" s="154"/>
      <c r="P54" s="155"/>
      <c r="Q54" s="155"/>
      <c r="R54" s="155"/>
      <c r="S54" s="155"/>
      <c r="T54" s="155"/>
      <c r="U54" s="155"/>
      <c r="V54" s="155"/>
    </row>
    <row r="55" spans="1:22" x14ac:dyDescent="0.25">
      <c r="A55" s="196"/>
      <c r="B55" s="195" t="s">
        <v>726</v>
      </c>
      <c r="C55" s="154"/>
      <c r="D55" s="157"/>
      <c r="E55" s="157"/>
      <c r="F55" s="157"/>
      <c r="G55" s="157"/>
      <c r="H55" s="157"/>
      <c r="I55" s="157"/>
      <c r="J55" s="157"/>
      <c r="K55" s="157"/>
      <c r="L55" s="157"/>
      <c r="M55" s="157"/>
      <c r="N55" s="157"/>
      <c r="O55" s="157"/>
      <c r="P55" s="155"/>
      <c r="Q55" s="155"/>
      <c r="R55" s="155"/>
      <c r="S55" s="155"/>
      <c r="T55" s="155"/>
      <c r="U55" s="155"/>
      <c r="V55" s="155"/>
    </row>
  </sheetData>
  <mergeCells count="23">
    <mergeCell ref="A7:A8"/>
    <mergeCell ref="B7:B8"/>
    <mergeCell ref="C7:F7"/>
    <mergeCell ref="G7:J7"/>
    <mergeCell ref="K7:N7"/>
    <mergeCell ref="Q21:R21"/>
    <mergeCell ref="S21:T21"/>
    <mergeCell ref="S7:V7"/>
    <mergeCell ref="W7:Z7"/>
    <mergeCell ref="AA7:AD7"/>
    <mergeCell ref="G20:T20"/>
    <mergeCell ref="U20:V21"/>
    <mergeCell ref="G21:H21"/>
    <mergeCell ref="O7:R7"/>
    <mergeCell ref="A43:A45"/>
    <mergeCell ref="I21:J21"/>
    <mergeCell ref="K21:L21"/>
    <mergeCell ref="M21:N21"/>
    <mergeCell ref="O21:P21"/>
    <mergeCell ref="A20:A22"/>
    <mergeCell ref="B20:B22"/>
    <mergeCell ref="C20:D21"/>
    <mergeCell ref="E20:F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Përmbajtja</vt:lpstr>
      <vt:lpstr>F1</vt:lpstr>
      <vt:lpstr>F2</vt:lpstr>
      <vt:lpstr>F3</vt:lpstr>
      <vt:lpstr>F4</vt:lpstr>
      <vt:lpstr>F5</vt:lpstr>
      <vt:lpstr>F6,6.1</vt:lpstr>
      <vt:lpstr>F7</vt:lpstr>
      <vt:lpstr>F8,8.1</vt:lpstr>
      <vt:lpstr>F9,9.1,10</vt:lpstr>
      <vt:lpstr>F11</vt:lpstr>
      <vt:lpstr>F12,12.1,12.2</vt:lpstr>
      <vt:lpstr>F13</vt:lpstr>
      <vt:lpstr>F13.1</vt:lpstr>
      <vt:lpstr>F14</vt:lpstr>
      <vt:lpstr>F14.1</vt:lpstr>
      <vt:lpstr>F14.2</vt:lpstr>
      <vt:lpstr>F14.4</vt:lpstr>
      <vt:lpstr>F15</vt:lpstr>
      <vt:lpstr>F16</vt:lpstr>
      <vt:lpstr>F17</vt:lpstr>
      <vt:lpstr>F18</vt:lpstr>
      <vt:lpstr>F19</vt:lpstr>
      <vt:lpstr>F20</vt:lpstr>
      <vt:lpstr>F21</vt:lpstr>
      <vt:lpstr>F22</vt:lpstr>
      <vt:lpstr>F23</vt:lpstr>
      <vt:lpstr>F24</vt:lpstr>
      <vt:lpstr>F25</vt:lpstr>
      <vt:lpstr>F26</vt:lpstr>
      <vt:lpstr>F27</vt:lpstr>
      <vt:lpstr>F28</vt:lpstr>
      <vt:lpstr>F30</vt:lpstr>
      <vt:lpstr>F31</vt:lpstr>
      <vt:lpstr>F.31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Vivjan Jupi</dc:creator>
  <cp:lastModifiedBy>Ermira Manja</cp:lastModifiedBy>
  <cp:lastPrinted>2020-09-18T10:09:32Z</cp:lastPrinted>
  <dcterms:created xsi:type="dcterms:W3CDTF">2016-08-12T09:41:20Z</dcterms:created>
  <dcterms:modified xsi:type="dcterms:W3CDTF">2025-10-13T11:34:03Z</dcterms:modified>
</cp:coreProperties>
</file>