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uxho\Desktop\Audit_ndryshime\SHKK\"/>
    </mc:Choice>
  </mc:AlternateContent>
  <bookViews>
    <workbookView xWindow="0" yWindow="0" windowWidth="28800" windowHeight="9735" tabRatio="892"/>
  </bookViews>
  <sheets>
    <sheet name="CONTENTS" sheetId="50" r:id="rId1"/>
    <sheet name="F1" sheetId="11" r:id="rId2"/>
    <sheet name="F2" sheetId="12" r:id="rId3"/>
    <sheet name="F3" sheetId="13" r:id="rId4"/>
    <sheet name="F4" sheetId="14" r:id="rId5"/>
    <sheet name="F5" sheetId="15" r:id="rId6"/>
    <sheet name="F6,6.1" sheetId="16" r:id="rId7"/>
    <sheet name="F7" sheetId="17" r:id="rId8"/>
    <sheet name="F8,8.1" sheetId="18" r:id="rId9"/>
    <sheet name="F9,9.1,10" sheetId="19" r:id="rId10"/>
    <sheet name="F12,12.1,12.2" sheetId="21" r:id="rId11"/>
    <sheet name="F11" sheetId="20" r:id="rId12"/>
    <sheet name="F13" sheetId="22" r:id="rId13"/>
    <sheet name="F13.1" sheetId="51" r:id="rId14"/>
    <sheet name="F14" sheetId="58" r:id="rId15"/>
    <sheet name="F14.1" sheetId="57" r:id="rId16"/>
    <sheet name="F14.2" sheetId="56" r:id="rId17"/>
    <sheet name="F14.4" sheetId="23" r:id="rId18"/>
    <sheet name="F15" sheetId="24" r:id="rId19"/>
    <sheet name="F16" sheetId="25" r:id="rId20"/>
    <sheet name="F17" sheetId="26" r:id="rId21"/>
    <sheet name="F18" sheetId="27" r:id="rId22"/>
    <sheet name="F19" sheetId="28" r:id="rId23"/>
    <sheet name="F20" sheetId="29" r:id="rId24"/>
    <sheet name="F21" sheetId="30" r:id="rId25"/>
    <sheet name="F22" sheetId="31" r:id="rId26"/>
    <sheet name="F23" sheetId="32" r:id="rId27"/>
    <sheet name="F24" sheetId="33" r:id="rId28"/>
    <sheet name="F25" sheetId="34" r:id="rId29"/>
    <sheet name="F26" sheetId="35" r:id="rId30"/>
    <sheet name="F27" sheetId="36" r:id="rId31"/>
    <sheet name="F28" sheetId="59" r:id="rId32"/>
    <sheet name="F30" sheetId="61" r:id="rId33"/>
    <sheet name="F31" sheetId="64" r:id="rId34"/>
    <sheet name="F.31" sheetId="65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ftnref1_50">'[1]Table 39_'!#REF!</definedName>
    <definedName name="_ftnref1_50_10">'[2]Table 39_'!#REF!</definedName>
    <definedName name="_ftnref1_50_15">'[2]Table 39_'!#REF!</definedName>
    <definedName name="_ftnref1_50_18">'[2]Table 39_'!#REF!</definedName>
    <definedName name="_ftnref1_50_19">'[2]Table 39_'!#REF!</definedName>
    <definedName name="_ftnref1_50_20">'[2]Table 39_'!#REF!</definedName>
    <definedName name="_ftnref1_50_21">'[2]Table 39_'!#REF!</definedName>
    <definedName name="_ftnref1_50_23">'[2]Table 39_'!#REF!</definedName>
    <definedName name="_ftnref1_50_24">'[2]Table 39_'!#REF!</definedName>
    <definedName name="_ftnref1_50_27">'[3]Table 39_'!#REF!</definedName>
    <definedName name="_ftnref1_50_28">'[3]Table 39_'!#REF!</definedName>
    <definedName name="_ftnref1_50_4">'[2]Table 39_'!#REF!</definedName>
    <definedName name="_ftnref1_50_5">'[2]Table 39_'!#REF!</definedName>
    <definedName name="_ftnref1_50_9">'[3]Table 39_'!#REF!</definedName>
    <definedName name="_ftnref1_51">'[1]Table 39_'!#REF!</definedName>
    <definedName name="_ftnref1_51_10">'[2]Table 39_'!#REF!</definedName>
    <definedName name="_ftnref1_51_15">'[2]Table 39_'!#REF!</definedName>
    <definedName name="_ftnref1_51_18">'[2]Table 39_'!#REF!</definedName>
    <definedName name="_ftnref1_51_19">'[2]Table 39_'!#REF!</definedName>
    <definedName name="_ftnref1_51_20">'[2]Table 39_'!#REF!</definedName>
    <definedName name="_ftnref1_51_21">'[2]Table 39_'!#REF!</definedName>
    <definedName name="_ftnref1_51_23">'[2]Table 39_'!#REF!</definedName>
    <definedName name="_ftnref1_51_24">'[2]Table 39_'!#REF!</definedName>
    <definedName name="_ftnref1_51_4">'[2]Table 39_'!#REF!</definedName>
    <definedName name="_ftnref1_51_5">'[2]Table 39_'!#REF!</definedName>
    <definedName name="_h">'[2]Table 39_'!#REF!</definedName>
    <definedName name="A">#REF!</definedName>
    <definedName name="AccDigits">#REF!</definedName>
    <definedName name="AccDigitsForAssets">#REF!</definedName>
    <definedName name="AccDigitsForLiabilities">#REF!</definedName>
    <definedName name="AccDigitsForOffBalance">#REF!</definedName>
    <definedName name="AccDigitsForPL">#REF!</definedName>
    <definedName name="afatet">'[4]Data Types'!$C$158:$C$159</definedName>
    <definedName name="Amortising_Schedule">#REF!</definedName>
    <definedName name="App">[5]Lists!$A$27:$A$29</definedName>
    <definedName name="average_vol">'[6]Monte Carlo Simulation'!$K$22</definedName>
    <definedName name="average_week_1">'[6]Monte Carlo Simulation'!$K$15</definedName>
    <definedName name="average_week_2">'[6]Monte Carlo Simulation'!$K$16</definedName>
    <definedName name="average_week_3">'[6]Monte Carlo Simulation'!$K$17</definedName>
    <definedName name="average_week_4">'[6]Monte Carlo Simulation'!$K$18</definedName>
    <definedName name="average_week_52">'[6]Monte Carlo Simulation'!$K$19</definedName>
    <definedName name="avverage_week_1">'[6]Monte Carlo Simulation'!$K$15</definedName>
    <definedName name="BankName">#REF!</definedName>
    <definedName name="benny">#REF!</definedName>
    <definedName name="BranchName">#REF!</definedName>
    <definedName name="BusDayRule">#REF!</definedName>
    <definedName name="Carlos">#REF!</definedName>
    <definedName name="class_of_instrument">[7]Sheet1!$B$9:$B$11</definedName>
    <definedName name="Counter">#REF!</definedName>
    <definedName name="Country_codes">[7]Sheet1!$E$2:$E$244</definedName>
    <definedName name="Currency_codes">[7]Sheet1!$H$2:$H$13</definedName>
    <definedName name="currency_list">#REF!</definedName>
    <definedName name="DatabasePath">[8]General!$F$13</definedName>
    <definedName name="DatabasePathe">[8]General!$F$13</definedName>
    <definedName name="DBPATH">#REF!</definedName>
    <definedName name="Destinacioni">'[4]Data Types'!$C$75:$C$78</definedName>
    <definedName name="dsa">#REF!</definedName>
    <definedName name="elapsed">#REF!</definedName>
    <definedName name="ExternalData">#REF!</definedName>
    <definedName name="F100Level">[8]General!#REF!</definedName>
    <definedName name="FACTOR">#REF!</definedName>
    <definedName name="Faya">'[4]Data Types'!$C$136:$C$155</definedName>
    <definedName name="fdsg">'[1]Table 39_'!#REF!</definedName>
    <definedName name="fgf">'[3]Table 39_'!#REF!</definedName>
    <definedName name="Forma">[7]Udhëzues!$A$79:$A$89</definedName>
    <definedName name="Forma_Rist">'[4]Data Types'!$C$96:$C$106</definedName>
    <definedName name="Forma_ristruktu">#REF!</definedName>
    <definedName name="Frequency">[5]Lists!$A$21:$A$25</definedName>
    <definedName name="hhhhh">#REF!</definedName>
    <definedName name="ho">#REF!</definedName>
    <definedName name="initial_price">#REF!</definedName>
    <definedName name="Instrument_type">[7]Sheet1!$B$2:$B$6</definedName>
    <definedName name="InstVol">[9]CapColFlr!#REF!</definedName>
    <definedName name="JedenRadekPodSestavou">#REF!</definedName>
    <definedName name="JedenRadekPodSestavou_11">#REF!</definedName>
    <definedName name="JedenRadekPodSestavou_2">#REF!</definedName>
    <definedName name="JedenRadekPodSestavou_28">#REF!</definedName>
    <definedName name="JedenRadekVedleSestavy">#REF!</definedName>
    <definedName name="JedenRadekVedleSestavy_11">#REF!</definedName>
    <definedName name="JedenRadekVedleSestavy_2">#REF!</definedName>
    <definedName name="JedenRadekVedleSestavy_28">#REF!</definedName>
    <definedName name="junk">#REF!</definedName>
    <definedName name="kk">'[10]List details'!$C$5:$C$8</definedName>
    <definedName name="Klas_pas">'[4]Data Types'!$C$116:$C$122</definedName>
    <definedName name="klasifikimi">[7]Udhëzues!$A$93:$A$97</definedName>
    <definedName name="klasifikimi_para">#REF!</definedName>
    <definedName name="Kodi_Monedha">'[4]Data Types'!$B$361:$B$380</definedName>
    <definedName name="kredimarresi">[7]Udhëzues!$A$27:$A$31</definedName>
    <definedName name="ll">'[10]List details'!$C$5:$C$8</definedName>
    <definedName name="Lloji_Produktit2">#REF!</definedName>
    <definedName name="MaxOblastTabulky">#REF!</definedName>
    <definedName name="MaxOblastTabulky_11">#REF!</definedName>
    <definedName name="MaxOblastTabulky_2">#REF!</definedName>
    <definedName name="MaxOblastTabulky_28">#REF!</definedName>
    <definedName name="mean">#REF!</definedName>
    <definedName name="monedha">[7]Udhëzues!$A$53:$A$56</definedName>
    <definedName name="Monedha1">'[4]Data Types'!#REF!</definedName>
    <definedName name="Nisja_Rist">'[4]Data Types'!$C$81:$C$82</definedName>
    <definedName name="no_of_simulations">'[6]Monte Carlo Simulation'!$C$4</definedName>
    <definedName name="Nr_Kesteve">'[4]Data Types'!$C$84:$C$94</definedName>
    <definedName name="Nr_prod">'[4]Data Types'!$C$176:$C$182</definedName>
    <definedName name="Nr_produktit">#REF!</definedName>
    <definedName name="OblastDat2">#REF!</definedName>
    <definedName name="OblastDat2_11">#REF!</definedName>
    <definedName name="OblastDat2_2">#REF!</definedName>
    <definedName name="OblastDat2_28">#REF!</definedName>
    <definedName name="OblastNadpisuRadku">#REF!</definedName>
    <definedName name="OblastNadpisuRadku_11">#REF!</definedName>
    <definedName name="OblastNadpisuRadku_2">#REF!</definedName>
    <definedName name="OblastNadpisuRadku_28">#REF!</definedName>
    <definedName name="OblastNadpisuSloupcu">#REF!</definedName>
    <definedName name="OblastNadpisuSloupcu_11">#REF!</definedName>
    <definedName name="OblastNadpisuSloupcu_2">#REF!</definedName>
    <definedName name="OblastNadpisuSloupcu_28">#REF!</definedName>
    <definedName name="output">#REF!</definedName>
    <definedName name="Print_Area_MI">#REF!</definedName>
    <definedName name="Print_Area_MI_11">#REF!</definedName>
    <definedName name="Print_Area_MI_2">#REF!</definedName>
    <definedName name="Print_Area_MI_28">#REF!</definedName>
    <definedName name="Print_Titles_MI">#REF!</definedName>
    <definedName name="Print_Titles_MI_11">#REF!</definedName>
    <definedName name="Print_Titles_MI_2">#REF!</definedName>
    <definedName name="Print_Titles_MI_28">#REF!</definedName>
    <definedName name="procesi">[7]Udhëzues!$A$72:$A$73</definedName>
    <definedName name="Prod_desc_2">'[11]Data Types'!$C$20:$C$28</definedName>
    <definedName name="Prod_description_1">'[11]Data Types'!$C$9:$C$19</definedName>
    <definedName name="produkti_para">[7]Udhëzues!$A$59:$A$62</definedName>
    <definedName name="ReportDate">[8]General!$F$9</definedName>
    <definedName name="ReportedBy">[8]General!$F$11</definedName>
    <definedName name="residence">[7]Sheet1!$B$27:$B$28</definedName>
    <definedName name="ReturnRequired">#REF!</definedName>
    <definedName name="rfgf">'[1]Table 39_'!#REF!</definedName>
    <definedName name="ROUND">#REF!</definedName>
    <definedName name="runs">#REF!</definedName>
    <definedName name="sbenny">#REF!</definedName>
    <definedName name="sector_of_the_issuer">[7]Sheet1!$B$14:$B$24</definedName>
    <definedName name="Sektori">'[4]Data Types'!$C$50:$C$66</definedName>
    <definedName name="Sektori2">#REF!</definedName>
    <definedName name="Sherbimi">'[4]Data Types'!$C$131:$C$133</definedName>
    <definedName name="sigma">#REF!</definedName>
    <definedName name="starttime">#REF!</definedName>
    <definedName name="Statusi">[7]Udhëzues!$A$23:$A$24</definedName>
    <definedName name="Statusi_exekutimit">#REF!</definedName>
    <definedName name="Statusi2">'[4]Data Types'!$C$125:$C$128</definedName>
    <definedName name="stoptime">#REF!</definedName>
    <definedName name="Subjekti">'[4]Data Types'!$C$44:$C$48</definedName>
    <definedName name="Subjekti2">#REF!</definedName>
    <definedName name="TBData">#REF!</definedName>
    <definedName name="Types_of_int_rate">[7]Sheet1!$H$16:$H$17</definedName>
    <definedName name="UE">'[4]Data Types'!$C$169:$C$173</definedName>
    <definedName name="Unit">[12]BalanceSheet!$K$5</definedName>
    <definedName name="Urdhri">#REF!</definedName>
    <definedName name="Valid1">#REF!</definedName>
    <definedName name="Valid2">#REF!</definedName>
    <definedName name="Valid3">#REF!</definedName>
    <definedName name="Valid4">#REF!</definedName>
    <definedName name="Valid5">#REF!</definedName>
    <definedName name="version">[9]Graph!$J$2:$J$3</definedName>
    <definedName name="vol">'[6]Monte Carlo Simulation'!$H$21</definedName>
    <definedName name="week_1">'[6]Monte Carlo Simulation'!$H$15</definedName>
    <definedName name="week_2">'[6]Monte Carlo Simulation'!$H$16</definedName>
    <definedName name="week_3">'[6]Monte Carlo Simulation'!$H$17</definedName>
    <definedName name="week_4">'[6]Monte Carlo Simulation'!$H$18</definedName>
    <definedName name="week_52">'[6]Monte Carlo Simulation'!$H$19</definedName>
    <definedName name="wewew">#REF!</definedName>
    <definedName name="XBRL">[5]Lists!$A$17:$A$19</definedName>
    <definedName name="zxasdafsds">#REF!</definedName>
  </definedNames>
  <calcPr calcId="152511"/>
</workbook>
</file>

<file path=xl/calcChain.xml><?xml version="1.0" encoding="utf-8"?>
<calcChain xmlns="http://schemas.openxmlformats.org/spreadsheetml/2006/main">
  <c r="E12" i="17" l="1"/>
  <c r="J16" i="57" l="1"/>
  <c r="B12" i="21" l="1"/>
  <c r="L19" i="11" l="1"/>
  <c r="L18" i="11"/>
  <c r="D17" i="11"/>
  <c r="E17" i="11"/>
  <c r="F17" i="11"/>
  <c r="G17" i="11"/>
  <c r="H17" i="11"/>
  <c r="I17" i="11"/>
  <c r="J17" i="11"/>
  <c r="K17" i="11"/>
  <c r="C17" i="11"/>
  <c r="J17" i="57" l="1"/>
  <c r="D57" i="12"/>
  <c r="E57" i="12"/>
  <c r="F57" i="12"/>
  <c r="G57" i="12"/>
  <c r="H57" i="12"/>
  <c r="I57" i="12"/>
  <c r="J57" i="12"/>
  <c r="C57" i="12"/>
  <c r="K58" i="12"/>
  <c r="K59" i="12"/>
  <c r="L80" i="11"/>
  <c r="C10" i="22" l="1"/>
  <c r="P35" i="19" l="1"/>
  <c r="P20" i="19"/>
  <c r="P9" i="19"/>
  <c r="H34" i="16" l="1"/>
  <c r="I36" i="16"/>
  <c r="H13" i="16"/>
  <c r="B41" i="21" l="1"/>
  <c r="E14" i="12" l="1"/>
  <c r="C10" i="19"/>
  <c r="C19" i="19" l="1"/>
  <c r="C21" i="19" l="1"/>
  <c r="B9" i="21"/>
  <c r="D13" i="21"/>
  <c r="C41" i="19"/>
  <c r="P38" i="19"/>
  <c r="P37" i="19"/>
  <c r="C57" i="19" l="1"/>
  <c r="C61" i="12"/>
  <c r="L17" i="11" l="1"/>
  <c r="D12" i="58" l="1"/>
  <c r="D14" i="58" s="1"/>
  <c r="B22" i="21"/>
  <c r="B19" i="21"/>
  <c r="C39" i="13"/>
  <c r="D13" i="11"/>
  <c r="D12" i="11"/>
  <c r="D11" i="21" l="1"/>
  <c r="D17" i="21"/>
  <c r="D18" i="21"/>
  <c r="D16" i="21"/>
  <c r="D15" i="21"/>
  <c r="D14" i="21"/>
  <c r="D12" i="21" l="1"/>
  <c r="B9" i="25"/>
  <c r="C11" i="51"/>
  <c r="C10" i="51" s="1"/>
  <c r="C43" i="19"/>
  <c r="I41" i="19"/>
  <c r="E42" i="13"/>
  <c r="D39" i="13"/>
  <c r="E39" i="13" s="1"/>
  <c r="C66" i="12"/>
  <c r="C60" i="12" s="1"/>
  <c r="C71" i="12"/>
  <c r="D66" i="12"/>
  <c r="E66" i="12"/>
  <c r="F66" i="12"/>
  <c r="G66" i="12"/>
  <c r="G60" i="12" s="1"/>
  <c r="H66" i="12"/>
  <c r="I66" i="12"/>
  <c r="J66" i="12"/>
  <c r="J60" i="12" s="1"/>
  <c r="D61" i="12"/>
  <c r="D60" i="12" s="1"/>
  <c r="E61" i="12"/>
  <c r="F61" i="12"/>
  <c r="G61" i="12"/>
  <c r="H61" i="12"/>
  <c r="H60" i="12" s="1"/>
  <c r="I61" i="12"/>
  <c r="J61" i="12"/>
  <c r="F60" i="12"/>
  <c r="I60" i="12"/>
  <c r="K62" i="12"/>
  <c r="K63" i="12"/>
  <c r="K64" i="12"/>
  <c r="K65" i="12"/>
  <c r="K66" i="12"/>
  <c r="K67" i="12"/>
  <c r="K68" i="12"/>
  <c r="K69" i="12"/>
  <c r="K70" i="12"/>
  <c r="L11" i="11"/>
  <c r="L15" i="11"/>
  <c r="L16" i="11"/>
  <c r="L20" i="11"/>
  <c r="J12" i="11"/>
  <c r="E13" i="11"/>
  <c r="E12" i="11" s="1"/>
  <c r="F13" i="11"/>
  <c r="G13" i="11"/>
  <c r="H13" i="11"/>
  <c r="H12" i="11" s="1"/>
  <c r="I13" i="11"/>
  <c r="J13" i="11"/>
  <c r="K13" i="11"/>
  <c r="C13" i="11"/>
  <c r="C12" i="11" s="1"/>
  <c r="F12" i="11"/>
  <c r="C44" i="19" l="1"/>
  <c r="D57" i="19"/>
  <c r="E57" i="19" s="1"/>
  <c r="H57" i="19" s="1"/>
  <c r="K61" i="12"/>
  <c r="C55" i="12"/>
  <c r="D15" i="25"/>
  <c r="D10" i="25"/>
  <c r="D11" i="25"/>
  <c r="E60" i="12"/>
  <c r="D14" i="25"/>
  <c r="I12" i="11"/>
  <c r="K12" i="11"/>
  <c r="G12" i="11"/>
  <c r="K60" i="12" l="1"/>
  <c r="C18" i="59" s="1"/>
  <c r="L12" i="11"/>
  <c r="P18" i="19"/>
  <c r="P17" i="19"/>
  <c r="P16" i="19"/>
  <c r="P15" i="19"/>
  <c r="P14" i="19"/>
  <c r="P13" i="19"/>
  <c r="P12" i="19"/>
  <c r="P11" i="19"/>
  <c r="P42" i="19"/>
  <c r="P40" i="19"/>
  <c r="P39" i="19"/>
  <c r="P36" i="19"/>
  <c r="H15" i="16" l="1"/>
  <c r="H14" i="16"/>
  <c r="L23" i="11"/>
  <c r="L24" i="11"/>
  <c r="L26" i="11"/>
  <c r="L27" i="11"/>
  <c r="L30" i="11"/>
  <c r="L31" i="11"/>
  <c r="L33" i="11"/>
  <c r="L34" i="11"/>
  <c r="L36" i="11"/>
  <c r="L37" i="11"/>
  <c r="L39" i="11"/>
  <c r="L40" i="11"/>
  <c r="L42" i="11"/>
  <c r="L43" i="11"/>
  <c r="C29" i="11"/>
  <c r="C38" i="11"/>
  <c r="C35" i="11"/>
  <c r="C32" i="11"/>
  <c r="C25" i="11"/>
  <c r="C22" i="11"/>
  <c r="C21" i="11" s="1"/>
  <c r="H33" i="16" l="1"/>
  <c r="H32" i="16"/>
  <c r="L144" i="11" l="1"/>
  <c r="L143" i="11"/>
  <c r="L141" i="11"/>
  <c r="L140" i="11"/>
  <c r="D16" i="25" l="1"/>
  <c r="J27" i="57"/>
  <c r="J26" i="57"/>
  <c r="J25" i="57"/>
  <c r="J24" i="57"/>
  <c r="J23" i="57"/>
  <c r="J22" i="57"/>
  <c r="J21" i="57"/>
  <c r="I20" i="57"/>
  <c r="H20" i="57"/>
  <c r="G20" i="57"/>
  <c r="F20" i="57"/>
  <c r="E20" i="57"/>
  <c r="D20" i="57"/>
  <c r="C20" i="57"/>
  <c r="J19" i="57"/>
  <c r="J18" i="57"/>
  <c r="H10" i="57"/>
  <c r="H28" i="57" s="1"/>
  <c r="G16" i="57"/>
  <c r="F16" i="57"/>
  <c r="E16" i="57"/>
  <c r="D16" i="57"/>
  <c r="C16" i="57"/>
  <c r="J15" i="57"/>
  <c r="J14" i="57"/>
  <c r="I13" i="57"/>
  <c r="H13" i="57"/>
  <c r="G13" i="57"/>
  <c r="F13" i="57"/>
  <c r="E13" i="57"/>
  <c r="D13" i="57"/>
  <c r="C13" i="57"/>
  <c r="C10" i="57" s="1"/>
  <c r="J12" i="57"/>
  <c r="J11" i="57"/>
  <c r="J23" i="56"/>
  <c r="J22" i="56"/>
  <c r="J21" i="56"/>
  <c r="J20" i="56"/>
  <c r="J19" i="56"/>
  <c r="J18" i="56"/>
  <c r="J17" i="56"/>
  <c r="I16" i="56"/>
  <c r="H16" i="56"/>
  <c r="G16" i="56"/>
  <c r="F16" i="56"/>
  <c r="E16" i="56"/>
  <c r="D16" i="56"/>
  <c r="C16" i="56"/>
  <c r="J15" i="56"/>
  <c r="J14" i="56"/>
  <c r="J13" i="56"/>
  <c r="J12" i="56"/>
  <c r="I11" i="56"/>
  <c r="I10" i="56" s="1"/>
  <c r="H11" i="56"/>
  <c r="H10" i="56" s="1"/>
  <c r="H24" i="56" s="1"/>
  <c r="G11" i="56"/>
  <c r="G10" i="56" s="1"/>
  <c r="F11" i="56"/>
  <c r="F10" i="56" s="1"/>
  <c r="E11" i="56"/>
  <c r="E10" i="56" s="1"/>
  <c r="D11" i="56"/>
  <c r="D10" i="56" s="1"/>
  <c r="C11" i="56"/>
  <c r="D15" i="58"/>
  <c r="O41" i="19"/>
  <c r="O43" i="19" s="1"/>
  <c r="O44" i="19" s="1"/>
  <c r="N41" i="19"/>
  <c r="N43" i="19" s="1"/>
  <c r="N44" i="19" s="1"/>
  <c r="M41" i="19"/>
  <c r="M43" i="19" s="1"/>
  <c r="L41" i="19"/>
  <c r="L43" i="19" s="1"/>
  <c r="L44" i="19" s="1"/>
  <c r="K41" i="19"/>
  <c r="K43" i="19" s="1"/>
  <c r="N10" i="19"/>
  <c r="N19" i="19" s="1"/>
  <c r="N21" i="19" s="1"/>
  <c r="N22" i="19" s="1"/>
  <c r="M10" i="19"/>
  <c r="M19" i="19" s="1"/>
  <c r="M21" i="19" s="1"/>
  <c r="L10" i="19"/>
  <c r="L19" i="19" s="1"/>
  <c r="L21" i="19" s="1"/>
  <c r="K10" i="19"/>
  <c r="K19" i="19" s="1"/>
  <c r="K21" i="19" s="1"/>
  <c r="C10" i="56" l="1"/>
  <c r="C24" i="56" s="1"/>
  <c r="D10" i="57"/>
  <c r="D28" i="57" s="1"/>
  <c r="G10" i="57"/>
  <c r="G28" i="57" s="1"/>
  <c r="F24" i="56"/>
  <c r="F10" i="57"/>
  <c r="F28" i="57" s="1"/>
  <c r="D24" i="56"/>
  <c r="C65" i="19"/>
  <c r="K22" i="19"/>
  <c r="C66" i="19"/>
  <c r="L22" i="19"/>
  <c r="C67" i="19"/>
  <c r="M22" i="19"/>
  <c r="G24" i="56"/>
  <c r="D65" i="19"/>
  <c r="K44" i="19"/>
  <c r="D67" i="19"/>
  <c r="M44" i="19"/>
  <c r="D68" i="19"/>
  <c r="C68" i="19"/>
  <c r="D66" i="19"/>
  <c r="D13" i="25"/>
  <c r="D21" i="25"/>
  <c r="D17" i="25"/>
  <c r="D25" i="25"/>
  <c r="D33" i="25"/>
  <c r="D29" i="25"/>
  <c r="D12" i="25"/>
  <c r="D24" i="25"/>
  <c r="D27" i="25"/>
  <c r="D23" i="25"/>
  <c r="D32" i="25"/>
  <c r="D20" i="25"/>
  <c r="D31" i="25"/>
  <c r="D19" i="25"/>
  <c r="D34" i="25"/>
  <c r="D30" i="25"/>
  <c r="D26" i="25"/>
  <c r="D22" i="25"/>
  <c r="D18" i="25"/>
  <c r="D28" i="25"/>
  <c r="J16" i="56"/>
  <c r="J11" i="56"/>
  <c r="E24" i="56"/>
  <c r="I24" i="56"/>
  <c r="E10" i="57"/>
  <c r="E28" i="57" s="1"/>
  <c r="I10" i="57"/>
  <c r="I28" i="57" s="1"/>
  <c r="J20" i="57"/>
  <c r="J13" i="57"/>
  <c r="C28" i="57"/>
  <c r="J24" i="56" l="1"/>
  <c r="J10" i="56"/>
  <c r="J28" i="57"/>
  <c r="J10" i="57"/>
  <c r="E68" i="19" l="1"/>
  <c r="E67" i="19"/>
  <c r="E66" i="19"/>
  <c r="H66" i="19" l="1"/>
  <c r="H67" i="19"/>
  <c r="H68" i="19"/>
  <c r="L135" i="11"/>
  <c r="L136" i="11"/>
  <c r="L134" i="11"/>
  <c r="L128" i="11"/>
  <c r="L129" i="11"/>
  <c r="L131" i="11"/>
  <c r="L132" i="11"/>
  <c r="L79" i="11"/>
  <c r="L82" i="11"/>
  <c r="L83" i="11"/>
  <c r="L85" i="11"/>
  <c r="L86" i="11"/>
  <c r="L88" i="11"/>
  <c r="L89" i="11"/>
  <c r="L91" i="11"/>
  <c r="L92" i="11"/>
  <c r="L95" i="11"/>
  <c r="L96" i="11"/>
  <c r="L98" i="11"/>
  <c r="L99" i="11"/>
  <c r="L101" i="11"/>
  <c r="L102" i="11"/>
  <c r="L104" i="11"/>
  <c r="L105" i="11"/>
  <c r="L107" i="11"/>
  <c r="L108" i="11"/>
  <c r="L111" i="11"/>
  <c r="L112" i="11"/>
  <c r="L114" i="11"/>
  <c r="L115" i="11"/>
  <c r="L117" i="11"/>
  <c r="L118" i="11"/>
  <c r="L120" i="11"/>
  <c r="L121" i="11"/>
  <c r="L123" i="11"/>
  <c r="L124" i="11"/>
  <c r="C126" i="11"/>
  <c r="C125" i="11" s="1"/>
  <c r="L133" i="11"/>
  <c r="C12" i="35" l="1"/>
  <c r="C12" i="34" l="1"/>
  <c r="D11" i="32"/>
  <c r="C11" i="32"/>
  <c r="D13" i="31"/>
  <c r="C13" i="31"/>
  <c r="E13" i="31" s="1"/>
  <c r="E12" i="31"/>
  <c r="E11" i="31"/>
  <c r="E10" i="31"/>
  <c r="E9" i="31"/>
  <c r="G18" i="29"/>
  <c r="G16" i="29" s="1"/>
  <c r="F18" i="29"/>
  <c r="F16" i="29" s="1"/>
  <c r="E18" i="29"/>
  <c r="E16" i="29" s="1"/>
  <c r="D18" i="29"/>
  <c r="D16" i="29" s="1"/>
  <c r="C18" i="29"/>
  <c r="C16" i="29" s="1"/>
  <c r="G12" i="29"/>
  <c r="G10" i="29" s="1"/>
  <c r="F12" i="29"/>
  <c r="F10" i="29" s="1"/>
  <c r="E12" i="29"/>
  <c r="E10" i="29" s="1"/>
  <c r="D12" i="29"/>
  <c r="D10" i="29" s="1"/>
  <c r="C12" i="29"/>
  <c r="C10" i="29" s="1"/>
  <c r="D10" i="28"/>
  <c r="C10" i="28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C41" i="27"/>
  <c r="R26" i="27"/>
  <c r="Q26" i="27"/>
  <c r="P26" i="27"/>
  <c r="O26" i="27"/>
  <c r="N26" i="27"/>
  <c r="N25" i="27" s="1"/>
  <c r="M26" i="27"/>
  <c r="M25" i="27" s="1"/>
  <c r="L26" i="27"/>
  <c r="K26" i="27"/>
  <c r="J26" i="27"/>
  <c r="I26" i="27"/>
  <c r="H26" i="27"/>
  <c r="G26" i="27"/>
  <c r="F26" i="27"/>
  <c r="E26" i="27"/>
  <c r="D26" i="27"/>
  <c r="C26" i="27"/>
  <c r="R25" i="27"/>
  <c r="Q25" i="27"/>
  <c r="L25" i="27"/>
  <c r="K25" i="27"/>
  <c r="H25" i="27"/>
  <c r="G25" i="27"/>
  <c r="F25" i="27"/>
  <c r="E25" i="27"/>
  <c r="R18" i="27"/>
  <c r="R17" i="27" s="1"/>
  <c r="Q18" i="27"/>
  <c r="Q17" i="27" s="1"/>
  <c r="P18" i="27"/>
  <c r="P17" i="27" s="1"/>
  <c r="O18" i="27"/>
  <c r="N18" i="27"/>
  <c r="M18" i="27"/>
  <c r="M17" i="27" s="1"/>
  <c r="L18" i="27"/>
  <c r="L17" i="27" s="1"/>
  <c r="K18" i="27"/>
  <c r="K17" i="27" s="1"/>
  <c r="J18" i="27"/>
  <c r="I18" i="27"/>
  <c r="H18" i="27"/>
  <c r="G18" i="27"/>
  <c r="F18" i="27"/>
  <c r="F17" i="27" s="1"/>
  <c r="E18" i="27"/>
  <c r="E17" i="27" s="1"/>
  <c r="D18" i="27"/>
  <c r="D17" i="27" s="1"/>
  <c r="C18" i="27"/>
  <c r="O17" i="27"/>
  <c r="N17" i="27"/>
  <c r="J17" i="27"/>
  <c r="I17" i="27"/>
  <c r="H17" i="27"/>
  <c r="G17" i="27"/>
  <c r="C17" i="27"/>
  <c r="R10" i="27"/>
  <c r="Q10" i="27"/>
  <c r="P10" i="27"/>
  <c r="O10" i="27"/>
  <c r="N10" i="27"/>
  <c r="N9" i="27" s="1"/>
  <c r="M10" i="27"/>
  <c r="M9" i="27" s="1"/>
  <c r="L10" i="27"/>
  <c r="K10" i="27"/>
  <c r="K9" i="27" s="1"/>
  <c r="J10" i="27"/>
  <c r="J9" i="27" s="1"/>
  <c r="I10" i="27"/>
  <c r="H10" i="27"/>
  <c r="H9" i="27" s="1"/>
  <c r="G10" i="27"/>
  <c r="G9" i="27" s="1"/>
  <c r="F10" i="27"/>
  <c r="E10" i="27"/>
  <c r="D10" i="27"/>
  <c r="C10" i="27"/>
  <c r="R9" i="27"/>
  <c r="Q9" i="27"/>
  <c r="P9" i="27"/>
  <c r="O9" i="27"/>
  <c r="L9" i="27"/>
  <c r="I9" i="27"/>
  <c r="F9" i="27"/>
  <c r="E9" i="27"/>
  <c r="D9" i="27"/>
  <c r="C9" i="27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I31" i="26"/>
  <c r="H31" i="26"/>
  <c r="G31" i="26"/>
  <c r="F31" i="26"/>
  <c r="E31" i="26"/>
  <c r="C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I9" i="26"/>
  <c r="H9" i="26"/>
  <c r="G9" i="26"/>
  <c r="F9" i="26"/>
  <c r="E9" i="26"/>
  <c r="C9" i="26"/>
  <c r="D47" i="21"/>
  <c r="D46" i="21"/>
  <c r="D45" i="21"/>
  <c r="D44" i="21"/>
  <c r="D43" i="21"/>
  <c r="D42" i="21"/>
  <c r="B48" i="21"/>
  <c r="D29" i="21"/>
  <c r="D28" i="21"/>
  <c r="D27" i="21"/>
  <c r="B26" i="21"/>
  <c r="D25" i="21"/>
  <c r="D24" i="21"/>
  <c r="D23" i="21"/>
  <c r="D21" i="21"/>
  <c r="D20" i="21"/>
  <c r="D10" i="21"/>
  <c r="D9" i="21" s="1"/>
  <c r="J41" i="19"/>
  <c r="J43" i="19" s="1"/>
  <c r="J44" i="19" s="1"/>
  <c r="I43" i="19"/>
  <c r="I44" i="19" s="1"/>
  <c r="H41" i="19"/>
  <c r="H43" i="19" s="1"/>
  <c r="H44" i="19" s="1"/>
  <c r="G41" i="19"/>
  <c r="G43" i="19" s="1"/>
  <c r="G44" i="19" s="1"/>
  <c r="F41" i="19"/>
  <c r="F43" i="19" s="1"/>
  <c r="F44" i="19" s="1"/>
  <c r="E41" i="19"/>
  <c r="E43" i="19" s="1"/>
  <c r="E44" i="19" s="1"/>
  <c r="D41" i="19"/>
  <c r="D43" i="19" s="1"/>
  <c r="D44" i="19" s="1"/>
  <c r="O10" i="19"/>
  <c r="O19" i="19" s="1"/>
  <c r="O21" i="19" s="1"/>
  <c r="O22" i="19" s="1"/>
  <c r="J10" i="19"/>
  <c r="J19" i="19" s="1"/>
  <c r="J21" i="19" s="1"/>
  <c r="J22" i="19" s="1"/>
  <c r="I10" i="19"/>
  <c r="I19" i="19" s="1"/>
  <c r="I21" i="19" s="1"/>
  <c r="I22" i="19" s="1"/>
  <c r="H10" i="19"/>
  <c r="H19" i="19" s="1"/>
  <c r="H21" i="19" s="1"/>
  <c r="H22" i="19" s="1"/>
  <c r="G10" i="19"/>
  <c r="G19" i="19" s="1"/>
  <c r="G21" i="19" s="1"/>
  <c r="G22" i="19" s="1"/>
  <c r="F10" i="19"/>
  <c r="F19" i="19" s="1"/>
  <c r="F21" i="19" s="1"/>
  <c r="F22" i="19" s="1"/>
  <c r="E10" i="19"/>
  <c r="E19" i="19" s="1"/>
  <c r="E21" i="19" s="1"/>
  <c r="E22" i="19" s="1"/>
  <c r="D10" i="19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AD11" i="18"/>
  <c r="AC11" i="18"/>
  <c r="AB11" i="18"/>
  <c r="AA11" i="18"/>
  <c r="AD10" i="18"/>
  <c r="AC10" i="18"/>
  <c r="AB10" i="18"/>
  <c r="AA10" i="18"/>
  <c r="AD9" i="18"/>
  <c r="AC9" i="18"/>
  <c r="AB9" i="18"/>
  <c r="AA9" i="18"/>
  <c r="H36" i="16"/>
  <c r="G36" i="16"/>
  <c r="E36" i="16"/>
  <c r="D36" i="16"/>
  <c r="I35" i="16"/>
  <c r="H35" i="16"/>
  <c r="G35" i="16"/>
  <c r="E35" i="16"/>
  <c r="D35" i="16"/>
  <c r="I17" i="16"/>
  <c r="H17" i="16"/>
  <c r="G17" i="16"/>
  <c r="E17" i="16"/>
  <c r="D17" i="16"/>
  <c r="I16" i="16"/>
  <c r="H16" i="16"/>
  <c r="G16" i="16"/>
  <c r="E16" i="16"/>
  <c r="D16" i="16"/>
  <c r="D11" i="23" s="1"/>
  <c r="E12" i="23" s="1"/>
  <c r="G14" i="15"/>
  <c r="F14" i="15"/>
  <c r="E14" i="15"/>
  <c r="D14" i="15"/>
  <c r="C14" i="15"/>
  <c r="H13" i="15"/>
  <c r="H12" i="15"/>
  <c r="H11" i="15"/>
  <c r="H10" i="15"/>
  <c r="H9" i="15"/>
  <c r="G32" i="14"/>
  <c r="G31" i="14"/>
  <c r="G30" i="14"/>
  <c r="G29" i="14"/>
  <c r="G28" i="14"/>
  <c r="F27" i="14"/>
  <c r="E27" i="14"/>
  <c r="D27" i="14"/>
  <c r="C27" i="14"/>
  <c r="G26" i="14"/>
  <c r="G25" i="14"/>
  <c r="F24" i="14"/>
  <c r="E24" i="14"/>
  <c r="D24" i="14"/>
  <c r="C24" i="14"/>
  <c r="G23" i="14"/>
  <c r="G22" i="14"/>
  <c r="F21" i="14"/>
  <c r="F17" i="14" s="1"/>
  <c r="E21" i="14"/>
  <c r="D21" i="14"/>
  <c r="C21" i="14"/>
  <c r="G20" i="14"/>
  <c r="G19" i="14"/>
  <c r="F18" i="14"/>
  <c r="E18" i="14"/>
  <c r="E17" i="14" s="1"/>
  <c r="D18" i="14"/>
  <c r="D17" i="14" s="1"/>
  <c r="C18" i="14"/>
  <c r="G16" i="14"/>
  <c r="G15" i="14"/>
  <c r="F14" i="14"/>
  <c r="E14" i="14"/>
  <c r="D14" i="14"/>
  <c r="C14" i="14"/>
  <c r="G13" i="14"/>
  <c r="G12" i="14"/>
  <c r="F11" i="14"/>
  <c r="F10" i="14" s="1"/>
  <c r="E11" i="14"/>
  <c r="D11" i="14"/>
  <c r="C11" i="14"/>
  <c r="C10" i="14" s="1"/>
  <c r="E69" i="13"/>
  <c r="E68" i="13"/>
  <c r="E67" i="13"/>
  <c r="E66" i="13"/>
  <c r="E65" i="13"/>
  <c r="E64" i="13"/>
  <c r="E63" i="13"/>
  <c r="E62" i="13"/>
  <c r="E61" i="13"/>
  <c r="E60" i="13"/>
  <c r="D59" i="13"/>
  <c r="D58" i="13" s="1"/>
  <c r="C59" i="13"/>
  <c r="E59" i="13" s="1"/>
  <c r="E57" i="13"/>
  <c r="D56" i="13"/>
  <c r="C56" i="13"/>
  <c r="E56" i="13" s="1"/>
  <c r="E55" i="13"/>
  <c r="E54" i="13"/>
  <c r="E53" i="13"/>
  <c r="D52" i="13"/>
  <c r="C52" i="13"/>
  <c r="E52" i="13" s="1"/>
  <c r="E51" i="13"/>
  <c r="E50" i="13"/>
  <c r="E49" i="13"/>
  <c r="E48" i="13"/>
  <c r="E47" i="13"/>
  <c r="E46" i="13"/>
  <c r="E45" i="13"/>
  <c r="D44" i="13"/>
  <c r="C44" i="13"/>
  <c r="E43" i="13"/>
  <c r="E41" i="13"/>
  <c r="E40" i="13"/>
  <c r="D38" i="13"/>
  <c r="E36" i="13"/>
  <c r="E35" i="13"/>
  <c r="E34" i="13"/>
  <c r="E33" i="13"/>
  <c r="E32" i="13"/>
  <c r="D31" i="13"/>
  <c r="C31" i="13"/>
  <c r="E30" i="13"/>
  <c r="E29" i="13"/>
  <c r="E28" i="13"/>
  <c r="E27" i="13"/>
  <c r="E26" i="13"/>
  <c r="E25" i="13"/>
  <c r="E24" i="13"/>
  <c r="D23" i="13"/>
  <c r="C23" i="13"/>
  <c r="C22" i="13" s="1"/>
  <c r="E21" i="13"/>
  <c r="E20" i="13"/>
  <c r="E19" i="13"/>
  <c r="E18" i="13"/>
  <c r="E17" i="13"/>
  <c r="E16" i="13"/>
  <c r="E15" i="13"/>
  <c r="D14" i="13"/>
  <c r="C14" i="13"/>
  <c r="E13" i="13"/>
  <c r="E12" i="13"/>
  <c r="E11" i="13"/>
  <c r="E10" i="13"/>
  <c r="D9" i="13"/>
  <c r="C9" i="13"/>
  <c r="C8" i="13" s="1"/>
  <c r="E44" i="13" l="1"/>
  <c r="C38" i="13"/>
  <c r="C37" i="13"/>
  <c r="G21" i="14"/>
  <c r="G27" i="14"/>
  <c r="C34" i="27"/>
  <c r="O34" i="27"/>
  <c r="F33" i="14"/>
  <c r="G33" i="14" s="1"/>
  <c r="E9" i="13"/>
  <c r="C53" i="26"/>
  <c r="D34" i="27"/>
  <c r="P34" i="27"/>
  <c r="G18" i="14"/>
  <c r="G24" i="14"/>
  <c r="P10" i="19"/>
  <c r="D19" i="21"/>
  <c r="I34" i="27"/>
  <c r="J34" i="27"/>
  <c r="D22" i="21"/>
  <c r="G33" i="27"/>
  <c r="E10" i="14"/>
  <c r="E33" i="14" s="1"/>
  <c r="H33" i="27"/>
  <c r="N33" i="27"/>
  <c r="E14" i="13"/>
  <c r="E31" i="13"/>
  <c r="D10" i="17"/>
  <c r="C25" i="27"/>
  <c r="C33" i="27" s="1"/>
  <c r="I25" i="27"/>
  <c r="I33" i="27" s="1"/>
  <c r="O25" i="27"/>
  <c r="O33" i="27" s="1"/>
  <c r="E34" i="27"/>
  <c r="K34" i="27"/>
  <c r="Q34" i="27"/>
  <c r="D11" i="17"/>
  <c r="P41" i="19"/>
  <c r="D25" i="27"/>
  <c r="D33" i="27" s="1"/>
  <c r="J25" i="27"/>
  <c r="J33" i="27" s="1"/>
  <c r="P25" i="27"/>
  <c r="P33" i="27" s="1"/>
  <c r="F34" i="27"/>
  <c r="L34" i="27"/>
  <c r="R34" i="27"/>
  <c r="M33" i="27"/>
  <c r="E33" i="27"/>
  <c r="K33" i="27"/>
  <c r="Q33" i="27"/>
  <c r="G34" i="27"/>
  <c r="M34" i="27"/>
  <c r="D10" i="14"/>
  <c r="D33" i="14" s="1"/>
  <c r="G11" i="14"/>
  <c r="G14" i="14"/>
  <c r="C17" i="14"/>
  <c r="C33" i="14" s="1"/>
  <c r="H53" i="26"/>
  <c r="F33" i="27"/>
  <c r="L33" i="27"/>
  <c r="R33" i="27"/>
  <c r="H34" i="27"/>
  <c r="N34" i="27"/>
  <c r="C63" i="19"/>
  <c r="C64" i="19"/>
  <c r="C69" i="19"/>
  <c r="D26" i="21"/>
  <c r="D47" i="18"/>
  <c r="D48" i="18" s="1"/>
  <c r="H47" i="18"/>
  <c r="H48" i="18" s="1"/>
  <c r="L47" i="18"/>
  <c r="L48" i="18" s="1"/>
  <c r="P47" i="18"/>
  <c r="P48" i="18" s="1"/>
  <c r="T47" i="18"/>
  <c r="T48" i="18" s="1"/>
  <c r="E47" i="18"/>
  <c r="E48" i="18" s="1"/>
  <c r="M47" i="18"/>
  <c r="M48" i="18" s="1"/>
  <c r="U47" i="18"/>
  <c r="U48" i="18" s="1"/>
  <c r="F47" i="18"/>
  <c r="F48" i="18" s="1"/>
  <c r="J47" i="18"/>
  <c r="J48" i="18" s="1"/>
  <c r="N47" i="18"/>
  <c r="N48" i="18" s="1"/>
  <c r="R47" i="18"/>
  <c r="R48" i="18" s="1"/>
  <c r="V47" i="18"/>
  <c r="V48" i="18" s="1"/>
  <c r="I47" i="18"/>
  <c r="I48" i="18" s="1"/>
  <c r="Q47" i="18"/>
  <c r="Q48" i="18" s="1"/>
  <c r="C47" i="18"/>
  <c r="C48" i="18" s="1"/>
  <c r="G47" i="18"/>
  <c r="G48" i="18" s="1"/>
  <c r="K47" i="18"/>
  <c r="K48" i="18" s="1"/>
  <c r="O47" i="18"/>
  <c r="O48" i="18" s="1"/>
  <c r="S47" i="18"/>
  <c r="S48" i="18" s="1"/>
  <c r="D9" i="26"/>
  <c r="G53" i="26"/>
  <c r="E53" i="26"/>
  <c r="I53" i="26"/>
  <c r="F53" i="26"/>
  <c r="D31" i="26"/>
  <c r="D53" i="26" s="1"/>
  <c r="B30" i="21"/>
  <c r="D61" i="19"/>
  <c r="D63" i="19"/>
  <c r="C60" i="19"/>
  <c r="E65" i="19"/>
  <c r="D64" i="19"/>
  <c r="D59" i="19"/>
  <c r="C61" i="19"/>
  <c r="D58" i="19"/>
  <c r="D60" i="19"/>
  <c r="E60" i="19" s="1"/>
  <c r="C62" i="19"/>
  <c r="D69" i="19"/>
  <c r="C59" i="19"/>
  <c r="D62" i="19"/>
  <c r="H14" i="15"/>
  <c r="E23" i="13"/>
  <c r="C58" i="13"/>
  <c r="E58" i="13" s="1"/>
  <c r="D41" i="21"/>
  <c r="D48" i="21" s="1"/>
  <c r="C60" i="21" s="1"/>
  <c r="D19" i="19"/>
  <c r="P19" i="19" s="1"/>
  <c r="G10" i="14"/>
  <c r="G17" i="14"/>
  <c r="D70" i="13"/>
  <c r="D8" i="13"/>
  <c r="D22" i="13"/>
  <c r="E22" i="13" s="1"/>
  <c r="E8" i="13"/>
  <c r="K79" i="12"/>
  <c r="C16" i="59" s="1"/>
  <c r="K78" i="12"/>
  <c r="C15" i="59" s="1"/>
  <c r="K77" i="12"/>
  <c r="C14" i="59" s="1"/>
  <c r="K76" i="12"/>
  <c r="C13" i="59" s="1"/>
  <c r="K75" i="12"/>
  <c r="C12" i="59" s="1"/>
  <c r="K74" i="12"/>
  <c r="C11" i="59" s="1"/>
  <c r="K73" i="12"/>
  <c r="C10" i="59" s="1"/>
  <c r="K72" i="12"/>
  <c r="C9" i="59" s="1"/>
  <c r="C17" i="59" s="1"/>
  <c r="C20" i="59" s="1"/>
  <c r="J71" i="12"/>
  <c r="J55" i="12" s="1"/>
  <c r="I71" i="12"/>
  <c r="I55" i="12" s="1"/>
  <c r="H71" i="12"/>
  <c r="H55" i="12" s="1"/>
  <c r="G71" i="12"/>
  <c r="G55" i="12" s="1"/>
  <c r="F71" i="12"/>
  <c r="F55" i="12" s="1"/>
  <c r="E71" i="12"/>
  <c r="E55" i="12" s="1"/>
  <c r="D71" i="12"/>
  <c r="D55" i="12" s="1"/>
  <c r="K55" i="12" s="1"/>
  <c r="K57" i="12"/>
  <c r="K56" i="12"/>
  <c r="K54" i="12"/>
  <c r="K53" i="12"/>
  <c r="K52" i="12"/>
  <c r="K51" i="12"/>
  <c r="K50" i="12"/>
  <c r="J49" i="12"/>
  <c r="J48" i="12" s="1"/>
  <c r="J47" i="12" s="1"/>
  <c r="I49" i="12"/>
  <c r="I48" i="12" s="1"/>
  <c r="I47" i="12" s="1"/>
  <c r="H49" i="12"/>
  <c r="H48" i="12" s="1"/>
  <c r="H47" i="12" s="1"/>
  <c r="G49" i="12"/>
  <c r="G48" i="12" s="1"/>
  <c r="G47" i="12" s="1"/>
  <c r="F49" i="12"/>
  <c r="F48" i="12" s="1"/>
  <c r="F47" i="12" s="1"/>
  <c r="E49" i="12"/>
  <c r="E48" i="12" s="1"/>
  <c r="E47" i="12" s="1"/>
  <c r="D49" i="12"/>
  <c r="D48" i="12" s="1"/>
  <c r="D47" i="12" s="1"/>
  <c r="C49" i="12"/>
  <c r="C48" i="12" s="1"/>
  <c r="C47" i="12" s="1"/>
  <c r="K46" i="12"/>
  <c r="K45" i="12"/>
  <c r="J44" i="12"/>
  <c r="I44" i="12"/>
  <c r="H44" i="12"/>
  <c r="G44" i="12"/>
  <c r="F44" i="12"/>
  <c r="E44" i="12"/>
  <c r="D44" i="12"/>
  <c r="C44" i="12"/>
  <c r="K43" i="12"/>
  <c r="K42" i="12"/>
  <c r="J41" i="12"/>
  <c r="J37" i="12" s="1"/>
  <c r="I41" i="12"/>
  <c r="H41" i="12"/>
  <c r="G41" i="12"/>
  <c r="F41" i="12"/>
  <c r="E41" i="12"/>
  <c r="D41" i="12"/>
  <c r="C41" i="12"/>
  <c r="K40" i="12"/>
  <c r="K39" i="12"/>
  <c r="K38" i="12"/>
  <c r="K36" i="12"/>
  <c r="K35" i="12"/>
  <c r="J34" i="12"/>
  <c r="I34" i="12"/>
  <c r="H34" i="12"/>
  <c r="G34" i="12"/>
  <c r="F34" i="12"/>
  <c r="E34" i="12"/>
  <c r="D34" i="12"/>
  <c r="C34" i="12"/>
  <c r="K33" i="12"/>
  <c r="K32" i="12"/>
  <c r="J31" i="12"/>
  <c r="I31" i="12"/>
  <c r="H31" i="12"/>
  <c r="G31" i="12"/>
  <c r="F31" i="12"/>
  <c r="E31" i="12"/>
  <c r="D31" i="12"/>
  <c r="C31" i="12"/>
  <c r="K29" i="12"/>
  <c r="K28" i="12"/>
  <c r="J27" i="12"/>
  <c r="I27" i="12"/>
  <c r="H27" i="12"/>
  <c r="G27" i="12"/>
  <c r="F27" i="12"/>
  <c r="E27" i="12"/>
  <c r="D27" i="12"/>
  <c r="C27" i="12"/>
  <c r="K26" i="12"/>
  <c r="K25" i="12"/>
  <c r="J24" i="12"/>
  <c r="I24" i="12"/>
  <c r="H24" i="12"/>
  <c r="G24" i="12"/>
  <c r="F24" i="12"/>
  <c r="E24" i="12"/>
  <c r="D24" i="12"/>
  <c r="C24" i="12"/>
  <c r="K23" i="12"/>
  <c r="K22" i="12"/>
  <c r="J21" i="12"/>
  <c r="I21" i="12"/>
  <c r="H21" i="12"/>
  <c r="G21" i="12"/>
  <c r="F21" i="12"/>
  <c r="E21" i="12"/>
  <c r="D21" i="12"/>
  <c r="C21" i="12"/>
  <c r="K19" i="12"/>
  <c r="K18" i="12"/>
  <c r="J17" i="12"/>
  <c r="I17" i="12"/>
  <c r="H17" i="12"/>
  <c r="H13" i="12" s="1"/>
  <c r="G17" i="12"/>
  <c r="F17" i="12"/>
  <c r="E17" i="12"/>
  <c r="E13" i="12" s="1"/>
  <c r="D17" i="12"/>
  <c r="C17" i="12"/>
  <c r="K16" i="12"/>
  <c r="K15" i="12"/>
  <c r="J14" i="12"/>
  <c r="J13" i="12" s="1"/>
  <c r="I14" i="12"/>
  <c r="H14" i="12"/>
  <c r="G14" i="12"/>
  <c r="G13" i="12" s="1"/>
  <c r="F14" i="12"/>
  <c r="D14" i="12"/>
  <c r="C14" i="12"/>
  <c r="C13" i="12" s="1"/>
  <c r="K10" i="12"/>
  <c r="C70" i="13" l="1"/>
  <c r="E20" i="12"/>
  <c r="E12" i="12" s="1"/>
  <c r="E11" i="12" s="1"/>
  <c r="E80" i="12" s="1"/>
  <c r="D16" i="58"/>
  <c r="K17" i="12"/>
  <c r="D13" i="12"/>
  <c r="D20" i="12"/>
  <c r="F30" i="12"/>
  <c r="K41" i="12"/>
  <c r="E37" i="12"/>
  <c r="K31" i="12"/>
  <c r="F37" i="12"/>
  <c r="D30" i="12"/>
  <c r="H37" i="12"/>
  <c r="E30" i="12"/>
  <c r="K27" i="12"/>
  <c r="G20" i="12"/>
  <c r="G12" i="12" s="1"/>
  <c r="E61" i="19"/>
  <c r="H60" i="19"/>
  <c r="C22" i="19"/>
  <c r="H20" i="12"/>
  <c r="H12" i="12" s="1"/>
  <c r="G30" i="12"/>
  <c r="I30" i="12"/>
  <c r="I37" i="12"/>
  <c r="H65" i="19"/>
  <c r="I13" i="12"/>
  <c r="F13" i="12"/>
  <c r="K21" i="12"/>
  <c r="I20" i="12"/>
  <c r="H30" i="12"/>
  <c r="J30" i="12"/>
  <c r="D37" i="12"/>
  <c r="P43" i="19"/>
  <c r="P44" i="19"/>
  <c r="D30" i="21"/>
  <c r="E62" i="19"/>
  <c r="E63" i="19"/>
  <c r="E69" i="19"/>
  <c r="D21" i="19"/>
  <c r="E59" i="19"/>
  <c r="E64" i="19"/>
  <c r="K47" i="12"/>
  <c r="K14" i="12"/>
  <c r="C20" i="12"/>
  <c r="K20" i="12" s="1"/>
  <c r="K24" i="12"/>
  <c r="C30" i="12"/>
  <c r="K30" i="12" s="1"/>
  <c r="K34" i="12"/>
  <c r="F20" i="12"/>
  <c r="J20" i="12"/>
  <c r="J12" i="12" s="1"/>
  <c r="C37" i="12"/>
  <c r="K37" i="12" s="1"/>
  <c r="G37" i="12"/>
  <c r="K49" i="12"/>
  <c r="E38" i="13"/>
  <c r="E70" i="13"/>
  <c r="D37" i="13"/>
  <c r="E37" i="13" s="1"/>
  <c r="K44" i="12"/>
  <c r="K48" i="12"/>
  <c r="K71" i="12"/>
  <c r="D22" i="19" l="1"/>
  <c r="P21" i="19"/>
  <c r="C59" i="21"/>
  <c r="C61" i="21" s="1"/>
  <c r="P22" i="19"/>
  <c r="D26" i="58"/>
  <c r="C62" i="21"/>
  <c r="I73" i="19"/>
  <c r="I65" i="19" s="1"/>
  <c r="F12" i="12"/>
  <c r="F11" i="12" s="1"/>
  <c r="F80" i="12" s="1"/>
  <c r="D12" i="12"/>
  <c r="D11" i="12" s="1"/>
  <c r="D80" i="12" s="1"/>
  <c r="I12" i="12"/>
  <c r="I11" i="12"/>
  <c r="I80" i="12" s="1"/>
  <c r="G11" i="12"/>
  <c r="G80" i="12" s="1"/>
  <c r="H11" i="12"/>
  <c r="H80" i="12" s="1"/>
  <c r="J11" i="12"/>
  <c r="J80" i="12" s="1"/>
  <c r="H62" i="19"/>
  <c r="H61" i="19"/>
  <c r="H69" i="19"/>
  <c r="H64" i="19"/>
  <c r="H59" i="19"/>
  <c r="H63" i="19"/>
  <c r="K13" i="12"/>
  <c r="C58" i="19"/>
  <c r="E58" i="19" s="1"/>
  <c r="C12" i="12"/>
  <c r="C11" i="12" s="1"/>
  <c r="C80" i="12" s="1"/>
  <c r="C63" i="21" l="1"/>
  <c r="I61" i="19"/>
  <c r="I64" i="19"/>
  <c r="I62" i="19"/>
  <c r="I59" i="19"/>
  <c r="I63" i="19"/>
  <c r="I69" i="19"/>
  <c r="I57" i="19"/>
  <c r="I67" i="19"/>
  <c r="I68" i="19"/>
  <c r="I66" i="19"/>
  <c r="H58" i="19"/>
  <c r="I60" i="19"/>
  <c r="K12" i="12"/>
  <c r="I58" i="19" l="1"/>
  <c r="I70" i="19"/>
  <c r="I71" i="19"/>
  <c r="I72" i="19" s="1"/>
  <c r="I74" i="19" s="1"/>
  <c r="K11" i="12"/>
  <c r="D17" i="58" s="1"/>
  <c r="K80" i="12"/>
  <c r="D18" i="58" l="1"/>
  <c r="D19" i="58" s="1"/>
  <c r="L145" i="11"/>
  <c r="K142" i="11"/>
  <c r="J142" i="11"/>
  <c r="I142" i="11"/>
  <c r="H142" i="11"/>
  <c r="G142" i="11"/>
  <c r="F142" i="11"/>
  <c r="E142" i="11"/>
  <c r="D142" i="11"/>
  <c r="C142" i="11"/>
  <c r="K139" i="11"/>
  <c r="K137" i="11" s="1"/>
  <c r="J139" i="11"/>
  <c r="I139" i="11"/>
  <c r="H139" i="11"/>
  <c r="G139" i="11"/>
  <c r="F139" i="11"/>
  <c r="E139" i="11"/>
  <c r="D139" i="11"/>
  <c r="D137" i="11" s="1"/>
  <c r="C139" i="11"/>
  <c r="L138" i="11"/>
  <c r="K130" i="11"/>
  <c r="J130" i="11"/>
  <c r="I130" i="11"/>
  <c r="H130" i="11"/>
  <c r="G130" i="11"/>
  <c r="F130" i="11"/>
  <c r="E130" i="11"/>
  <c r="D130" i="11"/>
  <c r="K127" i="11"/>
  <c r="J127" i="11"/>
  <c r="I127" i="11"/>
  <c r="I126" i="11" s="1"/>
  <c r="I125" i="11" s="1"/>
  <c r="H127" i="11"/>
  <c r="H126" i="11" s="1"/>
  <c r="H125" i="11" s="1"/>
  <c r="G127" i="11"/>
  <c r="G126" i="11" s="1"/>
  <c r="G125" i="11" s="1"/>
  <c r="F127" i="11"/>
  <c r="F126" i="11" s="1"/>
  <c r="F125" i="11" s="1"/>
  <c r="E127" i="11"/>
  <c r="D127" i="11"/>
  <c r="D126" i="11" s="1"/>
  <c r="D125" i="11" s="1"/>
  <c r="K122" i="11"/>
  <c r="J122" i="11"/>
  <c r="I122" i="11"/>
  <c r="H122" i="11"/>
  <c r="G122" i="11"/>
  <c r="F122" i="11"/>
  <c r="E122" i="11"/>
  <c r="D122" i="11"/>
  <c r="C122" i="11"/>
  <c r="K119" i="11"/>
  <c r="J119" i="11"/>
  <c r="I119" i="11"/>
  <c r="H119" i="11"/>
  <c r="G119" i="11"/>
  <c r="F119" i="11"/>
  <c r="E119" i="11"/>
  <c r="D119" i="11"/>
  <c r="C119" i="11"/>
  <c r="K116" i="11"/>
  <c r="J116" i="11"/>
  <c r="I116" i="11"/>
  <c r="H116" i="11"/>
  <c r="G116" i="11"/>
  <c r="F116" i="11"/>
  <c r="E116" i="11"/>
  <c r="D116" i="11"/>
  <c r="C116" i="11"/>
  <c r="K113" i="11"/>
  <c r="J113" i="11"/>
  <c r="I113" i="11"/>
  <c r="H113" i="11"/>
  <c r="G113" i="11"/>
  <c r="F113" i="11"/>
  <c r="E113" i="11"/>
  <c r="D113" i="11"/>
  <c r="C113" i="11"/>
  <c r="K110" i="11"/>
  <c r="J110" i="11"/>
  <c r="I110" i="11"/>
  <c r="H110" i="11"/>
  <c r="G110" i="11"/>
  <c r="F110" i="11"/>
  <c r="E110" i="11"/>
  <c r="D110" i="11"/>
  <c r="C110" i="11"/>
  <c r="K106" i="11"/>
  <c r="J106" i="11"/>
  <c r="I106" i="11"/>
  <c r="H106" i="11"/>
  <c r="G106" i="11"/>
  <c r="F106" i="11"/>
  <c r="E106" i="11"/>
  <c r="D106" i="11"/>
  <c r="C106" i="11"/>
  <c r="K103" i="11"/>
  <c r="J103" i="11"/>
  <c r="I103" i="11"/>
  <c r="H103" i="11"/>
  <c r="G103" i="11"/>
  <c r="F103" i="11"/>
  <c r="E103" i="11"/>
  <c r="D103" i="11"/>
  <c r="C103" i="11"/>
  <c r="K100" i="11"/>
  <c r="J100" i="11"/>
  <c r="I100" i="11"/>
  <c r="H100" i="11"/>
  <c r="G100" i="11"/>
  <c r="F100" i="11"/>
  <c r="E100" i="11"/>
  <c r="D100" i="11"/>
  <c r="C100" i="11"/>
  <c r="K97" i="11"/>
  <c r="J97" i="11"/>
  <c r="I97" i="11"/>
  <c r="H97" i="11"/>
  <c r="G97" i="11"/>
  <c r="F97" i="11"/>
  <c r="E97" i="11"/>
  <c r="D97" i="11"/>
  <c r="C97" i="11"/>
  <c r="K94" i="11"/>
  <c r="J94" i="11"/>
  <c r="I94" i="11"/>
  <c r="H94" i="11"/>
  <c r="G94" i="11"/>
  <c r="F94" i="11"/>
  <c r="E94" i="11"/>
  <c r="D94" i="11"/>
  <c r="C94" i="11"/>
  <c r="K90" i="11"/>
  <c r="J90" i="11"/>
  <c r="I90" i="11"/>
  <c r="H90" i="11"/>
  <c r="G90" i="11"/>
  <c r="F90" i="11"/>
  <c r="E90" i="11"/>
  <c r="D90" i="11"/>
  <c r="C90" i="11"/>
  <c r="K87" i="11"/>
  <c r="J87" i="11"/>
  <c r="I87" i="11"/>
  <c r="H87" i="11"/>
  <c r="G87" i="11"/>
  <c r="F87" i="11"/>
  <c r="E87" i="11"/>
  <c r="D87" i="11"/>
  <c r="C87" i="11"/>
  <c r="K84" i="11"/>
  <c r="J84" i="11"/>
  <c r="I84" i="11"/>
  <c r="H84" i="11"/>
  <c r="G84" i="11"/>
  <c r="F84" i="11"/>
  <c r="E84" i="11"/>
  <c r="D84" i="11"/>
  <c r="C84" i="11"/>
  <c r="K81" i="11"/>
  <c r="J81" i="11"/>
  <c r="I81" i="11"/>
  <c r="H81" i="11"/>
  <c r="G81" i="11"/>
  <c r="F81" i="11"/>
  <c r="E81" i="11"/>
  <c r="D81" i="11"/>
  <c r="C81" i="11"/>
  <c r="K78" i="11"/>
  <c r="J78" i="11"/>
  <c r="I78" i="11"/>
  <c r="H78" i="11"/>
  <c r="G78" i="11"/>
  <c r="F78" i="11"/>
  <c r="E78" i="11"/>
  <c r="D78" i="11"/>
  <c r="C78" i="11"/>
  <c r="L76" i="11"/>
  <c r="L75" i="11"/>
  <c r="K74" i="11"/>
  <c r="J74" i="11"/>
  <c r="I74" i="11"/>
  <c r="H74" i="11"/>
  <c r="G74" i="11"/>
  <c r="F74" i="11"/>
  <c r="E74" i="11"/>
  <c r="D74" i="11"/>
  <c r="L73" i="11"/>
  <c r="L72" i="11"/>
  <c r="K71" i="11"/>
  <c r="J71" i="11"/>
  <c r="I71" i="11"/>
  <c r="H71" i="11"/>
  <c r="G71" i="11"/>
  <c r="F71" i="11"/>
  <c r="E71" i="11"/>
  <c r="D71" i="11"/>
  <c r="L70" i="11"/>
  <c r="L69" i="11"/>
  <c r="K68" i="11"/>
  <c r="J68" i="11"/>
  <c r="I68" i="11"/>
  <c r="H68" i="11"/>
  <c r="G68" i="11"/>
  <c r="F68" i="11"/>
  <c r="E68" i="11"/>
  <c r="D68" i="11"/>
  <c r="L67" i="11"/>
  <c r="L66" i="11"/>
  <c r="K65" i="11"/>
  <c r="J65" i="11"/>
  <c r="I65" i="11"/>
  <c r="H65" i="11"/>
  <c r="G65" i="11"/>
  <c r="F65" i="11"/>
  <c r="E65" i="11"/>
  <c r="D65" i="11"/>
  <c r="L64" i="11"/>
  <c r="L63" i="11"/>
  <c r="K62" i="11"/>
  <c r="J62" i="11"/>
  <c r="I62" i="11"/>
  <c r="H62" i="11"/>
  <c r="G62" i="11"/>
  <c r="F62" i="11"/>
  <c r="E62" i="11"/>
  <c r="D62" i="11"/>
  <c r="L60" i="11"/>
  <c r="L59" i="11"/>
  <c r="K58" i="11"/>
  <c r="J58" i="11"/>
  <c r="I58" i="11"/>
  <c r="H58" i="11"/>
  <c r="G58" i="11"/>
  <c r="F58" i="11"/>
  <c r="E58" i="11"/>
  <c r="D58" i="11"/>
  <c r="L57" i="11"/>
  <c r="L56" i="11"/>
  <c r="K55" i="11"/>
  <c r="J55" i="11"/>
  <c r="I55" i="11"/>
  <c r="H55" i="11"/>
  <c r="G55" i="11"/>
  <c r="F55" i="11"/>
  <c r="E55" i="11"/>
  <c r="D55" i="11"/>
  <c r="L54" i="11"/>
  <c r="L53" i="11"/>
  <c r="K52" i="11"/>
  <c r="J52" i="11"/>
  <c r="I52" i="11"/>
  <c r="H52" i="11"/>
  <c r="G52" i="11"/>
  <c r="F52" i="11"/>
  <c r="E52" i="11"/>
  <c r="D52" i="11"/>
  <c r="L51" i="11"/>
  <c r="L50" i="11"/>
  <c r="K49" i="11"/>
  <c r="J49" i="11"/>
  <c r="I49" i="11"/>
  <c r="H49" i="11"/>
  <c r="G49" i="11"/>
  <c r="F49" i="11"/>
  <c r="E49" i="11"/>
  <c r="D49" i="11"/>
  <c r="L48" i="11"/>
  <c r="L47" i="11"/>
  <c r="K46" i="11"/>
  <c r="J46" i="11"/>
  <c r="I46" i="11"/>
  <c r="H46" i="11"/>
  <c r="H45" i="11" s="1"/>
  <c r="G46" i="11"/>
  <c r="F46" i="11"/>
  <c r="E46" i="11"/>
  <c r="D46" i="11"/>
  <c r="D45" i="11" s="1"/>
  <c r="K41" i="11"/>
  <c r="J41" i="11"/>
  <c r="I41" i="11"/>
  <c r="H41" i="11"/>
  <c r="G41" i="11"/>
  <c r="F41" i="11"/>
  <c r="E41" i="11"/>
  <c r="D41" i="11"/>
  <c r="C41" i="11"/>
  <c r="K38" i="11"/>
  <c r="J38" i="11"/>
  <c r="I38" i="11"/>
  <c r="H38" i="11"/>
  <c r="G38" i="11"/>
  <c r="F38" i="11"/>
  <c r="E38" i="11"/>
  <c r="D38" i="11"/>
  <c r="K35" i="11"/>
  <c r="J35" i="11"/>
  <c r="I35" i="11"/>
  <c r="H35" i="11"/>
  <c r="G35" i="11"/>
  <c r="F35" i="11"/>
  <c r="E35" i="11"/>
  <c r="D35" i="11"/>
  <c r="K32" i="11"/>
  <c r="J32" i="11"/>
  <c r="I32" i="11"/>
  <c r="H32" i="11"/>
  <c r="G32" i="11"/>
  <c r="F32" i="11"/>
  <c r="E32" i="11"/>
  <c r="D32" i="11"/>
  <c r="K29" i="11"/>
  <c r="J29" i="11"/>
  <c r="I29" i="11"/>
  <c r="H29" i="11"/>
  <c r="G29" i="11"/>
  <c r="F29" i="11"/>
  <c r="E29" i="11"/>
  <c r="E28" i="11" s="1"/>
  <c r="D29" i="11"/>
  <c r="K25" i="11"/>
  <c r="J25" i="11"/>
  <c r="I25" i="11"/>
  <c r="H25" i="11"/>
  <c r="G25" i="11"/>
  <c r="F25" i="11"/>
  <c r="E25" i="11"/>
  <c r="D25" i="11"/>
  <c r="K22" i="11"/>
  <c r="K21" i="11" s="1"/>
  <c r="J22" i="11"/>
  <c r="J21" i="11" s="1"/>
  <c r="I22" i="11"/>
  <c r="I21" i="11" s="1"/>
  <c r="H22" i="11"/>
  <c r="H21" i="11" s="1"/>
  <c r="G22" i="11"/>
  <c r="F22" i="11"/>
  <c r="F21" i="11" s="1"/>
  <c r="E22" i="11"/>
  <c r="E21" i="11" s="1"/>
  <c r="E10" i="11" s="1"/>
  <c r="D22" i="11"/>
  <c r="L14" i="11"/>
  <c r="L13" i="11"/>
  <c r="F137" i="11" l="1"/>
  <c r="J137" i="11"/>
  <c r="I137" i="11"/>
  <c r="I45" i="11"/>
  <c r="K61" i="11"/>
  <c r="L25" i="11"/>
  <c r="L35" i="11"/>
  <c r="K45" i="11"/>
  <c r="F109" i="11"/>
  <c r="J109" i="11"/>
  <c r="L119" i="11"/>
  <c r="F45" i="11"/>
  <c r="J45" i="11"/>
  <c r="F28" i="11"/>
  <c r="F10" i="11" s="1"/>
  <c r="J28" i="11"/>
  <c r="J10" i="11" s="1"/>
  <c r="D77" i="11"/>
  <c r="D93" i="11"/>
  <c r="K109" i="11"/>
  <c r="G45" i="11"/>
  <c r="H93" i="11"/>
  <c r="D109" i="11"/>
  <c r="C109" i="11"/>
  <c r="J126" i="11"/>
  <c r="J125" i="11" s="1"/>
  <c r="G137" i="11"/>
  <c r="F61" i="11"/>
  <c r="J61" i="11"/>
  <c r="L78" i="11"/>
  <c r="G77" i="11"/>
  <c r="L90" i="11"/>
  <c r="K126" i="11"/>
  <c r="K125" i="11" s="1"/>
  <c r="G109" i="11"/>
  <c r="L22" i="11"/>
  <c r="L32" i="11"/>
  <c r="L41" i="11"/>
  <c r="C28" i="11"/>
  <c r="C10" i="11" s="1"/>
  <c r="L55" i="11"/>
  <c r="J93" i="11"/>
  <c r="E45" i="11"/>
  <c r="G61" i="11"/>
  <c r="I61" i="11"/>
  <c r="H28" i="11"/>
  <c r="H10" i="11" s="1"/>
  <c r="K28" i="11"/>
  <c r="K10" i="11" s="1"/>
  <c r="H61" i="11"/>
  <c r="L97" i="11"/>
  <c r="F93" i="11"/>
  <c r="I93" i="11"/>
  <c r="G21" i="11"/>
  <c r="I28" i="11"/>
  <c r="I10" i="11" s="1"/>
  <c r="E61" i="11"/>
  <c r="K77" i="11"/>
  <c r="H77" i="11"/>
  <c r="H109" i="11"/>
  <c r="H137" i="11"/>
  <c r="E137" i="11"/>
  <c r="L29" i="11"/>
  <c r="L38" i="11"/>
  <c r="G28" i="11"/>
  <c r="L49" i="11"/>
  <c r="D61" i="11"/>
  <c r="E93" i="11"/>
  <c r="E126" i="11"/>
  <c r="E125" i="11" s="1"/>
  <c r="L125" i="11" s="1"/>
  <c r="C137" i="11"/>
  <c r="D28" i="11"/>
  <c r="L46" i="11"/>
  <c r="L52" i="11"/>
  <c r="L58" i="11"/>
  <c r="L65" i="11"/>
  <c r="L71" i="11"/>
  <c r="C77" i="11"/>
  <c r="F77" i="11"/>
  <c r="J77" i="11"/>
  <c r="L87" i="11"/>
  <c r="C93" i="11"/>
  <c r="L94" i="11"/>
  <c r="G93" i="11"/>
  <c r="K93" i="11"/>
  <c r="L106" i="11"/>
  <c r="E109" i="11"/>
  <c r="I109" i="11"/>
  <c r="L116" i="11"/>
  <c r="L142" i="11"/>
  <c r="L68" i="11"/>
  <c r="L74" i="11"/>
  <c r="L81" i="11"/>
  <c r="L100" i="11"/>
  <c r="L110" i="11"/>
  <c r="L122" i="11"/>
  <c r="L127" i="11"/>
  <c r="L130" i="11"/>
  <c r="D21" i="11"/>
  <c r="E77" i="11"/>
  <c r="I77" i="11"/>
  <c r="L84" i="11"/>
  <c r="L103" i="11"/>
  <c r="L113" i="11"/>
  <c r="L45" i="11"/>
  <c r="L62" i="11"/>
  <c r="L139" i="11"/>
  <c r="C66" i="21" l="1"/>
  <c r="D22" i="58"/>
  <c r="D24" i="58" s="1"/>
  <c r="D10" i="11"/>
  <c r="L10" i="11" s="1"/>
  <c r="G10" i="11"/>
  <c r="H44" i="11"/>
  <c r="L126" i="11"/>
  <c r="L21" i="11"/>
  <c r="E44" i="11"/>
  <c r="E146" i="11" s="1"/>
  <c r="F44" i="11"/>
  <c r="F146" i="11" s="1"/>
  <c r="K44" i="11"/>
  <c r="K146" i="11" s="1"/>
  <c r="L61" i="11"/>
  <c r="J44" i="11"/>
  <c r="J146" i="11" s="1"/>
  <c r="D44" i="11"/>
  <c r="L137" i="11"/>
  <c r="H146" i="11"/>
  <c r="G44" i="11"/>
  <c r="G146" i="11" s="1"/>
  <c r="L109" i="11"/>
  <c r="I44" i="11"/>
  <c r="I146" i="11" s="1"/>
  <c r="L28" i="11"/>
  <c r="L93" i="11"/>
  <c r="C44" i="11"/>
  <c r="C146" i="11" s="1"/>
  <c r="L77" i="11"/>
  <c r="D146" i="11" l="1"/>
  <c r="L44" i="11"/>
  <c r="L146" i="11" l="1"/>
  <c r="D11" i="24" s="1"/>
  <c r="D12" i="24"/>
</calcChain>
</file>

<file path=xl/sharedStrings.xml><?xml version="1.0" encoding="utf-8"?>
<sst xmlns="http://schemas.openxmlformats.org/spreadsheetml/2006/main" count="1933" uniqueCount="1092">
  <si>
    <t>Kodi</t>
  </si>
  <si>
    <t>TOTALI</t>
  </si>
  <si>
    <t>TOTALI I SHPENZIMEVE</t>
  </si>
  <si>
    <t>USD</t>
  </si>
  <si>
    <t xml:space="preserve">TOTALI </t>
  </si>
  <si>
    <t>ALL</t>
  </si>
  <si>
    <t>EUR</t>
  </si>
  <si>
    <t>GBP</t>
  </si>
  <si>
    <t>CHF</t>
  </si>
  <si>
    <t>CAD</t>
  </si>
  <si>
    <t>SEK</t>
  </si>
  <si>
    <t>AUD</t>
  </si>
  <si>
    <t>DKK</t>
  </si>
  <si>
    <t>A</t>
  </si>
  <si>
    <t>B</t>
  </si>
  <si>
    <t>C</t>
  </si>
  <si>
    <t>(1)</t>
  </si>
  <si>
    <t>(2)</t>
  </si>
  <si>
    <t>(3)</t>
  </si>
  <si>
    <t>JPY</t>
  </si>
  <si>
    <t>100 %</t>
  </si>
  <si>
    <t>Total</t>
  </si>
  <si>
    <t>n/a</t>
  </si>
  <si>
    <t xml:space="preserve">-  </t>
  </si>
  <si>
    <t>(4)= (2)-(3)</t>
  </si>
  <si>
    <t>(5)</t>
  </si>
  <si>
    <t>(6)</t>
  </si>
  <si>
    <t>100 001 - 200 000</t>
  </si>
  <si>
    <t>-</t>
  </si>
  <si>
    <t>1 - 3</t>
  </si>
  <si>
    <t>3 - 6</t>
  </si>
  <si>
    <t>6 - 12</t>
  </si>
  <si>
    <t xml:space="preserve">1 - 5 </t>
  </si>
  <si>
    <t>7 ditë - 1</t>
  </si>
  <si>
    <t xml:space="preserve">   50 001 - 100 000 </t>
  </si>
  <si>
    <t>200 001 - 300 000</t>
  </si>
  <si>
    <t>300 001 - 500 000</t>
  </si>
  <si>
    <t>500 001 - 700 000</t>
  </si>
  <si>
    <t>700 001 - 1 000 000</t>
  </si>
  <si>
    <t>1.2.1</t>
  </si>
  <si>
    <t>1.2.1.1</t>
  </si>
  <si>
    <t>1.2.1.2</t>
  </si>
  <si>
    <t>1.2.1.3</t>
  </si>
  <si>
    <t>1.3.1</t>
  </si>
  <si>
    <t>1.3.1.1</t>
  </si>
  <si>
    <t>1.3.1.2</t>
  </si>
  <si>
    <t>1.3.2.1</t>
  </si>
  <si>
    <t>1.3.2.2</t>
  </si>
  <si>
    <t>1.3.2</t>
  </si>
  <si>
    <t>1.4.1</t>
  </si>
  <si>
    <t>1.4.1.1</t>
  </si>
  <si>
    <t>1.4.1.2</t>
  </si>
  <si>
    <t>1.4.2</t>
  </si>
  <si>
    <t>1.4.2.1</t>
  </si>
  <si>
    <t>1.4.2.2</t>
  </si>
  <si>
    <t>1.4.3</t>
  </si>
  <si>
    <t>1.4.4</t>
  </si>
  <si>
    <t>1.4.5</t>
  </si>
  <si>
    <t>1.4.3.1</t>
  </si>
  <si>
    <t>1.4.3.2</t>
  </si>
  <si>
    <t>1.4.4.1</t>
  </si>
  <si>
    <t>1.4.4.2</t>
  </si>
  <si>
    <t>1.4.5.1</t>
  </si>
  <si>
    <t>1.4.5.2</t>
  </si>
  <si>
    <t>2.1.1</t>
  </si>
  <si>
    <t>2.1.1.1</t>
  </si>
  <si>
    <t>2.1.1.2</t>
  </si>
  <si>
    <t>2.1.2.1</t>
  </si>
  <si>
    <t>2.1.2.2</t>
  </si>
  <si>
    <t>2.1.3.1</t>
  </si>
  <si>
    <t>2.1.3.2</t>
  </si>
  <si>
    <t>2.1.4.1</t>
  </si>
  <si>
    <t>2.1.4.2</t>
  </si>
  <si>
    <t>2.2.1.1</t>
  </si>
  <si>
    <t>2.2.1.2</t>
  </si>
  <si>
    <t>2.2.2.1</t>
  </si>
  <si>
    <t>2.2.2.2</t>
  </si>
  <si>
    <t>2.1.2</t>
  </si>
  <si>
    <t>2.1.3</t>
  </si>
  <si>
    <t>2.1.4</t>
  </si>
  <si>
    <t>2.2.1</t>
  </si>
  <si>
    <t>2.2.2</t>
  </si>
  <si>
    <t>2.2.3</t>
  </si>
  <si>
    <t>2.2.4</t>
  </si>
  <si>
    <t>2.2.4.1</t>
  </si>
  <si>
    <t>2.2.4.2</t>
  </si>
  <si>
    <t>2.3.1</t>
  </si>
  <si>
    <t>2.3.1.1</t>
  </si>
  <si>
    <t>2.3.1.2</t>
  </si>
  <si>
    <t>2.3.2</t>
  </si>
  <si>
    <t>2.3.2.1</t>
  </si>
  <si>
    <t>2.3.2.2</t>
  </si>
  <si>
    <t>2.3.3</t>
  </si>
  <si>
    <t>2.3.4</t>
  </si>
  <si>
    <t>2.4.1</t>
  </si>
  <si>
    <t>2.4.2</t>
  </si>
  <si>
    <t>2.4.3</t>
  </si>
  <si>
    <t>2.4.4</t>
  </si>
  <si>
    <t>2.5.1</t>
  </si>
  <si>
    <t>2.5.2</t>
  </si>
  <si>
    <t>2.5.3</t>
  </si>
  <si>
    <t>2.5.4</t>
  </si>
  <si>
    <t>2.3.3.1</t>
  </si>
  <si>
    <t>2.3.3.2</t>
  </si>
  <si>
    <t>2.3.4.1</t>
  </si>
  <si>
    <t>2.3.4.2</t>
  </si>
  <si>
    <t>2.4.1.1</t>
  </si>
  <si>
    <t>2.4.1.2</t>
  </si>
  <si>
    <t>2.4.2.1</t>
  </si>
  <si>
    <t>2.4.2.2</t>
  </si>
  <si>
    <t>2.4.3.1</t>
  </si>
  <si>
    <t>2.4.3.2</t>
  </si>
  <si>
    <t>2.4.4.1</t>
  </si>
  <si>
    <t>2.4.4.2</t>
  </si>
  <si>
    <t>2.5.1.1</t>
  </si>
  <si>
    <t>2.5.1.2</t>
  </si>
  <si>
    <t>2.5.2.1</t>
  </si>
  <si>
    <t>2.5.2.2</t>
  </si>
  <si>
    <t>2.5.3.1</t>
  </si>
  <si>
    <t>2.5.3.2</t>
  </si>
  <si>
    <t>2.5.4.1</t>
  </si>
  <si>
    <t>2.5.4.2</t>
  </si>
  <si>
    <t>3.1.1</t>
  </si>
  <si>
    <t>3.1.2</t>
  </si>
  <si>
    <t>3.1.2.1</t>
  </si>
  <si>
    <t>3.1.2.2</t>
  </si>
  <si>
    <t>3.1.3</t>
  </si>
  <si>
    <t>3.1.4</t>
  </si>
  <si>
    <t>4.2.1</t>
  </si>
  <si>
    <t>4.2.2</t>
  </si>
  <si>
    <t>4.3.1</t>
  </si>
  <si>
    <t>4.3.2</t>
  </si>
  <si>
    <t>2.1.1.1.1</t>
  </si>
  <si>
    <t>2.1.1.1.2</t>
  </si>
  <si>
    <t>2.1.1.2.1</t>
  </si>
  <si>
    <t>2.1.1.2.2</t>
  </si>
  <si>
    <t>2.1.2.1.1</t>
  </si>
  <si>
    <t>2.1.2.1.2</t>
  </si>
  <si>
    <t>2.1.2.2.1</t>
  </si>
  <si>
    <t>2.1.2.2.2</t>
  </si>
  <si>
    <t>4.1.1</t>
  </si>
  <si>
    <t>4.1.1.1</t>
  </si>
  <si>
    <t>4.1.1.2</t>
  </si>
  <si>
    <t>4.1.2</t>
  </si>
  <si>
    <t>5.3.1</t>
  </si>
  <si>
    <t>5.3.2</t>
  </si>
  <si>
    <t>1.1.1</t>
  </si>
  <si>
    <t>1.1.2</t>
  </si>
  <si>
    <t>1.1.3</t>
  </si>
  <si>
    <t>1.3.3</t>
  </si>
  <si>
    <t>3.1.5</t>
  </si>
  <si>
    <t>1.2.2</t>
  </si>
  <si>
    <t>1.2.3</t>
  </si>
  <si>
    <t>1.2.4</t>
  </si>
  <si>
    <t>TË TJERA</t>
  </si>
  <si>
    <t>2.1.5</t>
  </si>
  <si>
    <t>2.1.5.1</t>
  </si>
  <si>
    <t>2.1.5.2</t>
  </si>
  <si>
    <t>2.2.5</t>
  </si>
  <si>
    <t>2.2.5.1</t>
  </si>
  <si>
    <t>2.2.5.2</t>
  </si>
  <si>
    <t>2.3.5</t>
  </si>
  <si>
    <t>2.3.5.1</t>
  </si>
  <si>
    <t>2.3.5.2</t>
  </si>
  <si>
    <t>2.5.5</t>
  </si>
  <si>
    <t>2.5.5.1</t>
  </si>
  <si>
    <t>2.5.5.2</t>
  </si>
  <si>
    <t>2.4.5</t>
  </si>
  <si>
    <t>2.4.5.1</t>
  </si>
  <si>
    <t>2.4.5.2</t>
  </si>
  <si>
    <t>3.1.1.1</t>
  </si>
  <si>
    <t>3.1.1.2</t>
  </si>
  <si>
    <t>Nace Rev2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</si>
  <si>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</si>
  <si>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</si>
  <si>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</si>
  <si>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</si>
  <si>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</si>
  <si>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</si>
  <si>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</si>
  <si>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</si>
  <si>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</si>
  <si>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</si>
  <si>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</si>
  <si>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</si>
  <si>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</si>
  <si>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</si>
  <si>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</si>
  <si>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</si>
  <si>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</si>
  <si>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</si>
  <si>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 xml:space="preserve"> ALL</t>
  </si>
  <si>
    <t>Monedha të tjera</t>
  </si>
  <si>
    <t>1.1.1.1</t>
  </si>
  <si>
    <t>1.1.1.2</t>
  </si>
  <si>
    <t>1.1.1.3</t>
  </si>
  <si>
    <t>1.3.1.3</t>
  </si>
  <si>
    <t>1.a</t>
  </si>
  <si>
    <t>1.a.1</t>
  </si>
  <si>
    <t>1.a.2</t>
  </si>
  <si>
    <t>1.a.3</t>
  </si>
  <si>
    <t>1.a.4</t>
  </si>
  <si>
    <t>1.a.5</t>
  </si>
  <si>
    <t>1.a.6</t>
  </si>
  <si>
    <t>1.b</t>
  </si>
  <si>
    <t>1.b.1</t>
  </si>
  <si>
    <t>1.b.2</t>
  </si>
  <si>
    <t>1.b.3</t>
  </si>
  <si>
    <t>1.b.4</t>
  </si>
  <si>
    <t>1.b.5</t>
  </si>
  <si>
    <t>3.4.1</t>
  </si>
  <si>
    <t>3.4.2</t>
  </si>
  <si>
    <t>3.5.1</t>
  </si>
  <si>
    <t>3.5.2</t>
  </si>
  <si>
    <t>1.6.1</t>
  </si>
  <si>
    <t>1.6.2</t>
  </si>
  <si>
    <t>1.6.3</t>
  </si>
  <si>
    <t>6/1</t>
  </si>
  <si>
    <t>8/1</t>
  </si>
  <si>
    <t>9/1</t>
  </si>
  <si>
    <t>12/1</t>
  </si>
  <si>
    <t>12/2</t>
  </si>
  <si>
    <t>14/1</t>
  </si>
  <si>
    <t>14/2</t>
  </si>
  <si>
    <t>25</t>
  </si>
  <si>
    <t>26</t>
  </si>
  <si>
    <t>27</t>
  </si>
  <si>
    <t>NOK</t>
  </si>
  <si>
    <t>TRY</t>
  </si>
  <si>
    <t>XAU</t>
  </si>
  <si>
    <t>CNY</t>
  </si>
  <si>
    <t>YPY</t>
  </si>
  <si>
    <t>13/1</t>
  </si>
  <si>
    <t>2.2.3.1</t>
  </si>
  <si>
    <t>2.2.3.2</t>
  </si>
  <si>
    <t>(7)</t>
  </si>
  <si>
    <t>(8)=(7)/(11)*100</t>
  </si>
  <si>
    <t>1.2.2.1</t>
  </si>
  <si>
    <t>1.2.2.2</t>
  </si>
  <si>
    <t>5.3.1.1</t>
  </si>
  <si>
    <t>5.3.1.2</t>
  </si>
  <si>
    <t>5.3.1.3</t>
  </si>
  <si>
    <t>5.3.1.4</t>
  </si>
  <si>
    <t>5.3.2.1</t>
  </si>
  <si>
    <t>5.3.2.2</t>
  </si>
  <si>
    <t>5.3.2.3</t>
  </si>
  <si>
    <t>5.3.2.4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</si>
  <si>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</si>
  <si>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</si>
  <si>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</si>
  <si>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</si>
  <si>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</si>
  <si>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</si>
  <si>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</si>
  <si>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</si>
  <si>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1.1.4</t>
  </si>
  <si>
    <t>28</t>
  </si>
  <si>
    <t xml:space="preserve">Pozicioni neto i hapur valutor në mijë lekë / Kapitalit </t>
  </si>
  <si>
    <t>5.2.1</t>
  </si>
  <si>
    <t>5.2.2</t>
  </si>
  <si>
    <t>1.2.2.3</t>
  </si>
  <si>
    <t>F1</t>
  </si>
  <si>
    <t>F2</t>
  </si>
  <si>
    <t>F3</t>
  </si>
  <si>
    <t>F4</t>
  </si>
  <si>
    <t>F5</t>
  </si>
  <si>
    <t>F6</t>
  </si>
  <si>
    <t>F6/1</t>
  </si>
  <si>
    <t>F7</t>
  </si>
  <si>
    <t>F8</t>
  </si>
  <si>
    <t>F8/1</t>
  </si>
  <si>
    <t>F9</t>
  </si>
  <si>
    <t>F9/1</t>
  </si>
  <si>
    <t>F10</t>
  </si>
  <si>
    <t>F11</t>
  </si>
  <si>
    <t>F12</t>
  </si>
  <si>
    <t>F12/1</t>
  </si>
  <si>
    <t>F12/2</t>
  </si>
  <si>
    <t>F13</t>
  </si>
  <si>
    <t>F13/1</t>
  </si>
  <si>
    <t>F14</t>
  </si>
  <si>
    <t>F14/1</t>
  </si>
  <si>
    <t>F14/2</t>
  </si>
  <si>
    <t>F14/4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</si>
  <si>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</si>
  <si>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</si>
  <si>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</si>
  <si>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</si>
  <si>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</si>
  <si>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</si>
  <si>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</si>
  <si>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</si>
  <si>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</si>
  <si>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</si>
  <si>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</si>
  <si>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</si>
  <si>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</si>
  <si>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</si>
  <si>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14/4</t>
  </si>
  <si>
    <t>Periodicity</t>
  </si>
  <si>
    <t>Quarterly</t>
  </si>
  <si>
    <t>Assets</t>
  </si>
  <si>
    <r>
      <rPr>
        <sz val="11"/>
        <color rgb="FF000000"/>
        <rFont val="Calibri"/>
        <family val="2"/>
        <charset val="238"/>
        <scheme val="minor"/>
      </rPr>
      <t>Liabilities</t>
    </r>
  </si>
  <si>
    <r>
      <rPr>
        <sz val="11"/>
        <color rgb="FF000000"/>
        <rFont val="Calibri"/>
        <family val="2"/>
        <charset val="238"/>
        <scheme val="minor"/>
      </rPr>
      <t>Profit-Loss account</t>
    </r>
  </si>
  <si>
    <r>
      <rPr>
        <sz val="11"/>
        <color rgb="FF000000"/>
        <rFont val="Calibri"/>
        <family val="2"/>
        <charset val="238"/>
        <scheme val="minor"/>
      </rPr>
      <t>Off-balance sheet items</t>
    </r>
  </si>
  <si>
    <t>Loans classified by past due date</t>
  </si>
  <si>
    <t>Classification of loans and calculation of provisions</t>
  </si>
  <si>
    <t>Loan-portfolio quality</t>
  </si>
  <si>
    <t>Deposits concentration</t>
  </si>
  <si>
    <r>
      <rPr>
        <sz val="11"/>
        <color rgb="FF000000"/>
        <rFont val="Calibri"/>
        <family val="2"/>
        <charset val="238"/>
        <scheme val="minor"/>
      </rPr>
      <t>Deposits of resident members by sector</t>
    </r>
    <r>
      <rPr>
        <sz val="11"/>
        <color theme="1"/>
        <rFont val="Calibri"/>
        <family val="2"/>
        <charset val="238"/>
        <scheme val="minor"/>
      </rPr>
      <t>, term and currency</t>
    </r>
  </si>
  <si>
    <t>Position in foreign currency - Liabilities</t>
  </si>
  <si>
    <r>
      <rPr>
        <sz val="11"/>
        <color rgb="FF000000"/>
        <rFont val="Calibri"/>
        <family val="2"/>
        <charset val="238"/>
        <scheme val="minor"/>
      </rPr>
      <t>Open foreign currency positions</t>
    </r>
  </si>
  <si>
    <r>
      <rPr>
        <sz val="11"/>
        <color rgb="FF000000"/>
        <rFont val="Calibri"/>
        <family val="2"/>
        <charset val="238"/>
        <scheme val="minor"/>
      </rPr>
      <t>Capital</t>
    </r>
  </si>
  <si>
    <t>Risk-weighted balance sheet assets</t>
  </si>
  <si>
    <t>Risk weighted off-balance sheet assets</t>
  </si>
  <si>
    <r>
      <rPr>
        <sz val="11"/>
        <color rgb="FF000000"/>
        <rFont val="Calibri"/>
        <family val="2"/>
        <charset val="238"/>
        <scheme val="minor"/>
      </rPr>
      <t>Capital adequacy ratio</t>
    </r>
  </si>
  <si>
    <t>Large exposures</t>
  </si>
  <si>
    <r>
      <rPr>
        <sz val="11"/>
        <color rgb="FF000000"/>
        <rFont val="Calibri"/>
        <family val="2"/>
        <charset val="238"/>
        <scheme val="minor"/>
      </rPr>
      <t>Liquidity risk</t>
    </r>
  </si>
  <si>
    <r>
      <rPr>
        <sz val="11"/>
        <color rgb="FF000000"/>
        <rFont val="Calibri"/>
        <family val="2"/>
        <charset val="238"/>
        <scheme val="minor"/>
      </rPr>
      <t>Assets by remaining maturity</t>
    </r>
  </si>
  <si>
    <r>
      <rPr>
        <sz val="11"/>
        <color rgb="FF000000"/>
        <rFont val="Calibri"/>
        <family val="2"/>
        <charset val="238"/>
        <scheme val="minor"/>
      </rPr>
      <t>Liabilities by remaining maturity</t>
    </r>
  </si>
  <si>
    <t>Loans with over 10 years maturity</t>
  </si>
  <si>
    <r>
      <rPr>
        <sz val="11"/>
        <color rgb="FF000000"/>
        <rFont val="Calibri"/>
        <family val="2"/>
        <charset val="238"/>
        <scheme val="minor"/>
      </rPr>
      <t>Other indicators</t>
    </r>
  </si>
  <si>
    <t>Investment of funds</t>
  </si>
  <si>
    <r>
      <t>Loans</t>
    </r>
    <r>
      <rPr>
        <sz val="11"/>
        <color theme="1"/>
        <rFont val="Calibri"/>
        <family val="2"/>
        <charset val="238"/>
        <scheme val="minor"/>
      </rPr>
      <t xml:space="preserve"> granted by economic activity and portfolio quality</t>
    </r>
  </si>
  <si>
    <r>
      <t>Members' loans by sector</t>
    </r>
    <r>
      <rPr>
        <sz val="11"/>
        <color theme="1"/>
        <rFont val="Calibri"/>
        <family val="2"/>
        <charset val="238"/>
        <scheme val="minor"/>
      </rPr>
      <t>, currency, term and purpose of use</t>
    </r>
  </si>
  <si>
    <t>Loans by currency and maturity</t>
  </si>
  <si>
    <t>Categories of loans granted by SLA</t>
  </si>
  <si>
    <t>Financial leasing portfolio</t>
  </si>
  <si>
    <t>Evidence of transfers and payments</t>
  </si>
  <si>
    <t>Treasury bills and Albanian government’s securities with a maturity over 1 year held by SLAs</t>
  </si>
  <si>
    <t>Number of branches</t>
  </si>
  <si>
    <t>Number of members</t>
  </si>
  <si>
    <t>Information on members</t>
  </si>
  <si>
    <t>Data on capital and subordinated debt</t>
  </si>
  <si>
    <t>FORM NUMBER:</t>
  </si>
  <si>
    <r>
      <rPr>
        <sz val="11"/>
        <rFont val="Calibri"/>
        <family val="2"/>
      </rPr>
      <t>FORM NAME:</t>
    </r>
  </si>
  <si>
    <r>
      <rPr>
        <sz val="11"/>
        <rFont val="Calibri"/>
        <family val="2"/>
      </rPr>
      <t>PERIODICITY:</t>
    </r>
  </si>
  <si>
    <r>
      <rPr>
        <sz val="11"/>
        <rFont val="Calibri"/>
        <family val="2"/>
      </rPr>
      <t>REPORTING CURRENCY:</t>
    </r>
  </si>
  <si>
    <r>
      <rPr>
        <sz val="11"/>
        <rFont val="Calibri"/>
        <family val="2"/>
      </rPr>
      <t>UNIT:</t>
    </r>
  </si>
  <si>
    <r>
      <rPr>
        <sz val="11"/>
        <color rgb="FF000000"/>
        <rFont val="Calibri"/>
        <family val="2"/>
      </rPr>
      <t>Assets</t>
    </r>
  </si>
  <si>
    <r>
      <rPr>
        <sz val="11"/>
        <color rgb="FF000000"/>
        <rFont val="Calibri"/>
        <family val="2"/>
      </rPr>
      <t>ALL</t>
    </r>
  </si>
  <si>
    <t>Monetary units</t>
  </si>
  <si>
    <r>
      <rPr>
        <sz val="11"/>
        <rFont val="Calibri"/>
        <family val="2"/>
      </rPr>
      <t>Code</t>
    </r>
  </si>
  <si>
    <r>
      <rPr>
        <b/>
        <sz val="11"/>
        <rFont val="Calibri"/>
        <family val="2"/>
      </rPr>
      <t>ASSETS</t>
    </r>
  </si>
  <si>
    <r>
      <rPr>
        <sz val="11"/>
        <rFont val="Calibri"/>
        <family val="2"/>
      </rPr>
      <t>Fund of</t>
    </r>
  </si>
  <si>
    <r>
      <rPr>
        <sz val="11"/>
        <rFont val="Calibri"/>
        <family val="2"/>
      </rPr>
      <t>Amortisation and</t>
    </r>
  </si>
  <si>
    <r>
      <rPr>
        <sz val="11"/>
        <rFont val="Calibri"/>
        <family val="2"/>
      </rPr>
      <t>Provisions (-A)</t>
    </r>
  </si>
  <si>
    <r>
      <t xml:space="preserve">Albanian </t>
    </r>
    <r>
      <rPr>
        <sz val="11"/>
        <rFont val="Calibri"/>
        <family val="2"/>
      </rPr>
      <t>LEK</t>
    </r>
  </si>
  <si>
    <r>
      <rPr>
        <sz val="11"/>
        <rFont val="Calibri"/>
        <family val="2"/>
      </rPr>
      <t>Resident</t>
    </r>
  </si>
  <si>
    <r>
      <rPr>
        <sz val="11"/>
        <rFont val="Calibri"/>
        <family val="2"/>
      </rPr>
      <t>Non-resident</t>
    </r>
  </si>
  <si>
    <t>Resident</t>
  </si>
  <si>
    <r>
      <rPr>
        <sz val="11"/>
        <rFont val="Calibri"/>
        <family val="2"/>
      </rPr>
      <t>FOREIGN CURRENCY</t>
    </r>
  </si>
  <si>
    <r>
      <rPr>
        <sz val="11"/>
        <rFont val="Calibri"/>
        <family val="2"/>
      </rPr>
      <t>TOTAL</t>
    </r>
  </si>
  <si>
    <r>
      <rPr>
        <sz val="11"/>
        <rFont val="Calibri"/>
        <family val="2"/>
      </rPr>
      <t>In EUR:</t>
    </r>
  </si>
  <si>
    <r>
      <rPr>
        <sz val="11"/>
        <rFont val="Calibri"/>
        <family val="2"/>
      </rPr>
      <t>In USD:</t>
    </r>
  </si>
  <si>
    <r>
      <rPr>
        <sz val="11"/>
        <rFont val="Calibri"/>
        <family val="2"/>
      </rPr>
      <t>Total</t>
    </r>
  </si>
  <si>
    <r>
      <rPr>
        <sz val="11"/>
        <rFont val="Calibri"/>
        <family val="2"/>
      </rPr>
      <t xml:space="preserve"> TREASURY OPERATIONS</t>
    </r>
  </si>
  <si>
    <t>Cash</t>
  </si>
  <si>
    <t>Treasury bills and Albanian government’s securities with a maturity over 1 (one) year</t>
  </si>
  <si>
    <t>Treasury bills</t>
  </si>
  <si>
    <r>
      <rPr>
        <sz val="11"/>
        <rFont val="Calibri"/>
        <family val="2"/>
      </rPr>
      <t xml:space="preserve">            Treasury bills</t>
    </r>
  </si>
  <si>
    <t xml:space="preserve">            Discount/premium</t>
  </si>
  <si>
    <r>
      <rPr>
        <sz val="11"/>
        <rFont val="Calibri"/>
        <family val="2"/>
      </rPr>
      <t xml:space="preserve">            Accrued interest</t>
    </r>
  </si>
  <si>
    <t>Albanian government’s securities with a maturity over 1 (one) year</t>
  </si>
  <si>
    <r>
      <rPr>
        <b/>
        <sz val="11"/>
        <rFont val="Calibri"/>
        <family val="2"/>
      </rPr>
      <t>Current account in Banks and Union</t>
    </r>
  </si>
  <si>
    <r>
      <rPr>
        <b/>
        <i/>
        <sz val="11"/>
        <color rgb="FF000080"/>
        <rFont val="Calibri"/>
        <family val="2"/>
      </rPr>
      <t>Current accounts in banks</t>
    </r>
  </si>
  <si>
    <r>
      <rPr>
        <sz val="11"/>
        <rFont val="Calibri"/>
        <family val="2"/>
      </rPr>
      <t xml:space="preserve">           Current accounts in banks</t>
    </r>
  </si>
  <si>
    <r>
      <rPr>
        <b/>
        <i/>
        <sz val="11"/>
        <color rgb="FF000080"/>
        <rFont val="Calibri"/>
        <family val="2"/>
      </rPr>
      <t>Current accounts in Union</t>
    </r>
  </si>
  <si>
    <r>
      <rPr>
        <sz val="11"/>
        <rFont val="Calibri"/>
        <family val="2"/>
      </rPr>
      <t xml:space="preserve">           Current accounts in Union</t>
    </r>
  </si>
  <si>
    <r>
      <rPr>
        <b/>
        <sz val="11"/>
        <rFont val="Calibri"/>
        <family val="2"/>
      </rPr>
      <t>Deposits in banks and Union</t>
    </r>
  </si>
  <si>
    <r>
      <rPr>
        <b/>
        <i/>
        <sz val="11"/>
        <color rgb="FF000080"/>
        <rFont val="Calibri"/>
        <family val="2"/>
      </rPr>
      <t>Demand deposits in banks</t>
    </r>
  </si>
  <si>
    <r>
      <rPr>
        <sz val="11"/>
        <rFont val="Calibri"/>
        <family val="2"/>
      </rPr>
      <t>Demand deposits in banks</t>
    </r>
  </si>
  <si>
    <r>
      <rPr>
        <b/>
        <i/>
        <sz val="11"/>
        <color rgb="FF000080"/>
        <rFont val="Calibri"/>
        <family val="2"/>
      </rPr>
      <t>Demand deposits in Union</t>
    </r>
  </si>
  <si>
    <r>
      <rPr>
        <sz val="11"/>
        <rFont val="Calibri"/>
        <family val="2"/>
      </rPr>
      <t>Demand deposits in Union</t>
    </r>
  </si>
  <si>
    <r>
      <rPr>
        <b/>
        <i/>
        <sz val="11"/>
        <color rgb="FF000080"/>
        <rFont val="Calibri"/>
        <family val="2"/>
      </rPr>
      <t>Time deposits in banks</t>
    </r>
  </si>
  <si>
    <t xml:space="preserve">            Accrued interest</t>
  </si>
  <si>
    <r>
      <rPr>
        <sz val="11"/>
        <rFont val="Calibri"/>
        <family val="2"/>
      </rPr>
      <t>Time deposits in banks</t>
    </r>
  </si>
  <si>
    <r>
      <rPr>
        <b/>
        <i/>
        <sz val="11"/>
        <color rgb="FF000080"/>
        <rFont val="Calibri"/>
        <family val="2"/>
      </rPr>
      <t>Term deposits in Union</t>
    </r>
  </si>
  <si>
    <r>
      <rPr>
        <sz val="11"/>
        <rFont val="Calibri"/>
        <family val="2"/>
      </rPr>
      <t>Term deposits in Union</t>
    </r>
  </si>
  <si>
    <r>
      <rPr>
        <b/>
        <i/>
        <sz val="11"/>
        <color rgb="FF000080"/>
        <rFont val="Calibri"/>
        <family val="2"/>
      </rPr>
      <t>Certificates of deposits</t>
    </r>
  </si>
  <si>
    <r>
      <rPr>
        <sz val="11"/>
        <rFont val="Calibri"/>
        <family val="2"/>
      </rPr>
      <t>Certificates of deposits</t>
    </r>
  </si>
  <si>
    <t>OPERATIONS WITH MEMBERS</t>
  </si>
  <si>
    <t>Standard loans and advances to members</t>
  </si>
  <si>
    <r>
      <rPr>
        <b/>
        <i/>
        <sz val="11"/>
        <color rgb="FF000080"/>
        <rFont val="Calibri"/>
        <family val="2"/>
      </rPr>
      <t xml:space="preserve">Short term loans </t>
    </r>
  </si>
  <si>
    <r>
      <rPr>
        <sz val="11"/>
        <rFont val="Calibri"/>
        <family val="2"/>
      </rPr>
      <t xml:space="preserve">            Short term loans </t>
    </r>
  </si>
  <si>
    <r>
      <rPr>
        <b/>
        <i/>
        <sz val="11"/>
        <color rgb="FF000080"/>
        <rFont val="Calibri"/>
        <family val="2"/>
      </rPr>
      <t>Medium term loans</t>
    </r>
  </si>
  <si>
    <r>
      <rPr>
        <sz val="11"/>
        <rFont val="Calibri"/>
        <family val="2"/>
      </rPr>
      <t xml:space="preserve">            Medium term loans</t>
    </r>
  </si>
  <si>
    <r>
      <rPr>
        <b/>
        <i/>
        <sz val="11"/>
        <color rgb="FF000080"/>
        <rFont val="Calibri"/>
        <family val="2"/>
      </rPr>
      <t xml:space="preserve">Long term loans </t>
    </r>
  </si>
  <si>
    <r>
      <rPr>
        <sz val="11"/>
        <rFont val="Calibri"/>
        <family val="2"/>
      </rPr>
      <t xml:space="preserve">            Long term loans </t>
    </r>
  </si>
  <si>
    <r>
      <rPr>
        <b/>
        <i/>
        <sz val="11"/>
        <color rgb="FF000080"/>
        <rFont val="Calibri"/>
        <family val="2"/>
      </rPr>
      <t>Loans for real estate (mortgage)</t>
    </r>
  </si>
  <si>
    <r>
      <rPr>
        <sz val="11"/>
        <rFont val="Calibri"/>
        <family val="2"/>
      </rPr>
      <t xml:space="preserve">            Loans for real estate (mortgage)</t>
    </r>
  </si>
  <si>
    <r>
      <rPr>
        <b/>
        <i/>
        <sz val="11"/>
        <color rgb="FF000080"/>
        <rFont val="Calibri"/>
        <family val="2"/>
      </rPr>
      <t xml:space="preserve"> Financial leasing contracts </t>
    </r>
  </si>
  <si>
    <r>
      <rPr>
        <sz val="11"/>
        <rFont val="Calibri"/>
        <family val="2"/>
      </rPr>
      <t xml:space="preserve">            Financial leasing contracts </t>
    </r>
  </si>
  <si>
    <r>
      <rPr>
        <b/>
        <sz val="11"/>
        <rFont val="Calibri"/>
        <family val="2"/>
      </rPr>
      <t xml:space="preserve"> Doubtful loans  </t>
    </r>
  </si>
  <si>
    <t>Lost loans</t>
  </si>
  <si>
    <t>ASSETS AND OTHER LIABILITIES</t>
  </si>
  <si>
    <r>
      <rPr>
        <b/>
        <sz val="11"/>
        <rFont val="Calibri"/>
        <family val="2"/>
      </rPr>
      <t>Other assets</t>
    </r>
  </si>
  <si>
    <r>
      <rPr>
        <b/>
        <i/>
        <sz val="11"/>
        <color rgb="FF000080"/>
        <rFont val="Calibri"/>
        <family val="2"/>
      </rPr>
      <t xml:space="preserve">Sundry debtors </t>
    </r>
  </si>
  <si>
    <r>
      <rPr>
        <sz val="11"/>
        <rFont val="Calibri"/>
        <family val="2"/>
      </rPr>
      <t xml:space="preserve">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</si>
  <si>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r>
      <rPr>
        <sz val="11"/>
        <rFont val="Calibri"/>
        <family val="2"/>
      </rPr>
      <t xml:space="preserve">            Others </t>
    </r>
  </si>
  <si>
    <t>Inventories</t>
  </si>
  <si>
    <t xml:space="preserve">            Land, buildings and other assets acquired through a legal process</t>
  </si>
  <si>
    <t>Provisions for depreciation of other assets</t>
  </si>
  <si>
    <r>
      <rPr>
        <b/>
        <i/>
        <sz val="11"/>
        <color rgb="FF000080"/>
        <rFont val="Calibri"/>
        <family val="2"/>
      </rPr>
      <t>Accrued income and deferred expenses</t>
    </r>
  </si>
  <si>
    <r>
      <rPr>
        <b/>
        <sz val="11"/>
        <rFont val="Calibri"/>
        <family val="2"/>
      </rPr>
      <t xml:space="preserve"> Inter-office accounts</t>
    </r>
  </si>
  <si>
    <r>
      <rPr>
        <b/>
        <sz val="11"/>
        <rFont val="Calibri"/>
        <family val="2"/>
      </rPr>
      <t>Value added tax</t>
    </r>
  </si>
  <si>
    <r>
      <rPr>
        <b/>
        <sz val="11"/>
        <rFont val="Calibri"/>
        <family val="2"/>
      </rPr>
      <t>FIXED ASSETS AND PERMANENT RESOURCES</t>
    </r>
  </si>
  <si>
    <r>
      <rPr>
        <b/>
        <sz val="11"/>
        <rFont val="Calibri"/>
        <family val="2"/>
      </rPr>
      <t>Participating interests</t>
    </r>
  </si>
  <si>
    <r>
      <rPr>
        <b/>
        <sz val="11"/>
        <rFont val="Calibri"/>
        <family val="2"/>
      </rPr>
      <t>Fixed tangible assets (net)</t>
    </r>
  </si>
  <si>
    <r>
      <rPr>
        <sz val="11"/>
        <rFont val="Calibri"/>
        <family val="2"/>
      </rPr>
      <t xml:space="preserve">Fixed tangible assets </t>
    </r>
  </si>
  <si>
    <r>
      <rPr>
        <sz val="11"/>
        <rFont val="Calibri"/>
        <family val="2"/>
      </rPr>
      <t>(-) Accumulated depreciation of fixed tangible assets</t>
    </r>
  </si>
  <si>
    <t>Fixed Intangible assets (net)</t>
  </si>
  <si>
    <t xml:space="preserve">Fixed Intangible assets </t>
  </si>
  <si>
    <r>
      <t xml:space="preserve">(-) Accumulated depreciation of fixed </t>
    </r>
    <r>
      <rPr>
        <sz val="11"/>
        <rFont val="Calibri"/>
        <family val="2"/>
        <charset val="238"/>
      </rPr>
      <t>intangible</t>
    </r>
    <r>
      <rPr>
        <sz val="11"/>
        <rFont val="Calibri"/>
        <family val="2"/>
      </rPr>
      <t xml:space="preserve"> assets</t>
    </r>
  </si>
  <si>
    <r>
      <rPr>
        <b/>
        <sz val="11"/>
        <rFont val="Calibri"/>
        <family val="2"/>
      </rPr>
      <t>Other non-financial assets</t>
    </r>
  </si>
  <si>
    <t xml:space="preserve">1) See the sectors' definition in the reporting guidelines. </t>
  </si>
  <si>
    <t>2) Commercial Loan is a direct loan that the supplier of goods and services provides for its customers.</t>
  </si>
  <si>
    <r>
      <rPr>
        <sz val="11"/>
        <color rgb="FF000000"/>
        <rFont val="Calibri"/>
        <family val="2"/>
      </rPr>
      <t>Liabilities</t>
    </r>
  </si>
  <si>
    <t>Code</t>
  </si>
  <si>
    <t>LIABILITIES</t>
  </si>
  <si>
    <r>
      <rPr>
        <sz val="11"/>
        <rFont val="Calibri"/>
        <family val="2"/>
      </rPr>
      <t>Non-resident</t>
    </r>
    <r>
      <rPr>
        <vertAlign val="superscript"/>
        <sz val="11"/>
        <color theme="1"/>
        <rFont val="Calibri"/>
        <family val="2"/>
        <charset val="238"/>
      </rPr>
      <t>1)</t>
    </r>
  </si>
  <si>
    <r>
      <rPr>
        <b/>
        <sz val="11"/>
        <rFont val="Calibri"/>
        <family val="2"/>
      </rPr>
      <t>Current accounts and escrow accounts</t>
    </r>
  </si>
  <si>
    <r>
      <rPr>
        <b/>
        <sz val="11"/>
        <rFont val="Calibri"/>
        <family val="2"/>
      </rPr>
      <t>Borrowing</t>
    </r>
  </si>
  <si>
    <r>
      <rPr>
        <b/>
        <sz val="11"/>
        <rFont val="Calibri"/>
        <family val="2"/>
      </rPr>
      <t xml:space="preserve"> Borrowing from banks, credit institutions and other financial institutions </t>
    </r>
  </si>
  <si>
    <r>
      <rPr>
        <b/>
        <i/>
        <sz val="11"/>
        <color rgb="FF000080"/>
        <rFont val="Calibri"/>
        <family val="2"/>
      </rPr>
      <t xml:space="preserve">Demand borrowing from banks, credit institutions and other financial institutions </t>
    </r>
  </si>
  <si>
    <r>
      <rPr>
        <sz val="11"/>
        <rFont val="Calibri"/>
        <family val="2"/>
      </rPr>
      <t xml:space="preserve">    Demand borrowing from banks</t>
    </r>
  </si>
  <si>
    <r>
      <rPr>
        <sz val="11"/>
        <rFont val="Calibri"/>
        <family val="2"/>
      </rPr>
      <t xml:space="preserve">              Demand borrowing from banks</t>
    </r>
  </si>
  <si>
    <r>
      <rPr>
        <sz val="11"/>
        <rFont val="Calibri"/>
        <family val="2"/>
      </rPr>
      <t xml:space="preserve">              Accrued interest for demand borrowing from banks </t>
    </r>
  </si>
  <si>
    <r>
      <rPr>
        <sz val="11"/>
        <rFont val="Calibri"/>
        <family val="2"/>
      </rPr>
      <t xml:space="preserve">    Demand borrowing from credit institutions and other financial institutions </t>
    </r>
  </si>
  <si>
    <r>
      <rPr>
        <sz val="11"/>
        <rFont val="Calibri"/>
        <family val="2"/>
      </rPr>
      <t xml:space="preserve">              Demand borrowing from credit institutions and other financial institutions </t>
    </r>
  </si>
  <si>
    <r>
      <rPr>
        <sz val="11"/>
        <rFont val="Calibri"/>
        <family val="2"/>
      </rPr>
      <t xml:space="preserve">              Accrued interest for demand borrowing in credit institutions and other financial institutions </t>
    </r>
  </si>
  <si>
    <t xml:space="preserve">Term borrowing from banks, credit institutions and other financial institutions </t>
  </si>
  <si>
    <r>
      <rPr>
        <sz val="11"/>
        <rFont val="Calibri"/>
        <family val="2"/>
      </rPr>
      <t xml:space="preserve">    Term borrowing from banks</t>
    </r>
  </si>
  <si>
    <r>
      <rPr>
        <sz val="11"/>
        <rFont val="Calibri"/>
        <family val="2"/>
      </rPr>
      <t xml:space="preserve">              Term borrowing from banks</t>
    </r>
  </si>
  <si>
    <r>
      <rPr>
        <sz val="11"/>
        <rFont val="Calibri"/>
        <family val="2"/>
      </rPr>
      <t xml:space="preserve">              Accrued interest for term borrowing from banks </t>
    </r>
  </si>
  <si>
    <r>
      <rPr>
        <sz val="11"/>
        <rFont val="Calibri"/>
        <family val="2"/>
      </rPr>
      <t xml:space="preserve">    Term borrowing from credit institutions and other financial institutions </t>
    </r>
  </si>
  <si>
    <r>
      <rPr>
        <sz val="11"/>
        <rFont val="Calibri"/>
        <family val="2"/>
      </rPr>
      <t xml:space="preserve">              Term borrowing from credit institutions and other financial institutions </t>
    </r>
  </si>
  <si>
    <r>
      <rPr>
        <sz val="11"/>
        <rFont val="Calibri"/>
        <family val="2"/>
      </rPr>
      <t xml:space="preserve">              Accrued interest for term borrowing from credit institutions and other financial institutions </t>
    </r>
  </si>
  <si>
    <r>
      <rPr>
        <b/>
        <sz val="11"/>
        <rFont val="Calibri"/>
        <family val="2"/>
      </rPr>
      <t>Borrowing from the Union</t>
    </r>
  </si>
  <si>
    <r>
      <rPr>
        <sz val="11"/>
        <rFont val="Calibri"/>
        <family val="2"/>
      </rPr>
      <t xml:space="preserve">              Borrowing from the Union</t>
    </r>
  </si>
  <si>
    <r>
      <rPr>
        <sz val="11"/>
        <rFont val="Calibri"/>
        <family val="2"/>
      </rPr>
      <t xml:space="preserve">              Accrued interest </t>
    </r>
  </si>
  <si>
    <t xml:space="preserve">Borrowings from Albanian Government and public administration </t>
  </si>
  <si>
    <r>
      <rPr>
        <b/>
        <i/>
        <sz val="11"/>
        <color rgb="FF000080"/>
        <rFont val="Calibri"/>
        <family val="2"/>
      </rPr>
      <t xml:space="preserve">Central government </t>
    </r>
  </si>
  <si>
    <r>
      <rPr>
        <sz val="11"/>
        <rFont val="Calibri"/>
        <family val="2"/>
      </rPr>
      <t xml:space="preserve">              Borrowing from central government</t>
    </r>
  </si>
  <si>
    <r>
      <rPr>
        <sz val="11"/>
        <rFont val="Calibri"/>
        <family val="2"/>
      </rPr>
      <t xml:space="preserve">              Accrued interest for borrowings from central government</t>
    </r>
  </si>
  <si>
    <r>
      <rPr>
        <b/>
        <i/>
        <sz val="11"/>
        <color rgb="FF000080"/>
        <rFont val="Calibri"/>
        <family val="2"/>
      </rPr>
      <t>Local government</t>
    </r>
  </si>
  <si>
    <r>
      <rPr>
        <sz val="11"/>
        <rFont val="Calibri"/>
        <family val="2"/>
      </rPr>
      <t xml:space="preserve">              Borrowing from local government</t>
    </r>
  </si>
  <si>
    <r>
      <rPr>
        <sz val="11"/>
        <rFont val="Calibri"/>
        <family val="2"/>
      </rPr>
      <t xml:space="preserve">              Accrued interest for borrowing from local government  </t>
    </r>
  </si>
  <si>
    <t>Operations with members</t>
  </si>
  <si>
    <r>
      <rPr>
        <b/>
        <sz val="11"/>
        <rFont val="Calibri"/>
        <family val="2"/>
      </rPr>
      <t>Current accounts</t>
    </r>
  </si>
  <si>
    <r>
      <rPr>
        <b/>
        <sz val="11"/>
        <rFont val="Calibri"/>
        <family val="2"/>
      </rPr>
      <t>Demand deposits</t>
    </r>
  </si>
  <si>
    <r>
      <rPr>
        <b/>
        <sz val="11"/>
        <rFont val="Calibri"/>
        <family val="2"/>
      </rPr>
      <t>Interest-free term deposits</t>
    </r>
  </si>
  <si>
    <r>
      <rPr>
        <b/>
        <sz val="11"/>
        <rFont val="Calibri"/>
        <family val="2"/>
      </rPr>
      <t>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</si>
  <si>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 xml:space="preserve">              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</si>
  <si>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 xml:space="preserve">              Accrued interest</t>
    </r>
  </si>
  <si>
    <t xml:space="preserve">Guarantee deposits for loans </t>
  </si>
  <si>
    <t>Guarantee deposits for loans</t>
  </si>
  <si>
    <r>
      <rPr>
        <b/>
        <sz val="11"/>
        <rFont val="Calibri"/>
        <family val="2"/>
      </rPr>
      <t>ASSETS AND OTHER LIABILITIES</t>
    </r>
  </si>
  <si>
    <r>
      <rPr>
        <b/>
        <sz val="11"/>
        <rFont val="Calibri"/>
        <family val="2"/>
      </rPr>
      <t xml:space="preserve">Other liabilities </t>
    </r>
  </si>
  <si>
    <r>
      <rPr>
        <b/>
        <i/>
        <sz val="11"/>
        <color rgb="FF000080"/>
        <rFont val="Calibri"/>
        <family val="2"/>
      </rPr>
      <t>Sundry creditors</t>
    </r>
  </si>
  <si>
    <r>
      <rPr>
        <sz val="11"/>
        <rFont val="Calibri"/>
        <family val="2"/>
      </rPr>
      <t xml:space="preserve">                Commercial loans </t>
    </r>
    <r>
      <rPr>
        <vertAlign val="superscript"/>
        <sz val="11"/>
        <color theme="1"/>
        <rFont val="Calibri"/>
        <family val="2"/>
        <charset val="238"/>
      </rPr>
      <t>2)</t>
    </r>
  </si>
  <si>
    <r>
      <rPr>
        <sz val="11"/>
        <rFont val="Calibri"/>
        <family val="2"/>
      </rPr>
      <t xml:space="preserve">                Others </t>
    </r>
  </si>
  <si>
    <r>
      <rPr>
        <b/>
        <sz val="11"/>
        <color rgb="FF002060"/>
        <rFont val="Calibri"/>
        <family val="2"/>
        <charset val="238"/>
      </rPr>
      <t>Accrued expenses and</t>
    </r>
    <r>
      <rPr>
        <sz val="11"/>
        <rFont val="Calibri"/>
        <family val="2"/>
        <charset val="238"/>
      </rPr>
      <t xml:space="preserve"> </t>
    </r>
    <r>
      <rPr>
        <b/>
        <sz val="11"/>
        <color rgb="FF002060"/>
        <rFont val="Calibri"/>
        <family val="2"/>
        <charset val="238"/>
      </rPr>
      <t xml:space="preserve">deferred incomes </t>
    </r>
  </si>
  <si>
    <r>
      <rPr>
        <b/>
        <sz val="11"/>
        <rFont val="Calibri"/>
        <family val="2"/>
      </rPr>
      <t xml:space="preserve">Inter-office accounts </t>
    </r>
  </si>
  <si>
    <r>
      <rPr>
        <b/>
        <sz val="11"/>
        <rFont val="Calibri"/>
        <family val="2"/>
      </rPr>
      <t xml:space="preserve">Other accounts </t>
    </r>
  </si>
  <si>
    <r>
      <rPr>
        <b/>
        <sz val="11"/>
        <rFont val="Calibri"/>
        <family val="2"/>
      </rPr>
      <t>Grants and public funding</t>
    </r>
  </si>
  <si>
    <t>Other specific reserve funds</t>
  </si>
  <si>
    <t xml:space="preserve">Reserve funds for legal conflicts and unpredicted obligations </t>
  </si>
  <si>
    <t>Subordinated debt</t>
  </si>
  <si>
    <t xml:space="preserve">                 Subordinated debt</t>
  </si>
  <si>
    <t xml:space="preserve">                 Subordinated debt of banks</t>
  </si>
  <si>
    <t xml:space="preserve">                 Subordinated debt of non-financial institutions</t>
  </si>
  <si>
    <t xml:space="preserve">                 Subordinated debt of financial institutions</t>
  </si>
  <si>
    <t xml:space="preserve">                 Subordinated debt of other resident sectors</t>
  </si>
  <si>
    <t xml:space="preserve">                 Accrued interest</t>
  </si>
  <si>
    <t xml:space="preserve">                 Accrued interest of subordinated debt of banks</t>
  </si>
  <si>
    <t xml:space="preserve">                 Accrued interest of subordinated debt of non-financial institutions</t>
  </si>
  <si>
    <t xml:space="preserve">                 Accrued interest of subordinated debt of financial institutions</t>
  </si>
  <si>
    <t xml:space="preserve">                 Accrued interest of subordinated debt of other resident sectors</t>
  </si>
  <si>
    <r>
      <rPr>
        <b/>
        <sz val="11"/>
        <rFont val="Calibri"/>
        <family val="2"/>
      </rPr>
      <t>SLA's Capital</t>
    </r>
  </si>
  <si>
    <t>Members' contribution</t>
  </si>
  <si>
    <r>
      <rPr>
        <b/>
        <i/>
        <sz val="11"/>
        <color rgb="FF000080"/>
        <rFont val="Calibri"/>
        <family val="2"/>
      </rPr>
      <t>Donor funds</t>
    </r>
  </si>
  <si>
    <r>
      <rPr>
        <b/>
        <i/>
        <sz val="11"/>
        <color rgb="FF000080"/>
        <rFont val="Calibri"/>
        <family val="2"/>
      </rPr>
      <t>Statutory reserves</t>
    </r>
  </si>
  <si>
    <r>
      <rPr>
        <b/>
        <i/>
        <sz val="11"/>
        <color rgb="FF000080"/>
        <rFont val="Calibri"/>
        <family val="2"/>
      </rPr>
      <t>Other reserves</t>
    </r>
  </si>
  <si>
    <t>Retained profits (losses)</t>
  </si>
  <si>
    <t>Reserve of the fixed assets revaluation</t>
  </si>
  <si>
    <t>Current year profit (loss)</t>
  </si>
  <si>
    <r>
      <rPr>
        <b/>
        <sz val="11"/>
        <rFont val="Calibri"/>
        <family val="2"/>
      </rPr>
      <t>TOTAL</t>
    </r>
  </si>
  <si>
    <r>
      <rPr>
        <i/>
        <sz val="10"/>
        <color rgb="FF1E03BD"/>
        <rFont val="Calibri"/>
        <family val="2"/>
      </rPr>
      <t xml:space="preserve">1) See the sectors' definition in the reporting guidelines. </t>
    </r>
  </si>
  <si>
    <r>
      <rPr>
        <sz val="11"/>
        <color rgb="FF000000"/>
        <rFont val="Calibri"/>
        <family val="2"/>
      </rPr>
      <t>Profit-Loss account</t>
    </r>
  </si>
  <si>
    <r>
      <rPr>
        <sz val="11"/>
        <rFont val="Calibri"/>
        <family val="2"/>
        <charset val="238"/>
      </rPr>
      <t>Code</t>
    </r>
  </si>
  <si>
    <r>
      <rPr>
        <b/>
        <sz val="11"/>
        <rFont val="Calibri"/>
        <family val="2"/>
      </rPr>
      <t>Profit-Loss account</t>
    </r>
  </si>
  <si>
    <r>
      <t xml:space="preserve">Albanian </t>
    </r>
    <r>
      <rPr>
        <b/>
        <sz val="11"/>
        <rFont val="Calibri"/>
        <family val="2"/>
      </rPr>
      <t>LEK</t>
    </r>
  </si>
  <si>
    <r>
      <rPr>
        <b/>
        <sz val="11"/>
        <rFont val="Calibri"/>
        <family val="2"/>
      </rPr>
      <t>FOREIGN CURRENCY</t>
    </r>
  </si>
  <si>
    <t>Operating income</t>
  </si>
  <si>
    <r>
      <rPr>
        <b/>
        <i/>
        <sz val="11"/>
        <color rgb="FF000080"/>
        <rFont val="Calibri"/>
        <family val="2"/>
      </rPr>
      <t>Interest income</t>
    </r>
  </si>
  <si>
    <r>
      <rPr>
        <sz val="11"/>
        <rFont val="Calibri"/>
        <family val="2"/>
      </rPr>
      <t xml:space="preserve">         From deposits in banks or in Union</t>
    </r>
  </si>
  <si>
    <t xml:space="preserve">         From members operations</t>
  </si>
  <si>
    <r>
      <rPr>
        <sz val="11"/>
        <rFont val="Calibri"/>
        <family val="2"/>
      </rPr>
      <t xml:space="preserve">          Others</t>
    </r>
  </si>
  <si>
    <r>
      <rPr>
        <b/>
        <i/>
        <sz val="11"/>
        <color rgb="FF000080"/>
        <rFont val="Calibri"/>
        <family val="2"/>
      </rPr>
      <t>Income from operations with securities and other financial operations</t>
    </r>
  </si>
  <si>
    <r>
      <rPr>
        <b/>
        <i/>
        <sz val="11"/>
        <color rgb="FF000080"/>
        <rFont val="Calibri"/>
        <family val="2"/>
      </rPr>
      <t>Income from commissions</t>
    </r>
  </si>
  <si>
    <r>
      <t xml:space="preserve">          From </t>
    </r>
    <r>
      <rPr>
        <sz val="11"/>
        <rFont val="Calibri"/>
        <family val="2"/>
      </rPr>
      <t xml:space="preserve">members operations </t>
    </r>
  </si>
  <si>
    <r>
      <rPr>
        <sz val="11"/>
        <rFont val="Calibri"/>
        <family val="2"/>
      </rPr>
      <t xml:space="preserve">          Commissions for financial services</t>
    </r>
  </si>
  <si>
    <r>
      <rPr>
        <sz val="11"/>
        <rFont val="Calibri"/>
        <family val="2"/>
      </rPr>
      <t xml:space="preserve">          Other commissions </t>
    </r>
  </si>
  <si>
    <t>Income from leasing operations</t>
  </si>
  <si>
    <t>Other operating income</t>
  </si>
  <si>
    <t>Profit on FX operations</t>
  </si>
  <si>
    <t>Reversals of provisions for depreciation of fixed assets</t>
  </si>
  <si>
    <t xml:space="preserve">Reversals of provisions for depreciation of receivables </t>
  </si>
  <si>
    <t>Provisions on loans</t>
  </si>
  <si>
    <r>
      <rPr>
        <sz val="11"/>
        <rFont val="Calibri"/>
        <family val="2"/>
      </rPr>
      <t xml:space="preserve">            Standard</t>
    </r>
  </si>
  <si>
    <r>
      <rPr>
        <sz val="11"/>
        <rFont val="Calibri"/>
        <family val="2"/>
      </rPr>
      <t xml:space="preserve">            Special mention</t>
    </r>
  </si>
  <si>
    <r>
      <rPr>
        <sz val="11"/>
        <rFont val="Calibri"/>
        <family val="2"/>
      </rPr>
      <t xml:space="preserve">            Sub-standard </t>
    </r>
  </si>
  <si>
    <r>
      <rPr>
        <sz val="11"/>
        <rFont val="Calibri"/>
        <family val="2"/>
      </rPr>
      <t xml:space="preserve">            Doubtful</t>
    </r>
  </si>
  <si>
    <r>
      <rPr>
        <sz val="11"/>
        <rFont val="Calibri"/>
        <family val="2"/>
      </rPr>
      <t xml:space="preserve">            Lost</t>
    </r>
  </si>
  <si>
    <t>Reversals of provisions for securities</t>
  </si>
  <si>
    <t>Other reversals of provisions</t>
  </si>
  <si>
    <r>
      <rPr>
        <b/>
        <sz val="11"/>
        <rFont val="Calibri"/>
        <family val="2"/>
      </rPr>
      <t xml:space="preserve">Extraordinary income </t>
    </r>
  </si>
  <si>
    <r>
      <t xml:space="preserve">Repayment of loans recorded as </t>
    </r>
    <r>
      <rPr>
        <b/>
        <i/>
        <sz val="11"/>
        <color rgb="FF000080"/>
        <rFont val="Calibri"/>
        <family val="2"/>
      </rPr>
      <t xml:space="preserve">lost loans </t>
    </r>
  </si>
  <si>
    <r>
      <t xml:space="preserve">Repayments of </t>
    </r>
    <r>
      <rPr>
        <b/>
        <i/>
        <sz val="11"/>
        <color indexed="18"/>
        <rFont val="Calibri"/>
        <family val="2"/>
        <scheme val="minor"/>
      </rPr>
      <t>lost loans from third parties</t>
    </r>
  </si>
  <si>
    <r>
      <rPr>
        <b/>
        <i/>
        <sz val="11"/>
        <color rgb="FF000080"/>
        <rFont val="Calibri"/>
        <family val="2"/>
      </rPr>
      <t>Other extraordinary income</t>
    </r>
  </si>
  <si>
    <r>
      <rPr>
        <b/>
        <sz val="11"/>
        <rFont val="Calibri"/>
        <family val="2"/>
      </rPr>
      <t>Income from donations (gifts received)</t>
    </r>
  </si>
  <si>
    <r>
      <rPr>
        <b/>
        <sz val="11"/>
        <rFont val="Calibri"/>
        <family val="2"/>
      </rPr>
      <t>Current year loss</t>
    </r>
  </si>
  <si>
    <t>TOTAL INCOME</t>
  </si>
  <si>
    <r>
      <rPr>
        <b/>
        <sz val="11"/>
        <rFont val="Calibri"/>
        <family val="2"/>
      </rPr>
      <t>Operating expenses</t>
    </r>
  </si>
  <si>
    <t>Interest expenses</t>
  </si>
  <si>
    <r>
      <rPr>
        <sz val="11"/>
        <rFont val="Calibri"/>
        <family val="2"/>
      </rPr>
      <t xml:space="preserve">          For  borrowings</t>
    </r>
  </si>
  <si>
    <r>
      <rPr>
        <sz val="11"/>
        <rFont val="Calibri"/>
        <family val="2"/>
      </rPr>
      <t xml:space="preserve">          For operations with members</t>
    </r>
  </si>
  <si>
    <t xml:space="preserve">          For subordinated debt</t>
  </si>
  <si>
    <t>Commission expenses</t>
  </si>
  <si>
    <r>
      <rPr>
        <sz val="11"/>
        <rFont val="Calibri"/>
        <family val="2"/>
      </rPr>
      <t xml:space="preserve">          For operations with members </t>
    </r>
  </si>
  <si>
    <t>Losses from operations with securities and other financial activities</t>
  </si>
  <si>
    <t>Leasing operations expenses</t>
  </si>
  <si>
    <t>Losses on FX operations</t>
  </si>
  <si>
    <r>
      <rPr>
        <b/>
        <i/>
        <sz val="11"/>
        <color rgb="FF000080"/>
        <rFont val="Calibri"/>
        <family val="2"/>
      </rPr>
      <t>General operating expenses</t>
    </r>
  </si>
  <si>
    <t>Personnel costs</t>
  </si>
  <si>
    <r>
      <rPr>
        <sz val="11"/>
        <rFont val="Calibri"/>
        <family val="2"/>
      </rPr>
      <t>Taxes other than income tax</t>
    </r>
  </si>
  <si>
    <r>
      <rPr>
        <sz val="11"/>
        <rFont val="Calibri"/>
        <family val="2"/>
      </rPr>
      <t>Other administrative expenses</t>
    </r>
  </si>
  <si>
    <t>Amortization and provisions for depreciation of fixed assets</t>
  </si>
  <si>
    <t>Amortization charges</t>
  </si>
  <si>
    <t>Losses on unrecoverable receivables and charges for provisions</t>
  </si>
  <si>
    <t>Charges for provisions on loans</t>
  </si>
  <si>
    <r>
      <rPr>
        <sz val="11"/>
        <rFont val="Calibri"/>
        <family val="2"/>
      </rPr>
      <t xml:space="preserve">          Standard</t>
    </r>
  </si>
  <si>
    <r>
      <rPr>
        <sz val="11"/>
        <rFont val="Calibri"/>
        <family val="2"/>
      </rPr>
      <t xml:space="preserve">          Special mention</t>
    </r>
  </si>
  <si>
    <r>
      <rPr>
        <sz val="11"/>
        <rFont val="Calibri"/>
        <family val="2"/>
      </rPr>
      <t xml:space="preserve">          Substandard </t>
    </r>
  </si>
  <si>
    <r>
      <rPr>
        <sz val="11"/>
        <rFont val="Calibri"/>
        <family val="2"/>
      </rPr>
      <t xml:space="preserve">          Doubtful</t>
    </r>
  </si>
  <si>
    <r>
      <rPr>
        <sz val="11"/>
        <rFont val="Calibri"/>
        <family val="2"/>
      </rPr>
      <t xml:space="preserve">          Lost</t>
    </r>
  </si>
  <si>
    <t>Charges for provisions created for securities</t>
  </si>
  <si>
    <t>Losses on unrecoverable receivables</t>
  </si>
  <si>
    <t>Other charges for provisions</t>
  </si>
  <si>
    <r>
      <rPr>
        <b/>
        <sz val="11"/>
        <rFont val="Calibri"/>
        <family val="2"/>
      </rPr>
      <t xml:space="preserve">Extraordinary expenses </t>
    </r>
  </si>
  <si>
    <r>
      <rPr>
        <b/>
        <sz val="11"/>
        <rFont val="Calibri"/>
        <family val="2"/>
      </rPr>
      <t>Current year profit</t>
    </r>
  </si>
  <si>
    <r>
      <rPr>
        <sz val="11"/>
        <color rgb="FF000000"/>
        <rFont val="Calibri"/>
        <family val="2"/>
      </rPr>
      <t>Off-balance sheet items</t>
    </r>
  </si>
  <si>
    <r>
      <rPr>
        <sz val="11"/>
        <color rgb="FF000000"/>
        <rFont val="Calibri"/>
        <family val="2"/>
      </rPr>
      <t>Quarterly</t>
    </r>
  </si>
  <si>
    <r>
      <rPr>
        <b/>
        <sz val="11"/>
        <rFont val="Calibri"/>
        <family val="2"/>
      </rPr>
      <t>OFF-BALANCE SHEET ITEMS</t>
    </r>
  </si>
  <si>
    <t>TOTAL</t>
  </si>
  <si>
    <t>FINANCING COMMITMENTS</t>
  </si>
  <si>
    <t>Commitments given</t>
  </si>
  <si>
    <t xml:space="preserve">          To credit institutions</t>
  </si>
  <si>
    <t xml:space="preserve">          To members</t>
  </si>
  <si>
    <t>Commitments received</t>
  </si>
  <si>
    <r>
      <rPr>
        <sz val="11"/>
        <rFont val="Calibri"/>
        <family val="2"/>
      </rPr>
      <t xml:space="preserve">          From credit institutions</t>
    </r>
  </si>
  <si>
    <r>
      <rPr>
        <sz val="11"/>
        <rFont val="Calibri"/>
        <family val="2"/>
      </rPr>
      <t xml:space="preserve">          From members</t>
    </r>
  </si>
  <si>
    <r>
      <rPr>
        <b/>
        <sz val="11"/>
        <rFont val="Calibri"/>
        <family val="2"/>
      </rPr>
      <t>GUARANTEES</t>
    </r>
  </si>
  <si>
    <r>
      <rPr>
        <sz val="11"/>
        <rFont val="Calibri"/>
        <family val="2"/>
      </rPr>
      <t xml:space="preserve">     Guarantees given</t>
    </r>
  </si>
  <si>
    <t xml:space="preserve">     Guarantees received</t>
  </si>
  <si>
    <r>
      <rPr>
        <b/>
        <sz val="11"/>
        <rFont val="Calibri"/>
        <family val="2"/>
      </rPr>
      <t>COMMITMENTS ON SECURITIES</t>
    </r>
  </si>
  <si>
    <t>Securities given as a guarantee for credit or refinancing</t>
  </si>
  <si>
    <t>FOREIGN CURRENCY TRANSACTIONS</t>
  </si>
  <si>
    <t>Forward foreign currency purchased</t>
  </si>
  <si>
    <t>Forward foreign currency sold</t>
  </si>
  <si>
    <r>
      <rPr>
        <b/>
        <sz val="11"/>
        <rFont val="Calibri"/>
        <family val="2"/>
      </rPr>
      <t>OTHER COMMITMENTS</t>
    </r>
  </si>
  <si>
    <t>LOANS CLASSIFIED BY PAST DUE DATE</t>
  </si>
  <si>
    <r>
      <rPr>
        <sz val="11"/>
        <rFont val="Calibri"/>
        <family val="2"/>
      </rPr>
      <t>Short-term loans</t>
    </r>
  </si>
  <si>
    <r>
      <rPr>
        <sz val="11"/>
        <rFont val="Calibri"/>
        <family val="2"/>
      </rPr>
      <t>Medium term loans</t>
    </r>
  </si>
  <si>
    <r>
      <rPr>
        <sz val="11"/>
        <rFont val="Calibri"/>
        <family val="2"/>
      </rPr>
      <t>Long-term loans</t>
    </r>
  </si>
  <si>
    <r>
      <rPr>
        <sz val="11"/>
        <rFont val="Calibri"/>
        <family val="2"/>
      </rPr>
      <t>Loans for real estate (mortgage)</t>
    </r>
  </si>
  <si>
    <t>Due return date</t>
  </si>
  <si>
    <t>1-30 days</t>
  </si>
  <si>
    <r>
      <rPr>
        <b/>
        <sz val="11"/>
        <rFont val="Calibri"/>
        <family val="2"/>
      </rPr>
      <t>31-90 days</t>
    </r>
  </si>
  <si>
    <r>
      <rPr>
        <b/>
        <sz val="11"/>
        <rFont val="Calibri"/>
        <family val="2"/>
      </rPr>
      <t>91-180 days</t>
    </r>
  </si>
  <si>
    <r>
      <rPr>
        <b/>
        <sz val="11"/>
        <rFont val="Calibri"/>
        <family val="2"/>
      </rPr>
      <t>181-365 days</t>
    </r>
  </si>
  <si>
    <r>
      <rPr>
        <b/>
        <sz val="11"/>
        <rFont val="Calibri"/>
        <family val="2"/>
      </rPr>
      <t>Over 365 days</t>
    </r>
  </si>
  <si>
    <t xml:space="preserve">CLASSIFICATION OF LOANS AND CALCULATION OF PROVISIONS </t>
  </si>
  <si>
    <t>Provision rate</t>
  </si>
  <si>
    <t>Principal</t>
  </si>
  <si>
    <r>
      <rPr>
        <sz val="11"/>
        <color theme="1"/>
        <rFont val="Calibri"/>
        <family val="2"/>
      </rPr>
      <t>Loan amount</t>
    </r>
  </si>
  <si>
    <t>Provisions amount</t>
  </si>
  <si>
    <r>
      <rPr>
        <sz val="11"/>
        <rFont val="Calibri"/>
        <family val="2"/>
      </rPr>
      <t xml:space="preserve">Rate of </t>
    </r>
  </si>
  <si>
    <r>
      <rPr>
        <sz val="11"/>
        <rFont val="Calibri"/>
        <family val="2"/>
      </rPr>
      <t>provisioning</t>
    </r>
  </si>
  <si>
    <t>Interest amount</t>
  </si>
  <si>
    <r>
      <rPr>
        <sz val="11"/>
        <rFont val="Calibri"/>
        <family val="2"/>
      </rPr>
      <t>Number of borrowers</t>
    </r>
  </si>
  <si>
    <t>not less than 1%</t>
  </si>
  <si>
    <t>not less than 10%</t>
  </si>
  <si>
    <r>
      <rPr>
        <sz val="11"/>
        <rFont val="Calibri"/>
        <family val="2"/>
      </rPr>
      <t>Standard loans</t>
    </r>
  </si>
  <si>
    <r>
      <rPr>
        <sz val="11"/>
        <rFont val="Calibri"/>
        <family val="2"/>
      </rPr>
      <t>Special mention loans</t>
    </r>
  </si>
  <si>
    <r>
      <rPr>
        <sz val="11"/>
        <rFont val="Calibri"/>
        <family val="2"/>
      </rPr>
      <t>Substandard loans</t>
    </r>
  </si>
  <si>
    <r>
      <rPr>
        <sz val="11"/>
        <rFont val="Calibri"/>
        <family val="2"/>
      </rPr>
      <t>Doubtful loans</t>
    </r>
  </si>
  <si>
    <t>not less than 30%</t>
  </si>
  <si>
    <t>not less than 60%</t>
  </si>
  <si>
    <t>not less than 100%</t>
  </si>
  <si>
    <t>Non-performing loans (3+4+5)</t>
  </si>
  <si>
    <r>
      <rPr>
        <sz val="11"/>
        <rFont val="Calibri"/>
        <family val="2"/>
      </rPr>
      <t>Accrued interest</t>
    </r>
  </si>
  <si>
    <t>Financial leasing classification and calculation of provisions</t>
  </si>
  <si>
    <r>
      <rPr>
        <sz val="11"/>
        <rFont val="Calibri"/>
        <family val="2"/>
      </rPr>
      <t>Provision rate</t>
    </r>
  </si>
  <si>
    <r>
      <rPr>
        <sz val="11"/>
        <rFont val="Calibri"/>
        <family val="2"/>
      </rPr>
      <t>Principal</t>
    </r>
  </si>
  <si>
    <t>Standard loans</t>
  </si>
  <si>
    <t>Special mention loans</t>
  </si>
  <si>
    <t>Substandard loans</t>
  </si>
  <si>
    <r>
      <rPr>
        <sz val="11"/>
        <rFont val="Calibri"/>
        <family val="2"/>
      </rPr>
      <t>Non-performing loans (3+4+5)</t>
    </r>
  </si>
  <si>
    <r>
      <rPr>
        <sz val="11"/>
        <rFont val="Calibri"/>
        <family val="2"/>
      </rPr>
      <t>not less than 5%</t>
    </r>
  </si>
  <si>
    <r>
      <rPr>
        <sz val="11"/>
        <rFont val="Calibri"/>
        <family val="2"/>
      </rPr>
      <t>not less than 20%</t>
    </r>
  </si>
  <si>
    <t>not less than 5%</t>
  </si>
  <si>
    <t>14) Completed only by SLAs that can also exercise additional activity of financial leasing</t>
  </si>
  <si>
    <t>LOAN-PORTFOLIO QUALITY</t>
  </si>
  <si>
    <r>
      <rPr>
        <sz val="11"/>
        <color theme="1"/>
        <rFont val="Calibri"/>
        <family val="2"/>
      </rPr>
      <t>The loan amount</t>
    </r>
  </si>
  <si>
    <r>
      <rPr>
        <sz val="11"/>
        <rFont val="Calibri"/>
        <family val="2"/>
      </rPr>
      <t>In %</t>
    </r>
  </si>
  <si>
    <t>Non-performing loans</t>
  </si>
  <si>
    <r>
      <rPr>
        <sz val="11"/>
        <color theme="1"/>
        <rFont val="Calibri"/>
        <family val="2"/>
      </rPr>
      <t>Total of loan portfolio</t>
    </r>
  </si>
  <si>
    <t>not more than 10%</t>
  </si>
  <si>
    <r>
      <rPr>
        <b/>
        <sz val="11"/>
        <rFont val="Calibri"/>
        <family val="2"/>
      </rPr>
      <t>1/2 * 100  ratio</t>
    </r>
  </si>
  <si>
    <r>
      <rPr>
        <sz val="11"/>
        <rFont val="Calibri"/>
        <family val="2"/>
      </rPr>
      <t>ALL</t>
    </r>
  </si>
  <si>
    <r>
      <rPr>
        <sz val="11"/>
        <rFont val="Calibri"/>
        <family val="2"/>
      </rPr>
      <t>EUR</t>
    </r>
  </si>
  <si>
    <r>
      <rPr>
        <sz val="11"/>
        <rFont val="Calibri"/>
        <family val="2"/>
      </rPr>
      <t>USD</t>
    </r>
  </si>
  <si>
    <r>
      <rPr>
        <sz val="11"/>
        <rFont val="Calibri"/>
        <family val="2"/>
      </rPr>
      <t>OTHERS</t>
    </r>
  </si>
  <si>
    <r>
      <rPr>
        <sz val="11"/>
        <rFont val="Calibri"/>
        <family val="2"/>
      </rPr>
      <t>1 - 3 months</t>
    </r>
  </si>
  <si>
    <r>
      <rPr>
        <sz val="11"/>
        <rFont val="Calibri"/>
        <family val="2"/>
      </rPr>
      <t>3 - 6 months</t>
    </r>
  </si>
  <si>
    <r>
      <rPr>
        <sz val="11"/>
        <rFont val="Calibri"/>
        <family val="2"/>
      </rPr>
      <t>6 - 12 months</t>
    </r>
  </si>
  <si>
    <t>over than 12 months</t>
  </si>
  <si>
    <r>
      <rPr>
        <sz val="11"/>
        <rFont val="Calibri"/>
        <family val="2"/>
      </rPr>
      <t>10 largest depositors</t>
    </r>
  </si>
  <si>
    <r>
      <rPr>
        <sz val="11"/>
        <rFont val="Calibri"/>
        <family val="2"/>
      </rPr>
      <t>20 largest depositors</t>
    </r>
  </si>
  <si>
    <r>
      <rPr>
        <sz val="11"/>
        <rFont val="Calibri"/>
        <family val="2"/>
      </rPr>
      <t>50 largest depositors</t>
    </r>
  </si>
  <si>
    <r>
      <rPr>
        <sz val="11"/>
        <color rgb="FF000000"/>
        <rFont val="Calibri"/>
        <family val="2"/>
      </rPr>
      <t xml:space="preserve">Deposits of resident members by sector </t>
    </r>
    <r>
      <rPr>
        <vertAlign val="superscript"/>
        <sz val="11"/>
        <color theme="1"/>
        <rFont val="Calibri"/>
        <family val="2"/>
        <charset val="238"/>
      </rPr>
      <t>1)</t>
    </r>
    <r>
      <rPr>
        <sz val="11"/>
        <color theme="1"/>
        <rFont val="Calibri"/>
        <family val="2"/>
        <charset val="238"/>
      </rPr>
      <t>, term and currency</t>
    </r>
  </si>
  <si>
    <r>
      <rPr>
        <sz val="11"/>
        <rFont val="Calibri"/>
        <family val="2"/>
      </rPr>
      <t xml:space="preserve"> ALL</t>
    </r>
  </si>
  <si>
    <r>
      <rPr>
        <b/>
        <sz val="11"/>
        <rFont val="Calibri"/>
        <family val="2"/>
      </rPr>
      <t xml:space="preserve">The level of resident members' deposits </t>
    </r>
    <r>
      <rPr>
        <b/>
        <vertAlign val="superscript"/>
        <sz val="11"/>
        <color theme="1"/>
        <rFont val="Calibri"/>
        <family val="2"/>
        <charset val="238"/>
      </rPr>
      <t>3)</t>
    </r>
    <r>
      <rPr>
        <b/>
        <sz val="11"/>
        <color theme="1"/>
        <rFont val="Calibri"/>
        <family val="2"/>
        <charset val="238"/>
      </rPr>
      <t xml:space="preserve"> 3) by sector, term and currency (at the end of the quarter)</t>
    </r>
  </si>
  <si>
    <r>
      <rPr>
        <b/>
        <sz val="11"/>
        <rFont val="Calibri"/>
        <family val="2"/>
      </rPr>
      <t>Current account</t>
    </r>
    <r>
      <rPr>
        <b/>
        <vertAlign val="superscript"/>
        <sz val="11"/>
        <color theme="1"/>
        <rFont val="Calibri"/>
        <family val="2"/>
        <charset val="238"/>
      </rPr>
      <t>4)</t>
    </r>
  </si>
  <si>
    <r>
      <rPr>
        <b/>
        <sz val="11"/>
        <rFont val="Calibri"/>
        <family val="2"/>
      </rPr>
      <t>Accrued interest</t>
    </r>
  </si>
  <si>
    <r>
      <rPr>
        <b/>
        <sz val="11"/>
        <rFont val="Calibri"/>
        <family val="2"/>
      </rPr>
      <t>Demand deposits</t>
    </r>
    <r>
      <rPr>
        <b/>
        <vertAlign val="superscript"/>
        <sz val="11"/>
        <color theme="1"/>
        <rFont val="Calibri"/>
        <family val="2"/>
        <charset val="238"/>
      </rPr>
      <t>5)</t>
    </r>
  </si>
  <si>
    <r>
      <rPr>
        <b/>
        <sz val="11"/>
        <rFont val="Calibri"/>
        <family val="2"/>
      </rPr>
      <t>Term deposits by original maturity</t>
    </r>
    <r>
      <rPr>
        <b/>
        <vertAlign val="superscript"/>
        <sz val="11"/>
        <color theme="1"/>
        <rFont val="Calibri"/>
        <family val="2"/>
        <charset val="238"/>
      </rPr>
      <t>6)</t>
    </r>
  </si>
  <si>
    <r>
      <rPr>
        <b/>
        <sz val="11"/>
        <rFont val="Calibri"/>
        <family val="2"/>
      </rPr>
      <t>Deposits pledged as collateral for loans</t>
    </r>
    <r>
      <rPr>
        <b/>
        <vertAlign val="superscript"/>
        <sz val="11"/>
        <color theme="1"/>
        <rFont val="Calibri"/>
        <family val="2"/>
        <charset val="238"/>
      </rPr>
      <t>7)</t>
    </r>
  </si>
  <si>
    <r>
      <rPr>
        <b/>
        <sz val="11"/>
        <rFont val="Calibri"/>
        <family val="2"/>
      </rPr>
      <t>1 month</t>
    </r>
  </si>
  <si>
    <r>
      <rPr>
        <b/>
        <sz val="11"/>
        <rFont val="Calibri"/>
        <family val="2"/>
      </rPr>
      <t xml:space="preserve">3 month </t>
    </r>
  </si>
  <si>
    <r>
      <rPr>
        <b/>
        <sz val="11"/>
        <rFont val="Calibri"/>
        <family val="2"/>
      </rPr>
      <t>6 month</t>
    </r>
  </si>
  <si>
    <r>
      <rPr>
        <b/>
        <sz val="11"/>
        <rFont val="Calibri"/>
        <family val="2"/>
      </rPr>
      <t>1 year</t>
    </r>
  </si>
  <si>
    <r>
      <rPr>
        <b/>
        <sz val="11"/>
        <rFont val="Calibri"/>
        <family val="2"/>
      </rPr>
      <t xml:space="preserve"> over  1 year up to 2 years</t>
    </r>
  </si>
  <si>
    <r>
      <rPr>
        <b/>
        <sz val="11"/>
        <rFont val="Calibri"/>
        <family val="2"/>
      </rPr>
      <t xml:space="preserve"> over 2 years up to 5 years</t>
    </r>
  </si>
  <si>
    <r>
      <rPr>
        <b/>
        <sz val="11"/>
        <rFont val="Calibri"/>
        <family val="2"/>
      </rPr>
      <t>over 5 years</t>
    </r>
  </si>
  <si>
    <r>
      <rPr>
        <b/>
        <sz val="11"/>
        <rFont val="Calibri"/>
        <family val="2"/>
      </rPr>
      <t xml:space="preserve">Deposits </t>
    </r>
  </si>
  <si>
    <r>
      <rPr>
        <b/>
        <sz val="11"/>
        <rFont val="Calibri"/>
        <family val="2"/>
      </rPr>
      <t>Up to 1 year</t>
    </r>
  </si>
  <si>
    <r>
      <rPr>
        <b/>
        <sz val="11"/>
        <rFont val="Calibri"/>
        <family val="2"/>
      </rPr>
      <t>Over 1 year</t>
    </r>
  </si>
  <si>
    <r>
      <rPr>
        <sz val="11"/>
        <rFont val="Calibri"/>
        <family val="2"/>
      </rPr>
      <t>Private non-financial corporations</t>
    </r>
  </si>
  <si>
    <r>
      <rPr>
        <sz val="11"/>
        <rFont val="Calibri"/>
        <family val="2"/>
      </rPr>
      <t>Households</t>
    </r>
  </si>
  <si>
    <r>
      <rPr>
        <sz val="11"/>
        <rFont val="Calibri"/>
        <family val="2"/>
      </rPr>
      <t>Non-profit institutions serving households</t>
    </r>
  </si>
  <si>
    <r>
      <rPr>
        <b/>
        <sz val="11"/>
        <rFont val="Calibri"/>
        <family val="2"/>
      </rPr>
      <t>Total in ALL</t>
    </r>
  </si>
  <si>
    <r>
      <rPr>
        <b/>
        <sz val="11"/>
        <rFont val="Calibri"/>
        <family val="2"/>
      </rPr>
      <t>Total in USD</t>
    </r>
  </si>
  <si>
    <r>
      <rPr>
        <b/>
        <sz val="11"/>
        <rFont val="Calibri"/>
        <family val="2"/>
      </rPr>
      <t>Total in EUR</t>
    </r>
  </si>
  <si>
    <r>
      <rPr>
        <b/>
        <sz val="11"/>
        <rFont val="Calibri"/>
        <family val="2"/>
      </rPr>
      <t>Total in GBP</t>
    </r>
  </si>
  <si>
    <r>
      <rPr>
        <b/>
        <sz val="11"/>
        <rFont val="Calibri"/>
        <family val="2"/>
      </rPr>
      <t>Total in CHF</t>
    </r>
  </si>
  <si>
    <r>
      <rPr>
        <b/>
        <sz val="11"/>
        <rFont val="Calibri"/>
        <family val="2"/>
      </rPr>
      <t>Total in other currencies</t>
    </r>
  </si>
  <si>
    <t xml:space="preserve">Total of foreign currency deposits </t>
  </si>
  <si>
    <r>
      <rPr>
        <b/>
        <sz val="11"/>
        <rFont val="Calibri"/>
        <family val="2"/>
      </rPr>
      <t>Total of deposits (in domestic and foreign currency)</t>
    </r>
  </si>
  <si>
    <r>
      <rPr>
        <i/>
        <sz val="10"/>
        <color rgb="FF1E03BD"/>
        <rFont val="Calibri"/>
        <family val="2"/>
      </rPr>
      <t>Notes:</t>
    </r>
  </si>
  <si>
    <r>
      <rPr>
        <i/>
        <sz val="10"/>
        <color rgb="FF1E03BD"/>
        <rFont val="Calibri"/>
        <family val="2"/>
      </rPr>
      <t>6) Term deposits by original maturity in this form are equal to interest and interest-free term deposits  from members, reported on the balance sheet liability, class 3, Form 2.</t>
    </r>
  </si>
  <si>
    <t>7) Deposits pledged as collateral for loans in this form are equal to deposits pledged as guarantee for loans reported in the balance sheet liability, class 3, Form 2.</t>
  </si>
  <si>
    <t>Position in foreign currency</t>
  </si>
  <si>
    <t>Cash, deposits and accounts, securities</t>
  </si>
  <si>
    <r>
      <rPr>
        <sz val="11"/>
        <rFont val="Calibri"/>
        <family val="2"/>
      </rPr>
      <t>Transactions with members</t>
    </r>
  </si>
  <si>
    <r>
      <rPr>
        <sz val="11"/>
        <rFont val="Calibri"/>
        <family val="2"/>
      </rPr>
      <t xml:space="preserve">Standard loans </t>
    </r>
  </si>
  <si>
    <r>
      <rPr>
        <sz val="11"/>
        <rFont val="Calibri"/>
        <family val="2"/>
      </rPr>
      <t>Special mention Loans</t>
    </r>
  </si>
  <si>
    <r>
      <rPr>
        <sz val="11"/>
        <rFont val="Calibri"/>
        <family val="2"/>
      </rPr>
      <t>minus provisions for loans</t>
    </r>
  </si>
  <si>
    <r>
      <rPr>
        <sz val="11"/>
        <rFont val="Calibri"/>
        <family val="2"/>
      </rPr>
      <t>Other receivables</t>
    </r>
  </si>
  <si>
    <t>Fixed assets</t>
  </si>
  <si>
    <r>
      <rPr>
        <b/>
        <sz val="11"/>
        <rFont val="Calibri"/>
        <family val="2"/>
      </rPr>
      <t>Total assets</t>
    </r>
  </si>
  <si>
    <r>
      <t xml:space="preserve">Foreign exchange transactions - </t>
    </r>
    <r>
      <rPr>
        <sz val="11"/>
        <rFont val="Calibri"/>
        <family val="2"/>
        <charset val="238"/>
      </rPr>
      <t xml:space="preserve">SPOT </t>
    </r>
    <r>
      <rPr>
        <sz val="11"/>
        <rFont val="Calibri"/>
        <family val="2"/>
      </rPr>
      <t xml:space="preserve">currency purchase </t>
    </r>
  </si>
  <si>
    <r>
      <rPr>
        <sz val="11"/>
        <rFont val="Calibri"/>
        <family val="2"/>
      </rPr>
      <t xml:space="preserve">Loans received </t>
    </r>
  </si>
  <si>
    <r>
      <rPr>
        <sz val="11"/>
        <rFont val="Calibri"/>
        <family val="2"/>
      </rPr>
      <t>Transactions with members (deposits)</t>
    </r>
  </si>
  <si>
    <r>
      <rPr>
        <sz val="11"/>
        <rFont val="Calibri"/>
        <family val="2"/>
      </rPr>
      <t>Grants and public funding</t>
    </r>
  </si>
  <si>
    <t>Other Payables</t>
  </si>
  <si>
    <r>
      <rPr>
        <sz val="11"/>
        <rFont val="Calibri"/>
        <family val="2"/>
      </rPr>
      <t>Capital account</t>
    </r>
  </si>
  <si>
    <r>
      <rPr>
        <b/>
        <sz val="11"/>
        <rFont val="Calibri"/>
        <family val="2"/>
      </rPr>
      <t>Liabilities Total</t>
    </r>
  </si>
  <si>
    <r>
      <rPr>
        <sz val="11"/>
        <rFont val="Calibri"/>
        <family val="2"/>
      </rPr>
      <t xml:space="preserve">Foreign exchange transactions - spot currency sales </t>
    </r>
  </si>
  <si>
    <r>
      <rPr>
        <sz val="11"/>
        <color rgb="FF000000"/>
        <rFont val="Calibri"/>
        <family val="2"/>
      </rPr>
      <t>Open foreign currency positions</t>
    </r>
  </si>
  <si>
    <t>Open foreign currency positions</t>
  </si>
  <si>
    <r>
      <rPr>
        <b/>
        <sz val="11"/>
        <rFont val="Calibri"/>
        <family val="2"/>
      </rPr>
      <t>Currency</t>
    </r>
  </si>
  <si>
    <r>
      <rPr>
        <b/>
        <sz val="11"/>
        <rFont val="Calibri"/>
        <family val="2"/>
      </rPr>
      <t xml:space="preserve">  Position </t>
    </r>
    <r>
      <rPr>
        <b/>
        <i/>
        <sz val="11"/>
        <color theme="1"/>
        <rFont val="Calibri"/>
        <family val="2"/>
        <charset val="238"/>
      </rPr>
      <t>SPOT</t>
    </r>
  </si>
  <si>
    <r>
      <rPr>
        <b/>
        <sz val="11"/>
        <rFont val="Calibri"/>
        <family val="2"/>
      </rPr>
      <t>Assets</t>
    </r>
  </si>
  <si>
    <r>
      <rPr>
        <b/>
        <sz val="11"/>
        <rFont val="Calibri"/>
        <family val="2"/>
      </rPr>
      <t>Liabilities</t>
    </r>
  </si>
  <si>
    <r>
      <rPr>
        <b/>
        <sz val="11"/>
        <rFont val="Calibri"/>
        <family val="2"/>
      </rPr>
      <t xml:space="preserve">Net open foreign currency position </t>
    </r>
  </si>
  <si>
    <t>Elements of structural positon</t>
  </si>
  <si>
    <r>
      <rPr>
        <b/>
        <sz val="11"/>
        <rFont val="Calibri"/>
        <family val="2"/>
      </rPr>
      <t>Exchange rate</t>
    </r>
  </si>
  <si>
    <t xml:space="preserve">Net open position in thousand of Lek / Capital </t>
  </si>
  <si>
    <r>
      <rPr>
        <b/>
        <i/>
        <u/>
        <sz val="11"/>
        <rFont val="Calibri"/>
        <family val="2"/>
      </rPr>
      <t xml:space="preserve">Net total open currency position in foreign exchange purchases </t>
    </r>
  </si>
  <si>
    <r>
      <rPr>
        <b/>
        <i/>
        <u/>
        <sz val="11"/>
        <rFont val="Calibri"/>
        <family val="2"/>
      </rPr>
      <t>Net total open currency position in foreign exchange sale</t>
    </r>
    <r>
      <rPr>
        <sz val="11"/>
        <rFont val="Calibri"/>
        <family val="2"/>
      </rPr>
      <t xml:space="preserve"> </t>
    </r>
  </si>
  <si>
    <t>Net total open foreign position of  SLA = (8) if (8)&gt;(9); or (9)if (9)&gt;(8)</t>
  </si>
  <si>
    <r>
      <rPr>
        <b/>
        <i/>
        <u/>
        <sz val="11"/>
        <rFont val="Calibri"/>
        <family val="2"/>
      </rPr>
      <t>Net total open foreign position of SLA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</rPr>
      <t>(10) / (11)*100=&lt;(30%)</t>
    </r>
  </si>
  <si>
    <r>
      <rPr>
        <sz val="11"/>
        <rFont val="Calibri"/>
        <family val="2"/>
      </rPr>
      <t>The approved rate for one currency</t>
    </r>
  </si>
  <si>
    <r>
      <rPr>
        <sz val="11"/>
        <rFont val="Calibri"/>
        <family val="2"/>
      </rPr>
      <t>The approved rate for all the currencies</t>
    </r>
  </si>
  <si>
    <r>
      <rPr>
        <sz val="11"/>
        <color rgb="FF000000"/>
        <rFont val="Calibri"/>
        <family val="2"/>
      </rPr>
      <t>Capital</t>
    </r>
  </si>
  <si>
    <r>
      <rPr>
        <b/>
        <sz val="11"/>
        <rFont val="Calibri"/>
        <family val="2"/>
      </rPr>
      <t>Capital</t>
    </r>
  </si>
  <si>
    <r>
      <rPr>
        <b/>
        <sz val="11"/>
        <rFont val="Calibri"/>
        <family val="2"/>
      </rPr>
      <t>Minimal amount</t>
    </r>
  </si>
  <si>
    <t>RISK-WEIGHTED BALANCE SHEET ASSETS</t>
  </si>
  <si>
    <t>Book value</t>
  </si>
  <si>
    <t>Risk weight</t>
  </si>
  <si>
    <r>
      <rPr>
        <b/>
        <sz val="11"/>
        <rFont val="Calibri"/>
        <family val="2"/>
      </rPr>
      <t xml:space="preserve">Weighted value </t>
    </r>
  </si>
  <si>
    <t>1.1 Cash in hand and similar items with it</t>
  </si>
  <si>
    <t>1.2 Albanian Government securities issued in national currency</t>
  </si>
  <si>
    <t>-  a deposit or a certificate of deposit;</t>
  </si>
  <si>
    <t>-  Albanian government securities issued in the national currency;</t>
  </si>
  <si>
    <t>-   unalienable guarantees of the Albanian government;</t>
  </si>
  <si>
    <t>-   unalienable guarantees of the governments of the OECD countries;</t>
  </si>
  <si>
    <t>-  guarantees of multilateral development banks, provided in article 9, paragraph 6, letter "e" of the regulation no.105/2016;</t>
  </si>
  <si>
    <t>-  guarantees of funds, provided in article 9, paragraph 6, letter "f" of the regulation no.105/2016;</t>
  </si>
  <si>
    <t>2. Low-risk assets, weighted at 20%:</t>
  </si>
  <si>
    <t>3.1 Mortgage loans granted to members to improve housing conditions (the house purchase or reconstruction, guaranteed by mortgage)</t>
  </si>
  <si>
    <t>3.2 Loans with residual maturity up to 12 months, provided that they are classified in the "standard" or "special mention” category</t>
  </si>
  <si>
    <t>4. High-risk assets, weighted at 100%:</t>
  </si>
  <si>
    <t>4.1 Other loans to members except those classified in items 1 and 3</t>
  </si>
  <si>
    <t>4.2 Tangible assets and intangible assets</t>
  </si>
  <si>
    <t xml:space="preserve">4.3 Other assets unclassified in items 1, 2 and 3  </t>
  </si>
  <si>
    <r>
      <rPr>
        <b/>
        <sz val="11"/>
        <rFont val="Calibri"/>
        <family val="2"/>
      </rPr>
      <t>Total Risk Weighted Assets</t>
    </r>
  </si>
  <si>
    <t>RISK WEIGHTED OFF-BALANCE SHEET ASSETS</t>
  </si>
  <si>
    <r>
      <rPr>
        <b/>
        <sz val="11"/>
        <rFont val="Calibri"/>
        <family val="2"/>
      </rPr>
      <t>Book value</t>
    </r>
  </si>
  <si>
    <t>1.1 Funding commitments</t>
  </si>
  <si>
    <t>1.2 Guarantees given</t>
  </si>
  <si>
    <t>1.3 Securities given as collateral for loans or refunding</t>
  </si>
  <si>
    <t>1.4 Forward foreign currency purchased</t>
  </si>
  <si>
    <t>1.5 The amount to be received in lek against sale of foreign currencies</t>
  </si>
  <si>
    <t>1.6 Other commitments</t>
  </si>
  <si>
    <t xml:space="preserve">Total of risk-weighted off- balance sheet items </t>
  </si>
  <si>
    <r>
      <rPr>
        <sz val="11"/>
        <color rgb="FF000000"/>
        <rFont val="Calibri"/>
        <family val="2"/>
      </rPr>
      <t>Capital adequacy ratio</t>
    </r>
  </si>
  <si>
    <r>
      <rPr>
        <b/>
        <sz val="11"/>
        <rFont val="Calibri"/>
        <family val="2"/>
      </rPr>
      <t>Capital adequacy ratio</t>
    </r>
  </si>
  <si>
    <r>
      <rPr>
        <b/>
        <sz val="11"/>
        <rFont val="Calibri"/>
        <family val="2"/>
      </rPr>
      <t>Allowed value</t>
    </r>
  </si>
  <si>
    <t xml:space="preserve">1. Total risk-weighted balance sheet assets  </t>
  </si>
  <si>
    <t>2. Total risk-weighted off-balance sheet items</t>
  </si>
  <si>
    <t>3. Total assets and off-balance sheet risk-weighted items</t>
  </si>
  <si>
    <t>5. Capital adequacy ratio (4/3)*100</t>
  </si>
  <si>
    <r>
      <rPr>
        <sz val="11"/>
        <rFont val="Calibri"/>
        <family val="2"/>
      </rPr>
      <t xml:space="preserve">    In the first two years of activity</t>
    </r>
  </si>
  <si>
    <r>
      <rPr>
        <sz val="11"/>
        <rFont val="Calibri"/>
        <family val="2"/>
      </rPr>
      <t xml:space="preserve">    In the coming years</t>
    </r>
  </si>
  <si>
    <t>6. Capital / Total net tangible assets and intangible assets</t>
  </si>
  <si>
    <t>not less than 12%</t>
  </si>
  <si>
    <t xml:space="preserve">Large exposures </t>
  </si>
  <si>
    <r>
      <rPr>
        <sz val="11"/>
        <rFont val="Calibri"/>
        <family val="2"/>
      </rPr>
      <t>not more than 20%</t>
    </r>
  </si>
  <si>
    <t>not more than 600%</t>
  </si>
  <si>
    <t>2. SLA's exposure to a member</t>
  </si>
  <si>
    <r>
      <rPr>
        <sz val="11"/>
        <color rgb="FF000000"/>
        <rFont val="Calibri"/>
        <family val="2"/>
      </rPr>
      <t>Form 14</t>
    </r>
  </si>
  <si>
    <r>
      <rPr>
        <sz val="11"/>
        <color rgb="FF000000"/>
        <rFont val="Calibri"/>
        <family val="2"/>
      </rPr>
      <t>Liquidity risk</t>
    </r>
  </si>
  <si>
    <r>
      <rPr>
        <b/>
        <sz val="11"/>
        <rFont val="Calibri"/>
        <family val="2"/>
      </rPr>
      <t>LIQUIDITY RISK</t>
    </r>
  </si>
  <si>
    <r>
      <rPr>
        <sz val="11"/>
        <rFont val="Calibri"/>
        <family val="2"/>
      </rPr>
      <t>Allowed value</t>
    </r>
  </si>
  <si>
    <r>
      <rPr>
        <sz val="11"/>
        <rFont val="Calibri"/>
        <family val="2"/>
      </rPr>
      <t>Calculated</t>
    </r>
  </si>
  <si>
    <r>
      <rPr>
        <sz val="11"/>
        <rFont val="Calibri"/>
        <family val="2"/>
      </rPr>
      <t>indicator</t>
    </r>
  </si>
  <si>
    <r>
      <rPr>
        <sz val="11"/>
        <rFont val="Calibri"/>
        <family val="2"/>
      </rPr>
      <t>Liquid assets</t>
    </r>
  </si>
  <si>
    <r>
      <rPr>
        <sz val="11"/>
        <rFont val="Calibri"/>
        <family val="2"/>
      </rPr>
      <t>Short-term liabilities</t>
    </r>
  </si>
  <si>
    <t>Difference (3)=(1) - (2)</t>
  </si>
  <si>
    <r>
      <rPr>
        <sz val="11"/>
        <rFont val="Calibri"/>
        <family val="2"/>
      </rPr>
      <t>Average deposits of the last three months</t>
    </r>
  </si>
  <si>
    <r>
      <rPr>
        <b/>
        <sz val="11"/>
        <rFont val="Calibri"/>
        <family val="2"/>
      </rPr>
      <t>3/4 * 100  ratio</t>
    </r>
  </si>
  <si>
    <r>
      <rPr>
        <sz val="11"/>
        <rFont val="Calibri"/>
        <family val="2"/>
      </rPr>
      <t>Total deposits</t>
    </r>
  </si>
  <si>
    <r>
      <rPr>
        <sz val="11"/>
        <rFont val="Calibri"/>
        <family val="2"/>
      </rPr>
      <t>Total borrowings</t>
    </r>
  </si>
  <si>
    <r>
      <rPr>
        <sz val="11"/>
        <rFont val="Calibri"/>
        <family val="2"/>
      </rPr>
      <t>Total (7)= (5) + (6)</t>
    </r>
  </si>
  <si>
    <r>
      <rPr>
        <b/>
        <sz val="11"/>
        <rFont val="Calibri"/>
        <family val="2"/>
      </rPr>
      <t>1/7 * 100  ratio</t>
    </r>
  </si>
  <si>
    <t xml:space="preserve">Total outstanding loans with remaining maturity over 7 years </t>
  </si>
  <si>
    <t xml:space="preserve">Capital (after deductions of fixed assets) </t>
  </si>
  <si>
    <t>Liabilities with remaining maturity over 7 years</t>
  </si>
  <si>
    <t>Ratio 9/(10+11)*100</t>
  </si>
  <si>
    <t>Ratio 9/5*100</t>
  </si>
  <si>
    <t>not less than 7%</t>
  </si>
  <si>
    <t>not more than 100%</t>
  </si>
  <si>
    <r>
      <rPr>
        <sz val="11"/>
        <color rgb="FF000000"/>
        <rFont val="Calibri"/>
        <family val="2"/>
      </rPr>
      <t>Assets by remaining maturity</t>
    </r>
  </si>
  <si>
    <r>
      <rPr>
        <b/>
        <sz val="11"/>
        <rFont val="Calibri"/>
        <family val="2"/>
      </rPr>
      <t>ASSETS BY REMAINING MATURITY</t>
    </r>
  </si>
  <si>
    <r>
      <rPr>
        <sz val="11"/>
        <color theme="1"/>
        <rFont val="Calibri"/>
        <family val="2"/>
      </rPr>
      <t>Days</t>
    </r>
  </si>
  <si>
    <r>
      <rPr>
        <sz val="11"/>
        <rFont val="Calibri"/>
        <family val="2"/>
      </rPr>
      <t>Months</t>
    </r>
  </si>
  <si>
    <r>
      <rPr>
        <sz val="11"/>
        <rFont val="Calibri"/>
        <family val="2"/>
      </rPr>
      <t xml:space="preserve"> Years</t>
    </r>
  </si>
  <si>
    <r>
      <rPr>
        <sz val="11"/>
        <rFont val="Calibri"/>
        <family val="2"/>
      </rPr>
      <t xml:space="preserve">Up to 7 </t>
    </r>
  </si>
  <si>
    <t>7 days - 1</t>
  </si>
  <si>
    <r>
      <rPr>
        <sz val="11"/>
        <rFont val="Calibri"/>
        <family val="2"/>
      </rPr>
      <t>1 - 3</t>
    </r>
  </si>
  <si>
    <r>
      <rPr>
        <sz val="11"/>
        <rFont val="Calibri"/>
        <family val="2"/>
      </rPr>
      <t>3 - 6</t>
    </r>
  </si>
  <si>
    <r>
      <rPr>
        <sz val="11"/>
        <rFont val="Calibri"/>
        <family val="2"/>
      </rPr>
      <t>6 - 12</t>
    </r>
  </si>
  <si>
    <r>
      <rPr>
        <sz val="11"/>
        <rFont val="Calibri"/>
        <family val="2"/>
      </rPr>
      <t xml:space="preserve">1 - 5 </t>
    </r>
  </si>
  <si>
    <r>
      <rPr>
        <sz val="11"/>
        <rFont val="Calibri"/>
        <family val="2"/>
      </rPr>
      <t>over 5</t>
    </r>
  </si>
  <si>
    <r>
      <rPr>
        <sz val="11"/>
        <rFont val="Calibri"/>
        <family val="2"/>
      </rPr>
      <t>TREASURY TRANSACTIONS</t>
    </r>
  </si>
  <si>
    <r>
      <rPr>
        <sz val="11"/>
        <rFont val="Calibri"/>
        <family val="2"/>
      </rPr>
      <t>Currency</t>
    </r>
  </si>
  <si>
    <r>
      <rPr>
        <sz val="11"/>
        <rFont val="Calibri"/>
        <family val="2"/>
      </rPr>
      <t>Current accounts in banks or union</t>
    </r>
  </si>
  <si>
    <r>
      <rPr>
        <sz val="11"/>
        <rFont val="Calibri"/>
        <family val="2"/>
      </rPr>
      <t>Current accounts in banks</t>
    </r>
  </si>
  <si>
    <r>
      <rPr>
        <sz val="11"/>
        <rFont val="Calibri"/>
        <family val="2"/>
      </rPr>
      <t>Current accounts in union</t>
    </r>
  </si>
  <si>
    <r>
      <rPr>
        <sz val="11"/>
        <rFont val="Calibri"/>
        <family val="2"/>
      </rPr>
      <t>Term deposits in banks or union</t>
    </r>
  </si>
  <si>
    <r>
      <rPr>
        <sz val="11"/>
        <rFont val="Calibri"/>
        <family val="2"/>
      </rPr>
      <t>Term deposits in banks</t>
    </r>
  </si>
  <si>
    <r>
      <rPr>
        <sz val="11"/>
        <rFont val="Calibri"/>
        <family val="2"/>
      </rPr>
      <t>Term deposits in union</t>
    </r>
  </si>
  <si>
    <r>
      <rPr>
        <sz val="11"/>
        <rFont val="Calibri"/>
        <family val="2"/>
      </rPr>
      <t>Substandard Loans</t>
    </r>
  </si>
  <si>
    <r>
      <rPr>
        <sz val="11"/>
        <rFont val="Calibri"/>
        <family val="2"/>
      </rPr>
      <t>ASSETS AND OTHER LIABILITIES</t>
    </r>
  </si>
  <si>
    <r>
      <rPr>
        <sz val="11"/>
        <rFont val="Calibri"/>
        <family val="2"/>
      </rPr>
      <t>FIXED ASSETS</t>
    </r>
  </si>
  <si>
    <t>TOTAL ASSETS</t>
  </si>
  <si>
    <t>FORM NAME:</t>
  </si>
  <si>
    <t>PERIODICITY:</t>
  </si>
  <si>
    <t>REPORTING CURRENCY:</t>
  </si>
  <si>
    <t>UNIT:</t>
  </si>
  <si>
    <t>Liabilities by remaining maturity</t>
  </si>
  <si>
    <r>
      <rPr>
        <b/>
        <sz val="11"/>
        <rFont val="Calibri"/>
        <family val="2"/>
      </rPr>
      <t>LIABILITIES BY REMAINING MATURITY</t>
    </r>
  </si>
  <si>
    <r>
      <rPr>
        <sz val="11"/>
        <color theme="1"/>
        <rFont val="Calibri"/>
        <family val="2"/>
      </rPr>
      <t>DAYS</t>
    </r>
  </si>
  <si>
    <r>
      <rPr>
        <sz val="11"/>
        <rFont val="Calibri"/>
        <family val="2"/>
      </rPr>
      <t>MONTHS</t>
    </r>
  </si>
  <si>
    <r>
      <rPr>
        <sz val="11"/>
        <rFont val="Calibri"/>
        <family val="2"/>
      </rPr>
      <t xml:space="preserve"> YEARS</t>
    </r>
  </si>
  <si>
    <t>more than 5</t>
  </si>
  <si>
    <r>
      <rPr>
        <sz val="11"/>
        <rFont val="Calibri"/>
        <family val="2"/>
      </rPr>
      <t>Current accounts</t>
    </r>
  </si>
  <si>
    <r>
      <rPr>
        <sz val="11"/>
        <rFont val="Calibri"/>
        <family val="2"/>
      </rPr>
      <t>Demand deposits</t>
    </r>
  </si>
  <si>
    <r>
      <rPr>
        <sz val="11"/>
        <rFont val="Calibri"/>
        <family val="2"/>
      </rPr>
      <t>Interest-free term deposits</t>
    </r>
  </si>
  <si>
    <r>
      <rPr>
        <sz val="11"/>
        <rFont val="Calibri"/>
        <family val="2"/>
      </rPr>
      <t>Term deposits</t>
    </r>
    <r>
      <rPr>
        <b/>
        <sz val="11"/>
        <rFont val="Calibri"/>
        <family val="2"/>
        <charset val="238"/>
      </rPr>
      <t xml:space="preserve"> with interest</t>
    </r>
  </si>
  <si>
    <r>
      <rPr>
        <sz val="11"/>
        <rFont val="Calibri"/>
        <family val="2"/>
      </rPr>
      <t>Deposits guarantee for loans</t>
    </r>
  </si>
  <si>
    <r>
      <rPr>
        <sz val="11"/>
        <rFont val="Calibri"/>
        <family val="2"/>
      </rPr>
      <t>FIXED ASSETS AND PERMANENT RESOURCES</t>
    </r>
  </si>
  <si>
    <t>TOTAL LIABILITIES</t>
  </si>
  <si>
    <t>LOANS WITH OVER 10 YEARS MATURITY</t>
  </si>
  <si>
    <t>Allowed rate</t>
  </si>
  <si>
    <t>Amount of Loan</t>
  </si>
  <si>
    <r>
      <rPr>
        <b/>
        <sz val="11"/>
        <rFont val="Calibri"/>
        <family val="2"/>
      </rPr>
      <t>In %</t>
    </r>
  </si>
  <si>
    <t>Calculated Indicator</t>
  </si>
  <si>
    <r>
      <rPr>
        <sz val="11"/>
        <color theme="1"/>
        <rFont val="Calibri"/>
        <family val="2"/>
      </rPr>
      <t>Loan with maturity over 10 years</t>
    </r>
  </si>
  <si>
    <r>
      <rPr>
        <sz val="11"/>
        <color rgb="FF000000"/>
        <rFont val="Calibri"/>
        <family val="2"/>
      </rPr>
      <t>Other indicators</t>
    </r>
  </si>
  <si>
    <r>
      <rPr>
        <b/>
        <sz val="11"/>
        <rFont val="Calibri"/>
        <family val="2"/>
      </rPr>
      <t>OTHER INDICATORS</t>
    </r>
  </si>
  <si>
    <r>
      <rPr>
        <i/>
        <sz val="11"/>
        <rFont val="Calibri"/>
        <family val="2"/>
      </rPr>
      <t>( in % )</t>
    </r>
  </si>
  <si>
    <r>
      <rPr>
        <b/>
        <sz val="11"/>
        <rFont val="Calibri"/>
        <family val="2"/>
      </rPr>
      <t>Calculated</t>
    </r>
  </si>
  <si>
    <r>
      <rPr>
        <b/>
        <sz val="11"/>
        <rFont val="Calibri"/>
        <family val="2"/>
      </rPr>
      <t>indicator</t>
    </r>
  </si>
  <si>
    <r>
      <rPr>
        <sz val="11"/>
        <rFont val="Calibri"/>
        <family val="2"/>
      </rPr>
      <t>Write off loans (deducting receivables) / average outstanding loans for each 12-month period</t>
    </r>
  </si>
  <si>
    <r>
      <rPr>
        <sz val="11"/>
        <rFont val="Calibri"/>
        <family val="2"/>
      </rPr>
      <t>Fixed assets (net) / Total assets</t>
    </r>
  </si>
  <si>
    <r>
      <rPr>
        <sz val="11"/>
        <rFont val="Calibri"/>
        <family val="2"/>
      </rPr>
      <t>Total borrowings/ Total assets</t>
    </r>
  </si>
  <si>
    <r>
      <rPr>
        <sz val="11"/>
        <rFont val="Calibri"/>
        <family val="2"/>
      </rPr>
      <t>not more than 5%</t>
    </r>
  </si>
  <si>
    <r>
      <rPr>
        <sz val="11"/>
        <rFont val="Calibri"/>
        <family val="2"/>
      </rPr>
      <t>not more than 50%</t>
    </r>
  </si>
  <si>
    <r>
      <rPr>
        <b/>
        <sz val="11"/>
        <rFont val="Calibri"/>
        <family val="2"/>
      </rPr>
      <t>Value</t>
    </r>
  </si>
  <si>
    <r>
      <rPr>
        <b/>
        <sz val="11"/>
        <rFont val="Calibri"/>
        <family val="2"/>
      </rPr>
      <t xml:space="preserve">Allowed value </t>
    </r>
  </si>
  <si>
    <t>(2)/(1)*100 &lt;= than 25%</t>
  </si>
  <si>
    <t>(3)/(1)*100 &lt;= than 25%</t>
  </si>
  <si>
    <t>(4)/(1)*100 &lt;= than 25%</t>
  </si>
  <si>
    <t>(5)/(1)*100 &lt;= than 25%</t>
  </si>
  <si>
    <t>(6)/(1)*100 &lt;= than 25%</t>
  </si>
  <si>
    <t>2. Investments in Treasury bills and Albanian government’s securities with a maturity over 1 year</t>
  </si>
  <si>
    <t>3. Investments in deposits with maturity up to 1 year in Union</t>
  </si>
  <si>
    <t>4. Investments in deposits with maturity up to one year at the bank A</t>
  </si>
  <si>
    <t>5. Investments in deposits with maturity up to one year at the bank B</t>
  </si>
  <si>
    <t>6. ….-etc</t>
  </si>
  <si>
    <r>
      <t>1. Total of investments portfolio</t>
    </r>
    <r>
      <rPr>
        <vertAlign val="superscript"/>
        <sz val="11"/>
        <rFont val="Calibri"/>
        <family val="2"/>
      </rPr>
      <t>9)</t>
    </r>
  </si>
  <si>
    <t>9) The total investment portfolio includes investments in Treasury bills and Albanian government’s securities with a maturity over 1 (one) year, deposits with maturity up to 1 year in banks and in the Union.</t>
  </si>
  <si>
    <r>
      <rPr>
        <sz val="11"/>
        <color theme="1"/>
        <rFont val="Calibri"/>
        <family val="2"/>
      </rPr>
      <t>FORM NAME:</t>
    </r>
  </si>
  <si>
    <r>
      <rPr>
        <sz val="11"/>
        <rFont val="Calibri"/>
        <family val="2"/>
      </rPr>
      <t>Loans</t>
    </r>
    <r>
      <rPr>
        <vertAlign val="superscript"/>
        <sz val="11"/>
        <color theme="1"/>
        <rFont val="Calibri"/>
        <family val="2"/>
        <charset val="238"/>
      </rPr>
      <t xml:space="preserve"> 10)</t>
    </r>
    <r>
      <rPr>
        <sz val="11"/>
        <color theme="1"/>
        <rFont val="Calibri"/>
        <family val="2"/>
        <charset val="238"/>
      </rPr>
      <t xml:space="preserve"> granted by economic activity and portfolio quality</t>
    </r>
  </si>
  <si>
    <r>
      <rPr>
        <b/>
        <sz val="11"/>
        <rFont val="Calibri"/>
        <family val="2"/>
      </rPr>
      <t>Loans granted to members by economic activity</t>
    </r>
    <r>
      <rPr>
        <b/>
        <vertAlign val="superscript"/>
        <sz val="11"/>
        <color theme="1"/>
        <rFont val="Calibri"/>
        <family val="2"/>
        <charset val="238"/>
      </rPr>
      <t xml:space="preserve"> 11)</t>
    </r>
  </si>
  <si>
    <r>
      <rPr>
        <b/>
        <sz val="11"/>
        <rFont val="Calibri"/>
        <family val="2"/>
      </rPr>
      <t>New loans (during the quarter)</t>
    </r>
  </si>
  <si>
    <r>
      <rPr>
        <b/>
        <sz val="11"/>
        <rFont val="Calibri"/>
        <family val="2"/>
      </rPr>
      <t>Total outstanding of loans and accrued interest at the end of the period (quarter)</t>
    </r>
  </si>
  <si>
    <r>
      <rPr>
        <b/>
        <sz val="11"/>
        <color theme="1"/>
        <rFont val="Calibri"/>
        <family val="2"/>
      </rPr>
      <t>Standard loans</t>
    </r>
  </si>
  <si>
    <r>
      <rPr>
        <b/>
        <sz val="11"/>
        <color theme="1"/>
        <rFont val="Calibri"/>
        <family val="2"/>
      </rPr>
      <t>Doubtful loans</t>
    </r>
  </si>
  <si>
    <r>
      <rPr>
        <b/>
        <i/>
        <sz val="11"/>
        <color theme="1"/>
        <rFont val="Calibri"/>
        <family val="2"/>
      </rPr>
      <t>From which:</t>
    </r>
  </si>
  <si>
    <r>
      <rPr>
        <b/>
        <sz val="11"/>
        <rFont val="Calibri"/>
        <family val="2"/>
      </rPr>
      <t>Private non-financial corporations (members - businesses)</t>
    </r>
  </si>
  <si>
    <t>Extractive industry</t>
  </si>
  <si>
    <r>
      <rPr>
        <sz val="11"/>
        <color rgb="FF000000"/>
        <rFont val="Calibri"/>
        <family val="2"/>
      </rPr>
      <t>Manufacturing industry</t>
    </r>
  </si>
  <si>
    <r>
      <rPr>
        <sz val="11"/>
        <color rgb="FF000000"/>
        <rFont val="Calibri"/>
        <family val="2"/>
      </rPr>
      <t xml:space="preserve">Electricity, gas, steam and air conditioning supply </t>
    </r>
  </si>
  <si>
    <t xml:space="preserve">Water supply, treatment and management of waste activities, waste </t>
  </si>
  <si>
    <r>
      <rPr>
        <sz val="11"/>
        <color rgb="FF000000"/>
        <rFont val="Calibri"/>
        <family val="2"/>
      </rPr>
      <t>Construction</t>
    </r>
  </si>
  <si>
    <r>
      <rPr>
        <sz val="11"/>
        <color rgb="FF000000"/>
        <rFont val="Calibri"/>
        <family val="2"/>
      </rPr>
      <t xml:space="preserve"> Wholesale and retail; Repair of vehicles and motorcycles</t>
    </r>
  </si>
  <si>
    <r>
      <rPr>
        <sz val="11"/>
        <color rgb="FF000000"/>
        <rFont val="Calibri"/>
        <family val="2"/>
      </rPr>
      <t>Transportation and storage</t>
    </r>
  </si>
  <si>
    <r>
      <rPr>
        <sz val="11"/>
        <color rgb="FF000000"/>
        <rFont val="Calibri"/>
        <family val="2"/>
      </rPr>
      <t>Accommodation and food service</t>
    </r>
  </si>
  <si>
    <r>
      <rPr>
        <sz val="11"/>
        <color rgb="FF000000"/>
        <rFont val="Calibri"/>
        <family val="2"/>
      </rPr>
      <t>Information and communication</t>
    </r>
  </si>
  <si>
    <r>
      <rPr>
        <sz val="11"/>
        <color rgb="FF000000"/>
        <rFont val="Calibri"/>
        <family val="2"/>
      </rPr>
      <t>Financial and insurance activities</t>
    </r>
  </si>
  <si>
    <r>
      <rPr>
        <sz val="11"/>
        <color rgb="FF000000"/>
        <rFont val="Calibri"/>
        <family val="2"/>
      </rPr>
      <t>Real estate activities</t>
    </r>
  </si>
  <si>
    <r>
      <rPr>
        <sz val="11"/>
        <color rgb="FF000000"/>
        <rFont val="Calibri"/>
        <family val="2"/>
      </rPr>
      <t>Professional, scientific and technical activities</t>
    </r>
  </si>
  <si>
    <r>
      <rPr>
        <sz val="11"/>
        <color rgb="FF000000"/>
        <rFont val="Calibri"/>
        <family val="2"/>
      </rPr>
      <t>Administrative and support services</t>
    </r>
  </si>
  <si>
    <r>
      <rPr>
        <sz val="11"/>
        <color rgb="FF000000"/>
        <rFont val="Calibri"/>
        <family val="2"/>
      </rPr>
      <t>Public administration and defence; Compulsory social security</t>
    </r>
  </si>
  <si>
    <r>
      <rPr>
        <sz val="11"/>
        <color rgb="FF000000"/>
        <rFont val="Calibri"/>
        <family val="2"/>
      </rPr>
      <t>Education</t>
    </r>
  </si>
  <si>
    <r>
      <rPr>
        <sz val="11"/>
        <color rgb="FF000000"/>
        <rFont val="Calibri"/>
        <family val="2"/>
      </rPr>
      <t>Health and social work activities</t>
    </r>
  </si>
  <si>
    <r>
      <rPr>
        <sz val="11"/>
        <color rgb="FF000000"/>
        <rFont val="Calibri"/>
        <family val="2"/>
      </rPr>
      <t>Arts, entertainment and recreation</t>
    </r>
  </si>
  <si>
    <r>
      <rPr>
        <sz val="11"/>
        <color rgb="FF000000"/>
        <rFont val="Calibri"/>
        <family val="2"/>
      </rPr>
      <t>Other service activities</t>
    </r>
  </si>
  <si>
    <r>
      <rPr>
        <sz val="11"/>
        <color rgb="FF000000"/>
        <rFont val="Calibri"/>
        <family val="2"/>
      </rPr>
      <t>Activities of households as employers; Activities  of production of goods and unchanged  services for families for personal use</t>
    </r>
  </si>
  <si>
    <t>Activities of organizations and  international bodies</t>
  </si>
  <si>
    <r>
      <rPr>
        <b/>
        <sz val="11"/>
        <rFont val="Calibri"/>
        <family val="2"/>
      </rPr>
      <t>Individuals + non-profit institutions serving households</t>
    </r>
  </si>
  <si>
    <r>
      <rPr>
        <sz val="11"/>
        <color rgb="FF000000"/>
        <rFont val="Calibri"/>
        <family val="2"/>
      </rPr>
      <t xml:space="preserve">Water supply, treatment and management of waste activities , waste </t>
    </r>
  </si>
  <si>
    <t>Total (3=1+2)</t>
  </si>
  <si>
    <r>
      <rPr>
        <b/>
        <i/>
        <sz val="8"/>
        <color rgb="FF1E03BD"/>
        <rFont val="Calibri"/>
        <family val="2"/>
      </rPr>
      <t>Notes:</t>
    </r>
  </si>
  <si>
    <r>
      <rPr>
        <i/>
        <sz val="10"/>
        <color rgb="FF1E03BD"/>
        <rFont val="Calibri"/>
        <family val="2"/>
      </rPr>
      <t>10) Loans reported on this form given to the members are equal with loans reported in class 2 in the balance sheet "Transactions with members".</t>
    </r>
  </si>
  <si>
    <r>
      <rPr>
        <i/>
        <sz val="10"/>
        <color rgb="FF1E03BD"/>
        <rFont val="Calibri"/>
        <family val="2"/>
      </rPr>
      <t>11) For loans by economic activity, please see the explanations for economic activity in the reporting guidelines.</t>
    </r>
  </si>
  <si>
    <r>
      <rPr>
        <b/>
        <sz val="11"/>
        <rFont val="Calibri"/>
        <family val="2"/>
      </rPr>
      <t xml:space="preserve">Members' loans by sector </t>
    </r>
    <r>
      <rPr>
        <b/>
        <vertAlign val="superscript"/>
        <sz val="11"/>
        <color theme="1"/>
        <rFont val="Calibri"/>
        <family val="2"/>
        <charset val="238"/>
      </rPr>
      <t>10</t>
    </r>
    <r>
      <rPr>
        <b/>
        <sz val="11"/>
        <color theme="1"/>
        <rFont val="Calibri"/>
        <family val="2"/>
        <charset val="238"/>
      </rPr>
      <t>, currency, term and purpose of use</t>
    </r>
  </si>
  <si>
    <r>
      <rPr>
        <b/>
        <sz val="11"/>
        <rFont val="Calibri"/>
        <family val="2"/>
      </rPr>
      <t>New loans (during the period)</t>
    </r>
  </si>
  <si>
    <r>
      <rPr>
        <b/>
        <sz val="11"/>
        <rFont val="Calibri"/>
        <family val="2"/>
      </rPr>
      <t>Outstanding loans at the end of the period</t>
    </r>
  </si>
  <si>
    <r>
      <rPr>
        <b/>
        <sz val="11"/>
        <rFont val="Calibri"/>
        <family val="2"/>
      </rPr>
      <t>Write-off loans from  balance sheet during the period</t>
    </r>
  </si>
  <si>
    <r>
      <rPr>
        <b/>
        <sz val="11"/>
        <rFont val="Calibri"/>
        <family val="2"/>
      </rPr>
      <t>Other currencies</t>
    </r>
  </si>
  <si>
    <t>Short-term loans (up to 1 year)</t>
  </si>
  <si>
    <r>
      <rPr>
        <sz val="11"/>
        <rFont val="Calibri"/>
        <family val="2"/>
      </rPr>
      <t>Private non-financial corporations, from which:</t>
    </r>
  </si>
  <si>
    <r>
      <rPr>
        <i/>
        <sz val="11"/>
        <rFont val="Calibri"/>
        <family val="2"/>
      </rPr>
      <t>Micro-business</t>
    </r>
  </si>
  <si>
    <r>
      <rPr>
        <i/>
        <sz val="11"/>
        <rFont val="Calibri"/>
        <family val="2"/>
      </rPr>
      <t>Small business</t>
    </r>
  </si>
  <si>
    <r>
      <rPr>
        <i/>
        <sz val="11"/>
        <rFont val="Calibri"/>
        <family val="2"/>
      </rPr>
      <t xml:space="preserve">Medium-sized business </t>
    </r>
  </si>
  <si>
    <r>
      <rPr>
        <i/>
        <sz val="11"/>
        <rFont val="Calibri"/>
        <family val="2"/>
      </rPr>
      <t xml:space="preserve">from which: for self-employed  </t>
    </r>
    <r>
      <rPr>
        <i/>
        <vertAlign val="superscript"/>
        <sz val="11"/>
        <color theme="1"/>
        <rFont val="Calibri"/>
        <family val="2"/>
        <charset val="238"/>
      </rPr>
      <t>12)</t>
    </r>
  </si>
  <si>
    <t>Medium-term loans (1-5 years)</t>
  </si>
  <si>
    <r>
      <rPr>
        <sz val="11"/>
        <rFont val="Calibri"/>
        <family val="2"/>
      </rPr>
      <t xml:space="preserve">Households </t>
    </r>
  </si>
  <si>
    <r>
      <rPr>
        <b/>
        <sz val="11"/>
        <rFont val="Calibri"/>
        <family val="2"/>
      </rPr>
      <t>Long-term loans (over 5 years)</t>
    </r>
  </si>
  <si>
    <r>
      <rPr>
        <i/>
        <sz val="11"/>
        <rFont val="Calibri"/>
        <family val="2"/>
      </rPr>
      <t xml:space="preserve">from which: for self-employed </t>
    </r>
    <r>
      <rPr>
        <i/>
        <vertAlign val="superscript"/>
        <sz val="11"/>
        <color theme="1"/>
        <rFont val="Calibri"/>
        <family val="2"/>
        <charset val="238"/>
      </rPr>
      <t>12)</t>
    </r>
  </si>
  <si>
    <t>Credit lines and overdrafts</t>
  </si>
  <si>
    <t>Working capital</t>
  </si>
  <si>
    <r>
      <rPr>
        <sz val="11"/>
        <rFont val="Calibri"/>
        <family val="2"/>
        <charset val="238"/>
      </rPr>
      <t>Loans for business</t>
    </r>
  </si>
  <si>
    <r>
      <rPr>
        <sz val="11"/>
        <rFont val="Calibri"/>
        <family val="2"/>
        <charset val="238"/>
      </rPr>
      <t xml:space="preserve">Equipment purchase </t>
    </r>
  </si>
  <si>
    <r>
      <rPr>
        <sz val="11"/>
        <rFont val="Calibri"/>
        <family val="2"/>
        <charset val="238"/>
      </rPr>
      <t>Real estate</t>
    </r>
  </si>
  <si>
    <r>
      <rPr>
        <sz val="11"/>
        <rFont val="Calibri"/>
        <family val="2"/>
        <charset val="238"/>
      </rPr>
      <t>Loans for investment in financial instruments</t>
    </r>
  </si>
  <si>
    <t>Total of loans  (1=1.1+1.2+1.3 and 1= 1.a+1.b)</t>
  </si>
  <si>
    <t>Total loans to private non-financial corporations (1.a=  1.1.1+1.2.1+1.3.1), from which:</t>
  </si>
  <si>
    <t>Total loans to households + non-profit institutions serving households (1.b=1.1.2+1.1.3+1.2.2+1.2.3+1.3.2+1.3.3), from which:</t>
  </si>
  <si>
    <r>
      <rPr>
        <sz val="11"/>
        <rFont val="Calibri"/>
        <family val="2"/>
        <charset val="238"/>
      </rPr>
      <t>Non-durable goods</t>
    </r>
  </si>
  <si>
    <r>
      <rPr>
        <sz val="11"/>
        <rFont val="Calibri"/>
        <family val="2"/>
        <charset val="238"/>
      </rPr>
      <t>Loans for purchase of housing</t>
    </r>
  </si>
  <si>
    <r>
      <rPr>
        <sz val="11"/>
        <rFont val="Calibri"/>
        <family val="2"/>
        <charset val="238"/>
      </rPr>
      <t>Loans for other purposes</t>
    </r>
  </si>
  <si>
    <r>
      <rPr>
        <sz val="10"/>
        <color rgb="FF1E03BD"/>
        <rFont val="Calibri"/>
        <family val="2"/>
      </rPr>
      <t>Notes:</t>
    </r>
  </si>
  <si>
    <r>
      <rPr>
        <i/>
        <sz val="10"/>
        <color rgb="FF1E03BD"/>
        <rFont val="Calibri"/>
        <family val="2"/>
      </rPr>
      <t>10) Loans reported on this form provided at the end of the quarter to the members are equal with loans reported in class 2 in the balance sheet "Members' transaction".</t>
    </r>
  </si>
  <si>
    <r>
      <rPr>
        <i/>
        <sz val="10"/>
        <color rgb="FF1E03BD"/>
        <rFont val="Calibri"/>
        <family val="2"/>
      </rPr>
      <t>12) The self-employed are the individuals who perform trading activity in accordance with Article 1, Law no. 9901 dated 14.4.2008 "On traders and trading companies". The purpose of using credit is: doing business and income profit. These loans are  for the start and expansion of professional activities such as shoemaking, shop purchase, etc.</t>
    </r>
  </si>
  <si>
    <t>EVIDENCE OF LOAN BY MATURITY</t>
  </si>
  <si>
    <r>
      <rPr>
        <b/>
        <sz val="11"/>
        <rFont val="Calibri"/>
        <family val="2"/>
      </rPr>
      <t>Code</t>
    </r>
  </si>
  <si>
    <r>
      <rPr>
        <sz val="11"/>
        <rFont val="Calibri"/>
        <family val="2"/>
      </rPr>
      <t>for the whole quarter</t>
    </r>
  </si>
  <si>
    <r>
      <rPr>
        <sz val="11"/>
        <rFont val="Calibri"/>
        <family val="2"/>
      </rPr>
      <t>up to the end</t>
    </r>
  </si>
  <si>
    <r>
      <rPr>
        <sz val="11"/>
        <rFont val="Calibri"/>
        <family val="2"/>
      </rPr>
      <t>of the period</t>
    </r>
    <r>
      <rPr>
        <vertAlign val="superscript"/>
        <sz val="11"/>
        <color theme="1"/>
        <rFont val="Calibri"/>
        <family val="2"/>
        <charset val="238"/>
      </rPr>
      <t>13)</t>
    </r>
  </si>
  <si>
    <r>
      <rPr>
        <b/>
        <sz val="11"/>
        <rFont val="Calibri"/>
        <family val="2"/>
      </rPr>
      <t xml:space="preserve">Total outstanding loans (gross) </t>
    </r>
  </si>
  <si>
    <t>Loans with maturity up to 12 months</t>
  </si>
  <si>
    <r>
      <rPr>
        <sz val="11"/>
        <rFont val="Calibri"/>
        <family val="2"/>
      </rPr>
      <t xml:space="preserve">Loans with maturity 1-5 years </t>
    </r>
  </si>
  <si>
    <t xml:space="preserve">Loans with maturity 5-7 years </t>
  </si>
  <si>
    <t>Loans with maturity 7-10 years</t>
  </si>
  <si>
    <r>
      <rPr>
        <sz val="11"/>
        <rFont val="Calibri"/>
        <family val="2"/>
      </rPr>
      <t>Loan with maturity over 10 years</t>
    </r>
  </si>
  <si>
    <t>13) Must be equal to the outstanding loan balance reported in Form 1 (without deducting provisions and without including accrued interest).</t>
  </si>
  <si>
    <r>
      <rPr>
        <b/>
        <sz val="11"/>
        <rFont val="Calibri"/>
        <family val="2"/>
      </rPr>
      <t>up to 12 months</t>
    </r>
  </si>
  <si>
    <r>
      <rPr>
        <b/>
        <sz val="11"/>
        <rFont val="Calibri"/>
        <family val="2"/>
      </rPr>
      <t>12-24 months</t>
    </r>
  </si>
  <si>
    <r>
      <rPr>
        <b/>
        <sz val="11"/>
        <rFont val="Calibri"/>
        <family val="2"/>
      </rPr>
      <t>24-60 months</t>
    </r>
  </si>
  <si>
    <r>
      <rPr>
        <b/>
        <sz val="11"/>
        <rFont val="Calibri"/>
        <family val="2"/>
      </rPr>
      <t>60-120 months</t>
    </r>
  </si>
  <si>
    <r>
      <rPr>
        <b/>
        <sz val="11"/>
        <rFont val="Calibri"/>
        <family val="2"/>
      </rPr>
      <t>over 120 months</t>
    </r>
  </si>
  <si>
    <t>Outstanding loans in total</t>
  </si>
  <si>
    <t>Outstanding loans in Lek</t>
  </si>
  <si>
    <t>Outstanding loans in foreign currency</t>
  </si>
  <si>
    <r>
      <rPr>
        <sz val="11"/>
        <rFont val="Calibri"/>
        <family val="2"/>
      </rPr>
      <t>Others</t>
    </r>
  </si>
  <si>
    <r>
      <rPr>
        <b/>
        <sz val="11"/>
        <rFont val="Calibri"/>
        <family val="2"/>
      </rPr>
      <t>Outstanding non-performing loans in total</t>
    </r>
  </si>
  <si>
    <r>
      <rPr>
        <sz val="11"/>
        <rFont val="Calibri"/>
        <family val="2"/>
      </rPr>
      <t>Outstanding non-performing loans in Lek</t>
    </r>
  </si>
  <si>
    <r>
      <rPr>
        <sz val="11"/>
        <rFont val="Calibri"/>
        <family val="2"/>
      </rPr>
      <t>Outstanding non-performing loans in foreign currency</t>
    </r>
  </si>
  <si>
    <r>
      <rPr>
        <b/>
        <sz val="11"/>
        <rFont val="Calibri"/>
        <family val="2"/>
      </rPr>
      <t xml:space="preserve">Categories of loans granted by </t>
    </r>
  </si>
  <si>
    <r>
      <rPr>
        <b/>
        <sz val="11"/>
        <rFont val="Calibri"/>
        <family val="2"/>
      </rPr>
      <t>the savings and credit association</t>
    </r>
  </si>
  <si>
    <r>
      <rPr>
        <b/>
        <sz val="11"/>
        <rFont val="Calibri"/>
        <family val="2"/>
      </rPr>
      <t>Total outstanding loans at the end of the period</t>
    </r>
  </si>
  <si>
    <r>
      <rPr>
        <b/>
        <sz val="11"/>
        <rFont val="Calibri"/>
        <family val="2"/>
      </rPr>
      <t>Number</t>
    </r>
  </si>
  <si>
    <r>
      <rPr>
        <b/>
        <sz val="11"/>
        <rFont val="Calibri"/>
        <family val="2"/>
      </rPr>
      <t xml:space="preserve">Amount </t>
    </r>
  </si>
  <si>
    <r>
      <rPr>
        <sz val="11"/>
        <rFont val="Calibri"/>
        <family val="2"/>
      </rPr>
      <t>Up to 50 000</t>
    </r>
  </si>
  <si>
    <r>
      <rPr>
        <b/>
        <sz val="11"/>
        <rFont val="Calibri"/>
        <family val="2"/>
      </rPr>
      <t>Financial leasing portfolio by type of funded facility</t>
    </r>
    <r>
      <rPr>
        <b/>
        <vertAlign val="superscript"/>
        <sz val="11"/>
        <color theme="1"/>
        <rFont val="Calibri"/>
        <family val="2"/>
        <charset val="238"/>
      </rPr>
      <t xml:space="preserve">14)
</t>
    </r>
  </si>
  <si>
    <r>
      <rPr>
        <b/>
        <sz val="11"/>
        <rFont val="Calibri"/>
        <family val="2"/>
      </rPr>
      <t>New</t>
    </r>
  </si>
  <si>
    <r>
      <rPr>
        <b/>
        <sz val="11"/>
        <rFont val="Calibri"/>
        <family val="2"/>
      </rPr>
      <t>Used</t>
    </r>
  </si>
  <si>
    <r>
      <rPr>
        <sz val="11"/>
        <rFont val="Calibri"/>
        <family val="2"/>
      </rPr>
      <t>Personal means of transportation</t>
    </r>
  </si>
  <si>
    <r>
      <rPr>
        <sz val="11"/>
        <rFont val="Calibri"/>
        <family val="2"/>
      </rPr>
      <t>Work vehicles</t>
    </r>
  </si>
  <si>
    <r>
      <rPr>
        <sz val="11"/>
        <rFont val="Calibri"/>
        <family val="2"/>
      </rPr>
      <t>Working equipment / production lines</t>
    </r>
  </si>
  <si>
    <r>
      <rPr>
        <b/>
        <sz val="11"/>
        <rFont val="Calibri"/>
        <family val="2"/>
      </rPr>
      <t>Evidence of transfers and payments</t>
    </r>
    <r>
      <rPr>
        <b/>
        <vertAlign val="superscript"/>
        <sz val="11"/>
        <color theme="1"/>
        <rFont val="Calibri"/>
        <family val="2"/>
        <charset val="238"/>
      </rPr>
      <t>15)</t>
    </r>
  </si>
  <si>
    <t>Number</t>
  </si>
  <si>
    <t>Volume</t>
  </si>
  <si>
    <r>
      <rPr>
        <sz val="11"/>
        <rFont val="Calibri"/>
        <family val="2"/>
      </rPr>
      <t>Outgoing transfers</t>
    </r>
  </si>
  <si>
    <r>
      <rPr>
        <sz val="11"/>
        <rFont val="Calibri"/>
        <family val="2"/>
      </rPr>
      <t>Incoming transfers</t>
    </r>
  </si>
  <si>
    <r>
      <rPr>
        <b/>
        <sz val="11"/>
        <rFont val="Calibri"/>
        <family val="2"/>
      </rPr>
      <t>Total</t>
    </r>
  </si>
  <si>
    <r>
      <rPr>
        <i/>
        <sz val="10"/>
        <color rgb="FF1E03BD"/>
        <rFont val="Calibri"/>
        <family val="2"/>
      </rPr>
      <t>15) Completed only by SLAs that can also exercise additional activity of payment services and money transfer.</t>
    </r>
  </si>
  <si>
    <r>
      <rPr>
        <sz val="11"/>
        <color rgb="FF000000"/>
        <rFont val="Calibri"/>
        <family val="2"/>
      </rPr>
      <t>FORM NAME:</t>
    </r>
  </si>
  <si>
    <r>
      <rPr>
        <sz val="11"/>
        <color rgb="FF000000"/>
        <rFont val="Calibri"/>
        <family val="2"/>
      </rPr>
      <t>PERIODICITY:</t>
    </r>
  </si>
  <si>
    <r>
      <rPr>
        <sz val="11"/>
        <color rgb="FF000000"/>
        <rFont val="Calibri"/>
        <family val="2"/>
      </rPr>
      <t>REPORTING CURRENCY:</t>
    </r>
  </si>
  <si>
    <r>
      <rPr>
        <sz val="11"/>
        <color rgb="FF000000"/>
        <rFont val="Calibri"/>
        <family val="2"/>
      </rPr>
      <t>UNIT:</t>
    </r>
  </si>
  <si>
    <r>
      <rPr>
        <sz val="11"/>
        <rFont val="Calibri"/>
        <family val="2"/>
      </rPr>
      <t>Quarterly</t>
    </r>
  </si>
  <si>
    <r>
      <t>Treasury bills and Albanian government’s securities with a maturity over 1 year</t>
    </r>
    <r>
      <rPr>
        <vertAlign val="superscript"/>
        <sz val="11"/>
        <rFont val="Calibri"/>
        <family val="2"/>
      </rPr>
      <t>16)</t>
    </r>
    <r>
      <rPr>
        <sz val="11"/>
        <rFont val="Calibri"/>
        <family val="2"/>
      </rPr>
      <t xml:space="preserve"> held by SLAs</t>
    </r>
  </si>
  <si>
    <t xml:space="preserve">Treasury bills and Albanian government’s securities with a maturity over 1 year held by SLAs </t>
  </si>
  <si>
    <t>Market value at end of period</t>
  </si>
  <si>
    <t>Accounting value at end of period</t>
  </si>
  <si>
    <r>
      <rPr>
        <b/>
        <sz val="11"/>
        <rFont val="Calibri"/>
        <family val="2"/>
      </rPr>
      <t xml:space="preserve">Nominal value </t>
    </r>
  </si>
  <si>
    <t>Accrued interest at the end of the period</t>
  </si>
  <si>
    <t>Interest paid during the period</t>
  </si>
  <si>
    <t>Albanian government’s securities with a maturity over 1 year</t>
  </si>
  <si>
    <t>16) In this form are reported all treasury bills and Albanian government’s securities with a maturity over 1 year, reported in the balance sheet asset item 1.2 "Treasury bills and Albanian government’s securities with a maturity over 1 year".</t>
  </si>
  <si>
    <r>
      <rPr>
        <sz val="11"/>
        <rFont val="Calibri"/>
        <family val="2"/>
      </rPr>
      <t>The number of branches at the beginning of the reporting period:</t>
    </r>
  </si>
  <si>
    <r>
      <rPr>
        <sz val="11"/>
        <rFont val="Calibri"/>
        <family val="2"/>
      </rPr>
      <t>New branches during the reporting period (+)</t>
    </r>
  </si>
  <si>
    <r>
      <rPr>
        <sz val="11"/>
        <rFont val="Calibri"/>
        <family val="2"/>
      </rPr>
      <t>Branches closed during the reporting period (-)</t>
    </r>
  </si>
  <si>
    <r>
      <rPr>
        <sz val="11"/>
        <rFont val="Calibri"/>
        <family val="2"/>
      </rPr>
      <t>The number of branches at the end of the reporting period:</t>
    </r>
  </si>
  <si>
    <r>
      <rPr>
        <sz val="11"/>
        <rFont val="Calibri"/>
        <family val="2"/>
      </rPr>
      <t>Number of members</t>
    </r>
  </si>
  <si>
    <r>
      <rPr>
        <b/>
        <sz val="11"/>
        <rFont val="Calibri"/>
        <family val="2"/>
      </rPr>
      <t>NUMBER OF MEMBERS OF THE SAVINGS AND LOAN ASSOCIATION</t>
    </r>
  </si>
  <si>
    <r>
      <rPr>
        <sz val="11"/>
        <rFont val="Calibri"/>
        <family val="2"/>
      </rPr>
      <t>The number of members in the beginning of the quarter:</t>
    </r>
  </si>
  <si>
    <r>
      <rPr>
        <sz val="11"/>
        <rFont val="Calibri"/>
        <family val="2"/>
      </rPr>
      <t>New memberships during the quarter (+)</t>
    </r>
  </si>
  <si>
    <r>
      <rPr>
        <sz val="11"/>
        <rFont val="Calibri"/>
        <family val="2"/>
      </rPr>
      <t>Number of member parting during the quarter(-)</t>
    </r>
  </si>
  <si>
    <r>
      <rPr>
        <sz val="11"/>
        <rFont val="Calibri"/>
        <family val="2"/>
      </rPr>
      <t>The number of members at the end of the quarter:</t>
    </r>
  </si>
  <si>
    <t>INFORMATION ON MEMBERS</t>
  </si>
  <si>
    <t>Number of</t>
  </si>
  <si>
    <r>
      <rPr>
        <sz val="11"/>
        <rFont val="Calibri"/>
        <family val="2"/>
      </rPr>
      <t>Total number of members</t>
    </r>
  </si>
  <si>
    <t>Amount</t>
  </si>
  <si>
    <t>SLA's Subordinated debt</t>
  </si>
  <si>
    <t>Subordinated debt included up to the allowed amount (not more than 33 % of the sum of capital's elements)</t>
  </si>
  <si>
    <t xml:space="preserve">SLA's capital for calculation and monitoring of supervisory indicators </t>
  </si>
  <si>
    <r>
      <rPr>
        <sz val="11"/>
        <rFont val="Calibri"/>
        <family val="2"/>
      </rPr>
      <t>Donor funds</t>
    </r>
  </si>
  <si>
    <r>
      <rPr>
        <sz val="11"/>
        <rFont val="Calibri"/>
        <family val="2"/>
      </rPr>
      <t>Statutory reserves</t>
    </r>
  </si>
  <si>
    <r>
      <rPr>
        <sz val="11"/>
        <rFont val="Calibri"/>
        <family val="2"/>
      </rPr>
      <t>Other reserves</t>
    </r>
  </si>
  <si>
    <t>FORMS OF REPORTING SYSTEM OF SLAs_QUARTERLY</t>
  </si>
  <si>
    <t>Name of the form</t>
  </si>
  <si>
    <t>Form's number</t>
  </si>
  <si>
    <t>Position in foreign currency- Assets</t>
  </si>
  <si>
    <r>
      <t>Non-resident</t>
    </r>
    <r>
      <rPr>
        <vertAlign val="superscript"/>
        <sz val="11"/>
        <rFont val="Calibri"/>
        <family val="2"/>
        <scheme val="minor"/>
      </rPr>
      <t>1)</t>
    </r>
  </si>
  <si>
    <t xml:space="preserve">Financial leasing </t>
  </si>
  <si>
    <t>3) Deposits in this form are data from the end of the quarter of the members' deposits, which must be equal to the deposit records reported in class 3 of the liabilities under "Transactions with members".</t>
  </si>
  <si>
    <t>4) Current accounts in this form are equal to accounts reported in the balance sheet liability, class 3, Form 2.</t>
  </si>
  <si>
    <t>5) Deposits in this form are equal to demand deposits reported in the balance sheet liability, class 3, Form 2.</t>
  </si>
  <si>
    <t>A.  Assets</t>
  </si>
  <si>
    <t>Spot position in Assets (Total of assets and currency transactions- spot currency purchase)</t>
  </si>
  <si>
    <t>Spot position in Liabilities (Total of liabilities and foreign currency  transactions- spot foreign currency sale)</t>
  </si>
  <si>
    <t>B. Liabilities</t>
  </si>
  <si>
    <t>1.3 Assets guaranteed by collateral or similar guarantees, up to the amount that guarantees the exposure, as follows:</t>
  </si>
  <si>
    <t>2.1 Claims to banks operating in the Republic of Albania</t>
  </si>
  <si>
    <t>2.2 Claims to SLA's union</t>
  </si>
  <si>
    <t>3. Medium-risk assets, weighted at 50%:</t>
  </si>
  <si>
    <t>1. Off-balance sheet items with high-risk, weighted at 100%:</t>
  </si>
  <si>
    <t>4. SLA  Capital</t>
  </si>
  <si>
    <r>
      <t xml:space="preserve">7. Capital / Total of non-performing loans not guaranteed by </t>
    </r>
    <r>
      <rPr>
        <i/>
        <sz val="11"/>
        <rFont val="Calibri"/>
        <family val="2"/>
      </rPr>
      <t>cash</t>
    </r>
  </si>
  <si>
    <t>1. SLA's exposure to a person or group of connected persons</t>
  </si>
  <si>
    <r>
      <rPr>
        <sz val="11"/>
        <rFont val="Calibri"/>
        <family val="2"/>
      </rPr>
      <t>- Person or group of connected persons A / SLA's capital</t>
    </r>
  </si>
  <si>
    <r>
      <rPr>
        <sz val="11"/>
        <rFont val="Calibri"/>
        <family val="2"/>
      </rPr>
      <t>- Person or group of connected persons B / SLA's capital</t>
    </r>
  </si>
  <si>
    <r>
      <rPr>
        <sz val="11"/>
        <rFont val="Calibri"/>
        <family val="2"/>
      </rPr>
      <t>- Person or group of connected persons C / SLA's capital</t>
    </r>
  </si>
  <si>
    <r>
      <rPr>
        <sz val="11"/>
        <rFont val="Calibri"/>
        <family val="2"/>
      </rPr>
      <t>- Member A / SLA's Capital</t>
    </r>
  </si>
  <si>
    <t>3. Total of large exposures / SLA's capital</t>
  </si>
  <si>
    <r>
      <rPr>
        <sz val="11"/>
        <rFont val="Calibri"/>
        <family val="2"/>
      </rPr>
      <t>- Member B/ SLA's Capital</t>
    </r>
  </si>
  <si>
    <r>
      <rPr>
        <sz val="11"/>
        <rFont val="Calibri"/>
        <family val="2"/>
      </rPr>
      <t>- Member C/ SLA's Capital</t>
    </r>
  </si>
  <si>
    <t>Borrowings from the Union</t>
  </si>
  <si>
    <t>BORROWINGS</t>
  </si>
  <si>
    <t xml:space="preserve">Borrowings from banks, credit institutions and other financial institutions </t>
  </si>
  <si>
    <t xml:space="preserve">Term borrowings from banks, credit institutions and other financial institutions </t>
  </si>
  <si>
    <t xml:space="preserve">Demand borrowings from banks, credit institutions and other financial institutions </t>
  </si>
  <si>
    <t>Receivables in Lek against sale of foreign currencies</t>
  </si>
  <si>
    <t>Amounts to be delivered in Lek against purchase of foreign currencies</t>
  </si>
  <si>
    <t>Calculated indicator</t>
  </si>
  <si>
    <t>Spot position in Assets (equivalent amount in Lek)</t>
  </si>
  <si>
    <t>Spot position in Liabilities (equivalent amount in Lek)</t>
  </si>
  <si>
    <t>SLA's Capital (in thousands of Lek)</t>
  </si>
  <si>
    <t>Lek equivalent of net open foreign currency position (in thousands of Lek)</t>
  </si>
  <si>
    <r>
      <rPr>
        <sz val="11"/>
        <rFont val="Calibri"/>
        <family val="2"/>
      </rPr>
      <t>Members' loans by sector</t>
    </r>
    <r>
      <rPr>
        <vertAlign val="superscript"/>
        <sz val="11"/>
        <color theme="1"/>
        <rFont val="Calibri"/>
        <family val="2"/>
        <charset val="238"/>
      </rPr>
      <t xml:space="preserve"> 10</t>
    </r>
    <r>
      <rPr>
        <sz val="11"/>
        <color theme="1"/>
        <rFont val="Calibri"/>
        <family val="2"/>
        <charset val="238"/>
      </rPr>
      <t>, currency, term and purpose of use</t>
    </r>
  </si>
  <si>
    <t xml:space="preserve">Outstanding loans </t>
  </si>
  <si>
    <t>New loans</t>
  </si>
  <si>
    <t>New loans for the quarter</t>
  </si>
  <si>
    <t xml:space="preserve">Outstanding portfolio </t>
  </si>
  <si>
    <t xml:space="preserve">Outgoing payments </t>
  </si>
  <si>
    <t>NUMBER OF BRANCHES WHERE THE ENTITY OPERATES</t>
  </si>
  <si>
    <t>Total number of depositor members</t>
  </si>
  <si>
    <t>Total number of borrower members</t>
  </si>
  <si>
    <t xml:space="preserve">Total number of members who are both depositors and borrowers </t>
  </si>
  <si>
    <t>Legal reserves</t>
  </si>
  <si>
    <t xml:space="preserve">Evidence of loans by maturity </t>
  </si>
  <si>
    <t>Position in foreign currency - Assets</t>
  </si>
  <si>
    <t>Savings and Loan Association -  for other financial activities</t>
  </si>
  <si>
    <t>Savings and Loan Association - for activities of acceptance of deposits and loans granting</t>
  </si>
  <si>
    <t>3.3 Financial leasing</t>
  </si>
  <si>
    <t>1. Risk free assets, weighted at 0%:</t>
  </si>
  <si>
    <t>2) Commercial loan is a direct loan that the supplier of goods and services provides for its customers.</t>
  </si>
  <si>
    <t>Reserve funds for statitical risk for covering losses from standard and special mention loans</t>
  </si>
  <si>
    <t>Durable goods</t>
  </si>
  <si>
    <t>14) Completed only by SLAs that can also exercise additional financial leasing activity.</t>
  </si>
  <si>
    <t>Securities received as a guarantee for credit or refinancing</t>
  </si>
  <si>
    <t>Up to 7 days</t>
  </si>
  <si>
    <t>7 days - 1 month</t>
  </si>
  <si>
    <t xml:space="preserve">Agriculture, forestry, fishing </t>
  </si>
  <si>
    <t>Activities of households as employers; Activities of production of goods and unchanged services for families for personal use</t>
  </si>
  <si>
    <t>Over 1 000 000</t>
  </si>
  <si>
    <r>
      <t>FINANCIAL LEASING CLASSIFICATION AND CALCULATION OF PROVISIONS</t>
    </r>
    <r>
      <rPr>
        <b/>
        <vertAlign val="superscript"/>
        <sz val="11"/>
        <rFont val="Calibri"/>
        <family val="2"/>
        <scheme val="minor"/>
      </rPr>
      <t xml:space="preserve"> 14)</t>
    </r>
  </si>
  <si>
    <t>DEPOSITS CONCENTRATION</t>
  </si>
  <si>
    <t>Nr.</t>
  </si>
  <si>
    <t>Comments</t>
  </si>
  <si>
    <t>NR. I FORMULARIT:</t>
  </si>
  <si>
    <t>EMRI I FORMULARIT:</t>
  </si>
  <si>
    <t>Early warning indicators</t>
  </si>
  <si>
    <t>PERIODICITETI:</t>
  </si>
  <si>
    <t>Quarter</t>
  </si>
  <si>
    <t>MONEDHA E RAPORTIMIT:</t>
  </si>
  <si>
    <t>NJËSIA:</t>
  </si>
  <si>
    <t>Indicator</t>
  </si>
  <si>
    <t>Value</t>
  </si>
  <si>
    <t>Number of new legal cases</t>
  </si>
  <si>
    <t>Cost of legal cases</t>
  </si>
  <si>
    <t>New client complaints</t>
  </si>
  <si>
    <t>Open complaints</t>
  </si>
  <si>
    <t>Number of fines from authorities</t>
  </si>
  <si>
    <t>Value of fines from authorities</t>
  </si>
  <si>
    <t>Employee turnover</t>
  </si>
  <si>
    <t>Core system failures/interruptions</t>
  </si>
  <si>
    <t>Number of cases identified as fraud</t>
  </si>
  <si>
    <t>New problem loans</t>
  </si>
  <si>
    <t>Event type (Level 1)</t>
  </si>
  <si>
    <t>Type of Event (Level 3)</t>
  </si>
  <si>
    <t>Business Line (Level 1)</t>
  </si>
  <si>
    <t>Business Line (Level 2)</t>
  </si>
  <si>
    <t>Financial Effect</t>
  </si>
  <si>
    <t>Cause (Level 1)</t>
  </si>
  <si>
    <t>Cause (Level 2)</t>
  </si>
  <si>
    <t>Register for operational risk events</t>
  </si>
  <si>
    <t>Identification Number</t>
  </si>
  <si>
    <t>Description</t>
  </si>
  <si>
    <t>Occurrence date (d.m.y)</t>
  </si>
  <si>
    <t>Booking Date (d.m.y)</t>
  </si>
  <si>
    <t>Gross/Initial Loss Value (ALL)</t>
  </si>
  <si>
    <t>Recovery date</t>
  </si>
  <si>
    <t>Recovered Value</t>
  </si>
  <si>
    <t>1</t>
  </si>
  <si>
    <t>Reporting Unit</t>
  </si>
  <si>
    <t>Identification date (d.m.y)</t>
  </si>
  <si>
    <t>Type of Event (Level 3 Code)</t>
  </si>
  <si>
    <t>Boundary Event</t>
  </si>
  <si>
    <t>F30</t>
  </si>
  <si>
    <t>F31</t>
  </si>
  <si>
    <t>F.31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</si>
</sst>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&quot;Lek&quot;;\-#,##0&quot;Lek&quot;"/>
    <numFmt numFmtId="166" formatCode="_-* #,##0_L_e_k_-;\-* #,##0_L_e_k_-;_-* &quot;-&quot;_L_e_k_-;_-@_-"/>
    <numFmt numFmtId="167" formatCode="_-* #,##0.00_L_e_k_-;\-* #,##0.00_L_e_k_-;_-* &quot;-&quot;??_L_e_k_-;_-@_-"/>
    <numFmt numFmtId="168" formatCode="0.0_)"/>
    <numFmt numFmtId="169" formatCode="_-* #,##0.0_-;\-* #,##0.0_-;_-* &quot;-&quot;??_-;_-@_-"/>
    <numFmt numFmtId="170" formatCode="_(* #,##0.0_);_(* \(#,##0.0\);_(* &quot;-&quot;??_);_(@_)"/>
    <numFmt numFmtId="171" formatCode="0.0"/>
    <numFmt numFmtId="172" formatCode="_(* #,##0_);_(* \(#,##0\);_(* &quot;-&quot;??_);_(@_)"/>
    <numFmt numFmtId="173" formatCode="#,##0.00_ ;\-#,##0.00\ 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1E03BD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indexed="14"/>
      <name val="Calibri"/>
      <family val="2"/>
      <scheme val="minor"/>
    </font>
    <font>
      <b/>
      <i/>
      <sz val="11"/>
      <color rgb="FF1E03BD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0"/>
      <color rgb="FF1E03BD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8"/>
      <color rgb="FF1E03BD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1E03BD"/>
      <name val="Calibri"/>
      <family val="2"/>
      <scheme val="min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u/>
      <sz val="11"/>
      <color indexed="12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name val="Arial"/>
      <family val="2"/>
    </font>
    <font>
      <i/>
      <sz val="10"/>
      <color rgb="FF0070C0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rgb="FF000000"/>
      <name val="Calibri"/>
      <family val="2"/>
    </font>
    <font>
      <b/>
      <i/>
      <sz val="11"/>
      <color rgb="FF000080"/>
      <name val="Calibri"/>
      <family val="2"/>
    </font>
    <font>
      <vertAlign val="superscript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2060"/>
      <name val="Calibri"/>
      <family val="2"/>
      <charset val="238"/>
    </font>
    <font>
      <i/>
      <sz val="10"/>
      <color rgb="FF1E03BD"/>
      <name val="Calibri"/>
      <family val="2"/>
    </font>
    <font>
      <i/>
      <sz val="10"/>
      <color rgb="FF1E03BD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theme="1"/>
      <name val="Calibri"/>
      <family val="2"/>
    </font>
    <font>
      <b/>
      <vertAlign val="superscript"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i/>
      <u/>
      <sz val="11"/>
      <name val="Calibri"/>
      <family val="2"/>
    </font>
    <font>
      <b/>
      <sz val="11"/>
      <color theme="1"/>
      <name val="Calibri"/>
      <family val="2"/>
    </font>
    <font>
      <sz val="11"/>
      <color theme="1" tint="4.9989318521683403E-2"/>
      <name val="Calibri"/>
      <family val="2"/>
    </font>
    <font>
      <vertAlign val="superscript"/>
      <sz val="11"/>
      <name val="Calibri"/>
      <family val="2"/>
    </font>
    <font>
      <i/>
      <sz val="10"/>
      <name val="Calibri"/>
      <family val="2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8"/>
      <color rgb="FF1E03BD"/>
      <name val="Calibri"/>
      <family val="2"/>
    </font>
    <font>
      <i/>
      <vertAlign val="superscript"/>
      <sz val="11"/>
      <color theme="1"/>
      <name val="Calibri"/>
      <family val="2"/>
      <charset val="238"/>
    </font>
    <font>
      <sz val="10"/>
      <color rgb="FF1E03BD"/>
      <name val="Calibri"/>
      <family val="2"/>
    </font>
    <font>
      <b/>
      <vertAlign val="superscript"/>
      <sz val="1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80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0" fillId="0" borderId="0"/>
    <xf numFmtId="167" fontId="9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3" fontId="12" fillId="5" borderId="5" applyFont="0">
      <alignment horizontal="right" vertical="center"/>
      <protection locked="0"/>
    </xf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3" fontId="12" fillId="4" borderId="5" applyFont="0">
      <alignment horizontal="right" vertical="center"/>
    </xf>
    <xf numFmtId="0" fontId="12" fillId="0" borderId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6" fillId="0" borderId="0"/>
    <xf numFmtId="0" fontId="1" fillId="0" borderId="0"/>
    <xf numFmtId="0" fontId="1" fillId="0" borderId="0"/>
    <xf numFmtId="0" fontId="89" fillId="0" borderId="0"/>
  </cellStyleXfs>
  <cellXfs count="1105">
    <xf numFmtId="0" fontId="0" fillId="0" borderId="0" xfId="0"/>
    <xf numFmtId="0" fontId="18" fillId="0" borderId="0" xfId="0" applyFont="1" applyFill="1"/>
    <xf numFmtId="169" fontId="18" fillId="0" borderId="0" xfId="5" applyFont="1" applyFill="1" applyBorder="1" applyAlignment="1">
      <alignment horizontal="left"/>
    </xf>
    <xf numFmtId="0" fontId="18" fillId="0" borderId="0" xfId="0" applyFont="1" applyFill="1" applyAlignment="1">
      <alignment horizontal="left"/>
    </xf>
    <xf numFmtId="2" fontId="18" fillId="0" borderId="0" xfId="71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9" fontId="18" fillId="0" borderId="0" xfId="5" applyFont="1" applyFill="1" applyBorder="1"/>
    <xf numFmtId="2" fontId="24" fillId="0" borderId="0" xfId="71" applyNumberFormat="1" applyFont="1"/>
    <xf numFmtId="0" fontId="26" fillId="0" borderId="0" xfId="0" applyFont="1" applyFill="1"/>
    <xf numFmtId="0" fontId="23" fillId="0" borderId="16" xfId="1" applyFont="1" applyFill="1" applyBorder="1" applyAlignment="1">
      <alignment horizontal="right"/>
    </xf>
    <xf numFmtId="0" fontId="23" fillId="0" borderId="0" xfId="1" applyFont="1" applyFill="1" applyBorder="1"/>
    <xf numFmtId="0" fontId="27" fillId="0" borderId="16" xfId="1" applyFont="1" applyFill="1" applyBorder="1" applyAlignment="1">
      <alignment horizontal="right"/>
    </xf>
    <xf numFmtId="0" fontId="27" fillId="0" borderId="0" xfId="1" applyFont="1" applyFill="1" applyBorder="1"/>
    <xf numFmtId="0" fontId="18" fillId="0" borderId="16" xfId="1" applyFont="1" applyFill="1" applyBorder="1" applyAlignment="1">
      <alignment horizontal="right"/>
    </xf>
    <xf numFmtId="0" fontId="18" fillId="0" borderId="0" xfId="1" applyFont="1" applyFill="1" applyBorder="1"/>
    <xf numFmtId="0" fontId="27" fillId="0" borderId="16" xfId="1" applyFont="1" applyBorder="1" applyAlignment="1">
      <alignment horizontal="right"/>
    </xf>
    <xf numFmtId="0" fontId="27" fillId="0" borderId="0" xfId="1" applyFont="1" applyBorder="1"/>
    <xf numFmtId="0" fontId="18" fillId="0" borderId="0" xfId="1" applyFont="1" applyBorder="1"/>
    <xf numFmtId="0" fontId="18" fillId="0" borderId="16" xfId="1" applyFont="1" applyBorder="1" applyAlignment="1">
      <alignment horizontal="right"/>
    </xf>
    <xf numFmtId="0" fontId="18" fillId="0" borderId="3" xfId="1" applyFont="1" applyBorder="1" applyAlignment="1">
      <alignment horizontal="right"/>
    </xf>
    <xf numFmtId="0" fontId="18" fillId="0" borderId="1" xfId="1" applyFont="1" applyBorder="1"/>
    <xf numFmtId="0" fontId="23" fillId="6" borderId="3" xfId="9" applyFont="1" applyFill="1" applyBorder="1" applyAlignment="1">
      <alignment horizontal="right"/>
    </xf>
    <xf numFmtId="0" fontId="23" fillId="6" borderId="1" xfId="9" applyFont="1" applyFill="1" applyBorder="1"/>
    <xf numFmtId="0" fontId="18" fillId="0" borderId="16" xfId="1" quotePrefix="1" applyFont="1" applyFill="1" applyBorder="1" applyAlignment="1">
      <alignment horizontal="right"/>
    </xf>
    <xf numFmtId="0" fontId="18" fillId="0" borderId="0" xfId="0" applyFont="1" applyFill="1" applyBorder="1"/>
    <xf numFmtId="0" fontId="27" fillId="0" borderId="16" xfId="1" quotePrefix="1" applyFont="1" applyFill="1" applyBorder="1" applyAlignment="1">
      <alignment horizontal="right"/>
    </xf>
    <xf numFmtId="0" fontId="18" fillId="0" borderId="16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vertical="top" wrapText="1"/>
    </xf>
    <xf numFmtId="0" fontId="23" fillId="6" borderId="47" xfId="9" applyFont="1" applyFill="1" applyBorder="1" applyAlignment="1">
      <alignment horizontal="right"/>
    </xf>
    <xf numFmtId="0" fontId="23" fillId="0" borderId="47" xfId="1" applyFont="1" applyFill="1" applyBorder="1" applyAlignment="1">
      <alignment horizontal="right"/>
    </xf>
    <xf numFmtId="0" fontId="23" fillId="0" borderId="1" xfId="1" applyFont="1" applyFill="1" applyBorder="1"/>
    <xf numFmtId="0" fontId="27" fillId="0" borderId="47" xfId="1" applyFont="1" applyBorder="1" applyAlignment="1">
      <alignment horizontal="right"/>
    </xf>
    <xf numFmtId="0" fontId="27" fillId="0" borderId="1" xfId="1" applyFont="1" applyBorder="1"/>
    <xf numFmtId="0" fontId="18" fillId="0" borderId="47" xfId="1" applyFont="1" applyFill="1" applyBorder="1" applyAlignment="1">
      <alignment horizontal="right"/>
    </xf>
    <xf numFmtId="0" fontId="18" fillId="0" borderId="47" xfId="1" applyFont="1" applyBorder="1" applyAlignment="1">
      <alignment horizontal="right"/>
    </xf>
    <xf numFmtId="0" fontId="27" fillId="0" borderId="47" xfId="9" applyFont="1" applyBorder="1" applyAlignment="1">
      <alignment horizontal="right"/>
    </xf>
    <xf numFmtId="0" fontId="27" fillId="0" borderId="1" xfId="9" applyFont="1" applyBorder="1"/>
    <xf numFmtId="0" fontId="18" fillId="0" borderId="47" xfId="9" applyFont="1" applyBorder="1" applyAlignment="1">
      <alignment horizontal="right"/>
    </xf>
    <xf numFmtId="0" fontId="23" fillId="6" borderId="32" xfId="9" applyFont="1" applyFill="1" applyBorder="1" applyAlignment="1">
      <alignment horizontal="right"/>
    </xf>
    <xf numFmtId="0" fontId="23" fillId="0" borderId="47" xfId="9" applyFont="1" applyFill="1" applyBorder="1" applyAlignment="1">
      <alignment horizontal="right"/>
    </xf>
    <xf numFmtId="0" fontId="23" fillId="0" borderId="1" xfId="9" applyFont="1" applyFill="1" applyBorder="1"/>
    <xf numFmtId="0" fontId="23" fillId="6" borderId="48" xfId="9" applyFont="1" applyFill="1" applyBorder="1" applyAlignment="1">
      <alignment horizontal="right"/>
    </xf>
    <xf numFmtId="0" fontId="23" fillId="6" borderId="16" xfId="0" applyFont="1" applyFill="1" applyBorder="1" applyAlignment="1">
      <alignment horizontal="right"/>
    </xf>
    <xf numFmtId="0" fontId="23" fillId="6" borderId="1" xfId="0" applyFont="1" applyFill="1" applyBorder="1"/>
    <xf numFmtId="0" fontId="18" fillId="0" borderId="16" xfId="0" applyFont="1" applyFill="1" applyBorder="1" applyAlignment="1">
      <alignment horizontal="right"/>
    </xf>
    <xf numFmtId="0" fontId="18" fillId="0" borderId="1" xfId="0" applyFont="1" applyBorder="1"/>
    <xf numFmtId="0" fontId="18" fillId="0" borderId="1" xfId="0" applyFont="1" applyFill="1" applyBorder="1"/>
    <xf numFmtId="0" fontId="18" fillId="0" borderId="17" xfId="0" applyFont="1" applyBorder="1"/>
    <xf numFmtId="169" fontId="18" fillId="0" borderId="0" xfId="39" applyNumberFormat="1" applyFont="1" applyFill="1" applyBorder="1"/>
    <xf numFmtId="0" fontId="23" fillId="0" borderId="0" xfId="0" applyFont="1" applyFill="1" applyBorder="1"/>
    <xf numFmtId="0" fontId="18" fillId="0" borderId="0" xfId="0" applyFont="1" applyBorder="1"/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172" fontId="18" fillId="0" borderId="0" xfId="65" quotePrefix="1" applyNumberFormat="1" applyFont="1" applyFill="1" applyBorder="1"/>
    <xf numFmtId="172" fontId="18" fillId="0" borderId="0" xfId="65" applyNumberFormat="1" applyFont="1" applyFill="1" applyBorder="1" applyAlignment="1">
      <alignment horizontal="center"/>
    </xf>
    <xf numFmtId="172" fontId="18" fillId="0" borderId="0" xfId="65" applyNumberFormat="1" applyFont="1" applyBorder="1"/>
    <xf numFmtId="0" fontId="18" fillId="0" borderId="19" xfId="0" applyFont="1" applyBorder="1"/>
    <xf numFmtId="172" fontId="18" fillId="0" borderId="0" xfId="65" applyNumberFormat="1" applyFont="1" applyFill="1" applyBorder="1"/>
    <xf numFmtId="172" fontId="18" fillId="0" borderId="19" xfId="65" applyNumberFormat="1" applyFont="1" applyBorder="1" applyAlignment="1">
      <alignment horizontal="right"/>
    </xf>
    <xf numFmtId="172" fontId="18" fillId="0" borderId="19" xfId="65" applyNumberFormat="1" applyFont="1" applyBorder="1"/>
    <xf numFmtId="172" fontId="18" fillId="0" borderId="47" xfId="65" applyNumberFormat="1" applyFont="1" applyBorder="1" applyAlignment="1">
      <alignment horizontal="center"/>
    </xf>
    <xf numFmtId="172" fontId="18" fillId="0" borderId="0" xfId="65" quotePrefix="1" applyNumberFormat="1" applyFont="1" applyBorder="1" applyAlignment="1">
      <alignment horizontal="center"/>
    </xf>
    <xf numFmtId="172" fontId="18" fillId="0" borderId="0" xfId="65" quotePrefix="1" applyNumberFormat="1" applyFont="1" applyFill="1" applyBorder="1" applyAlignment="1">
      <alignment horizontal="center"/>
    </xf>
    <xf numFmtId="172" fontId="23" fillId="0" borderId="19" xfId="65" applyNumberFormat="1" applyFont="1" applyBorder="1"/>
    <xf numFmtId="172" fontId="18" fillId="0" borderId="11" xfId="65" applyNumberFormat="1" applyFont="1" applyBorder="1" applyAlignment="1">
      <alignment horizontal="right"/>
    </xf>
    <xf numFmtId="172" fontId="18" fillId="0" borderId="11" xfId="65" applyNumberFormat="1" applyFont="1" applyBorder="1"/>
    <xf numFmtId="0" fontId="18" fillId="0" borderId="11" xfId="0" applyFont="1" applyBorder="1"/>
    <xf numFmtId="172" fontId="18" fillId="0" borderId="0" xfId="65" applyNumberFormat="1" applyFont="1" applyBorder="1" applyAlignment="1">
      <alignment horizontal="right"/>
    </xf>
    <xf numFmtId="172" fontId="23" fillId="0" borderId="0" xfId="65" applyNumberFormat="1" applyFont="1" applyFill="1" applyBorder="1" applyAlignment="1">
      <alignment horizontal="center"/>
    </xf>
    <xf numFmtId="0" fontId="18" fillId="0" borderId="47" xfId="0" applyFont="1" applyFill="1" applyBorder="1"/>
    <xf numFmtId="0" fontId="18" fillId="0" borderId="47" xfId="0" applyFont="1" applyBorder="1"/>
    <xf numFmtId="0" fontId="18" fillId="0" borderId="19" xfId="0" applyFont="1" applyBorder="1" applyAlignment="1">
      <alignment horizontal="right"/>
    </xf>
    <xf numFmtId="43" fontId="18" fillId="0" borderId="0" xfId="65" applyNumberFormat="1" applyFont="1" applyBorder="1"/>
    <xf numFmtId="0" fontId="18" fillId="0" borderId="11" xfId="0" applyFont="1" applyBorder="1" applyAlignment="1">
      <alignment horizontal="right"/>
    </xf>
    <xf numFmtId="0" fontId="18" fillId="0" borderId="27" xfId="0" applyFont="1" applyBorder="1"/>
    <xf numFmtId="0" fontId="18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43" fontId="18" fillId="0" borderId="0" xfId="65" applyNumberFormat="1" applyFont="1" applyFill="1" applyBorder="1"/>
    <xf numFmtId="43" fontId="31" fillId="0" borderId="0" xfId="65" applyNumberFormat="1" applyFont="1" applyFill="1" applyBorder="1" applyProtection="1">
      <protection locked="0"/>
    </xf>
    <xf numFmtId="0" fontId="24" fillId="0" borderId="8" xfId="0" applyFont="1" applyBorder="1" applyAlignment="1">
      <alignment horizontal="right"/>
    </xf>
    <xf numFmtId="0" fontId="18" fillId="0" borderId="16" xfId="0" applyFont="1" applyBorder="1"/>
    <xf numFmtId="0" fontId="24" fillId="0" borderId="19" xfId="0" applyFont="1" applyBorder="1" applyAlignment="1">
      <alignment horizontal="right"/>
    </xf>
    <xf numFmtId="0" fontId="18" fillId="0" borderId="16" xfId="0" applyNumberFormat="1" applyFont="1" applyFill="1" applyBorder="1" applyAlignment="1">
      <alignment horizontal="left" indent="2"/>
    </xf>
    <xf numFmtId="0" fontId="18" fillId="0" borderId="16" xfId="0" applyFont="1" applyFill="1" applyBorder="1" applyAlignment="1">
      <alignment horizontal="left" indent="1"/>
    </xf>
    <xf numFmtId="0" fontId="33" fillId="0" borderId="20" xfId="0" applyFont="1" applyBorder="1" applyAlignment="1">
      <alignment horizontal="right"/>
    </xf>
    <xf numFmtId="0" fontId="23" fillId="0" borderId="21" xfId="0" applyFont="1" applyBorder="1"/>
    <xf numFmtId="0" fontId="18" fillId="7" borderId="16" xfId="0" applyFont="1" applyFill="1" applyBorder="1"/>
    <xf numFmtId="0" fontId="18" fillId="0" borderId="16" xfId="0" applyFont="1" applyBorder="1" applyAlignment="1">
      <alignment wrapText="1"/>
    </xf>
    <xf numFmtId="43" fontId="23" fillId="0" borderId="0" xfId="65" applyNumberFormat="1" applyFont="1" applyBorder="1"/>
    <xf numFmtId="167" fontId="23" fillId="0" borderId="0" xfId="65" applyFont="1" applyBorder="1"/>
    <xf numFmtId="0" fontId="24" fillId="0" borderId="0" xfId="0" applyFont="1" applyAlignment="1">
      <alignment horizontal="right"/>
    </xf>
    <xf numFmtId="0" fontId="18" fillId="0" borderId="0" xfId="0" applyFont="1"/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0" fontId="24" fillId="0" borderId="34" xfId="0" applyFont="1" applyBorder="1" applyAlignment="1">
      <alignment horizontal="right"/>
    </xf>
    <xf numFmtId="0" fontId="18" fillId="0" borderId="4" xfId="0" quotePrefix="1" applyFont="1" applyBorder="1" applyAlignment="1">
      <alignment horizontal="center"/>
    </xf>
    <xf numFmtId="0" fontId="18" fillId="0" borderId="35" xfId="0" quotePrefix="1" applyFont="1" applyBorder="1" applyAlignment="1">
      <alignment horizontal="center"/>
    </xf>
    <xf numFmtId="0" fontId="18" fillId="0" borderId="36" xfId="0" quotePrefix="1" applyFont="1" applyBorder="1" applyAlignment="1">
      <alignment horizontal="center"/>
    </xf>
    <xf numFmtId="0" fontId="18" fillId="0" borderId="37" xfId="0" quotePrefix="1" applyFont="1" applyBorder="1" applyAlignment="1">
      <alignment horizontal="center"/>
    </xf>
    <xf numFmtId="0" fontId="18" fillId="0" borderId="37" xfId="0" quotePrefix="1" applyFont="1" applyFill="1" applyBorder="1" applyAlignment="1">
      <alignment horizontal="center"/>
    </xf>
    <xf numFmtId="43" fontId="18" fillId="0" borderId="38" xfId="65" applyNumberFormat="1" applyFont="1" applyFill="1" applyBorder="1"/>
    <xf numFmtId="0" fontId="24" fillId="0" borderId="39" xfId="0" applyFont="1" applyBorder="1" applyAlignment="1">
      <alignment horizontal="right"/>
    </xf>
    <xf numFmtId="0" fontId="24" fillId="0" borderId="40" xfId="0" applyFont="1" applyBorder="1" applyAlignment="1">
      <alignment horizontal="right"/>
    </xf>
    <xf numFmtId="43" fontId="18" fillId="0" borderId="41" xfId="65" applyNumberFormat="1" applyFont="1" applyFill="1" applyBorder="1"/>
    <xf numFmtId="0" fontId="34" fillId="0" borderId="0" xfId="0" applyFont="1" applyFill="1"/>
    <xf numFmtId="0" fontId="18" fillId="0" borderId="0" xfId="0" applyFont="1" applyFill="1" applyBorder="1" applyAlignment="1">
      <alignment horizontal="center"/>
    </xf>
    <xf numFmtId="0" fontId="18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horizontal="center"/>
    </xf>
    <xf numFmtId="0" fontId="18" fillId="0" borderId="16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16" fontId="23" fillId="0" borderId="1" xfId="0" applyNumberFormat="1" applyFont="1" applyFill="1" applyBorder="1" applyAlignment="1">
      <alignment horizontal="center" wrapText="1"/>
    </xf>
    <xf numFmtId="0" fontId="18" fillId="0" borderId="25" xfId="0" applyFont="1" applyBorder="1" applyAlignment="1">
      <alignment horizontal="right"/>
    </xf>
    <xf numFmtId="167" fontId="18" fillId="0" borderId="19" xfId="65" applyFont="1" applyFill="1" applyBorder="1"/>
    <xf numFmtId="167" fontId="18" fillId="0" borderId="19" xfId="65" applyFont="1" applyFill="1" applyBorder="1" applyAlignment="1">
      <alignment horizontal="lef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172" fontId="21" fillId="0" borderId="0" xfId="0" applyNumberFormat="1" applyFont="1" applyFill="1" applyBorder="1"/>
    <xf numFmtId="0" fontId="36" fillId="0" borderId="0" xfId="0" applyFont="1" applyBorder="1" applyAlignment="1">
      <alignment horizontal="right"/>
    </xf>
    <xf numFmtId="0" fontId="18" fillId="0" borderId="27" xfId="0" quotePrefix="1" applyFont="1" applyFill="1" applyBorder="1"/>
    <xf numFmtId="0" fontId="18" fillId="0" borderId="27" xfId="0" applyFont="1" applyFill="1" applyBorder="1" applyAlignment="1">
      <alignment horizontal="center"/>
    </xf>
    <xf numFmtId="0" fontId="18" fillId="0" borderId="0" xfId="0" quotePrefix="1" applyFont="1" applyFill="1" applyBorder="1"/>
    <xf numFmtId="0" fontId="33" fillId="0" borderId="2" xfId="0" applyFont="1" applyBorder="1" applyAlignment="1">
      <alignment horizontal="right"/>
    </xf>
    <xf numFmtId="4" fontId="23" fillId="0" borderId="4" xfId="0" applyNumberFormat="1" applyFont="1" applyFill="1" applyBorder="1" applyAlignment="1">
      <alignment horizontal="left"/>
    </xf>
    <xf numFmtId="0" fontId="32" fillId="0" borderId="0" xfId="0" applyFont="1"/>
    <xf numFmtId="0" fontId="37" fillId="0" borderId="0" xfId="72" applyFont="1"/>
    <xf numFmtId="0" fontId="23" fillId="0" borderId="19" xfId="0" applyFont="1" applyBorder="1"/>
    <xf numFmtId="0" fontId="23" fillId="0" borderId="19" xfId="0" applyFont="1" applyBorder="1" applyAlignment="1">
      <alignment horizontal="right"/>
    </xf>
    <xf numFmtId="0" fontId="18" fillId="0" borderId="19" xfId="0" applyFont="1" applyBorder="1" applyAlignment="1">
      <alignment horizontal="left" indent="2"/>
    </xf>
    <xf numFmtId="0" fontId="18" fillId="0" borderId="11" xfId="0" applyFont="1" applyBorder="1" applyAlignment="1">
      <alignment horizontal="left" indent="2"/>
    </xf>
    <xf numFmtId="0" fontId="18" fillId="0" borderId="0" xfId="0" applyFont="1" applyBorder="1" applyAlignment="1">
      <alignment horizontal="left" indent="2"/>
    </xf>
    <xf numFmtId="167" fontId="18" fillId="0" borderId="0" xfId="65" applyFont="1" applyBorder="1"/>
    <xf numFmtId="0" fontId="18" fillId="0" borderId="47" xfId="0" applyFont="1" applyBorder="1" applyAlignment="1">
      <alignment horizontal="right"/>
    </xf>
    <xf numFmtId="164" fontId="18" fillId="0" borderId="0" xfId="0" applyNumberFormat="1" applyFont="1" applyFill="1" applyBorder="1"/>
    <xf numFmtId="0" fontId="18" fillId="0" borderId="1" xfId="0" quotePrefix="1" applyFont="1" applyBorder="1"/>
    <xf numFmtId="0" fontId="18" fillId="0" borderId="7" xfId="0" applyFont="1" applyFill="1" applyBorder="1" applyAlignment="1">
      <alignment horizontal="left"/>
    </xf>
    <xf numFmtId="0" fontId="23" fillId="0" borderId="16" xfId="0" applyFont="1" applyFill="1" applyBorder="1"/>
    <xf numFmtId="0" fontId="26" fillId="0" borderId="0" xfId="0" applyFont="1" applyFill="1" applyAlignment="1">
      <alignment horizontal="left" vertical="top" wrapText="1"/>
    </xf>
    <xf numFmtId="0" fontId="40" fillId="0" borderId="1" xfId="0" applyFont="1" applyFill="1" applyBorder="1" applyAlignment="1">
      <alignment horizontal="left" indent="2"/>
    </xf>
    <xf numFmtId="0" fontId="41" fillId="0" borderId="1" xfId="0" applyFont="1" applyFill="1" applyBorder="1" applyAlignment="1">
      <alignment horizontal="left" wrapText="1" indent="2"/>
    </xf>
    <xf numFmtId="0" fontId="42" fillId="0" borderId="0" xfId="0" applyFont="1" applyBorder="1" applyAlignment="1">
      <alignment horizontal="right"/>
    </xf>
    <xf numFmtId="167" fontId="42" fillId="0" borderId="0" xfId="65" applyFont="1" applyBorder="1"/>
    <xf numFmtId="0" fontId="18" fillId="0" borderId="0" xfId="0" applyFont="1" applyFill="1" applyBorder="1" applyAlignment="1">
      <alignment horizontal="left"/>
    </xf>
    <xf numFmtId="172" fontId="22" fillId="0" borderId="0" xfId="65" applyNumberFormat="1" applyFont="1" applyFill="1" applyBorder="1" applyAlignment="1">
      <alignment horizontal="center"/>
    </xf>
    <xf numFmtId="43" fontId="18" fillId="0" borderId="0" xfId="65" applyNumberFormat="1" applyFont="1" applyFill="1" applyBorder="1" applyAlignment="1"/>
    <xf numFmtId="0" fontId="18" fillId="0" borderId="0" xfId="0" applyFont="1" applyFill="1" applyBorder="1" applyAlignment="1"/>
    <xf numFmtId="43" fontId="31" fillId="0" borderId="0" xfId="65" applyNumberFormat="1" applyFont="1" applyFill="1" applyBorder="1" applyAlignment="1" applyProtection="1">
      <protection locked="0"/>
    </xf>
    <xf numFmtId="43" fontId="18" fillId="0" borderId="0" xfId="65" applyNumberFormat="1" applyFont="1" applyFill="1" applyBorder="1" applyAlignment="1" applyProtection="1">
      <protection locked="0"/>
    </xf>
    <xf numFmtId="167" fontId="23" fillId="0" borderId="0" xfId="65" applyFont="1" applyFill="1" applyBorder="1"/>
    <xf numFmtId="167" fontId="18" fillId="0" borderId="0" xfId="65" applyFont="1" applyFill="1" applyBorder="1"/>
    <xf numFmtId="0" fontId="24" fillId="0" borderId="0" xfId="0" applyFont="1"/>
    <xf numFmtId="0" fontId="7" fillId="0" borderId="0" xfId="0" applyFont="1"/>
    <xf numFmtId="0" fontId="43" fillId="0" borderId="0" xfId="0" applyFont="1" applyFill="1"/>
    <xf numFmtId="0" fontId="43" fillId="0" borderId="0" xfId="0" applyFont="1" applyFill="1" applyAlignment="1">
      <alignment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45" fillId="0" borderId="0" xfId="0" applyFont="1"/>
    <xf numFmtId="0" fontId="46" fillId="0" borderId="0" xfId="72" applyFont="1"/>
    <xf numFmtId="0" fontId="18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 indent="1"/>
    </xf>
    <xf numFmtId="164" fontId="47" fillId="0" borderId="0" xfId="74" applyNumberFormat="1" applyFont="1" applyFill="1" applyBorder="1" applyAlignment="1">
      <alignment horizontal="left" indent="1"/>
    </xf>
    <xf numFmtId="0" fontId="48" fillId="0" borderId="0" xfId="0" applyFont="1"/>
    <xf numFmtId="0" fontId="20" fillId="0" borderId="0" xfId="72" applyFont="1"/>
    <xf numFmtId="0" fontId="20" fillId="0" borderId="0" xfId="72" applyFont="1" applyFill="1"/>
    <xf numFmtId="39" fontId="18" fillId="0" borderId="0" xfId="71" applyNumberFormat="1" applyFont="1" applyFill="1" applyBorder="1" applyAlignment="1">
      <alignment horizontal="left"/>
    </xf>
    <xf numFmtId="0" fontId="43" fillId="0" borderId="0" xfId="0" applyFont="1"/>
    <xf numFmtId="0" fontId="23" fillId="6" borderId="9" xfId="9" applyFont="1" applyFill="1" applyBorder="1" applyAlignment="1">
      <alignment horizontal="right"/>
    </xf>
    <xf numFmtId="1" fontId="24" fillId="0" borderId="0" xfId="71" applyNumberFormat="1" applyFont="1" applyFill="1" applyAlignment="1">
      <alignment horizontal="left"/>
    </xf>
    <xf numFmtId="2" fontId="24" fillId="0" borderId="0" xfId="71" applyNumberFormat="1" applyFont="1" applyFill="1"/>
    <xf numFmtId="0" fontId="18" fillId="0" borderId="1" xfId="9" applyFont="1" applyBorder="1"/>
    <xf numFmtId="0" fontId="18" fillId="0" borderId="1" xfId="9" applyFont="1" applyFill="1" applyBorder="1"/>
    <xf numFmtId="0" fontId="23" fillId="6" borderId="27" xfId="9" applyFont="1" applyFill="1" applyBorder="1"/>
    <xf numFmtId="0" fontId="23" fillId="6" borderId="9" xfId="0" applyFont="1" applyFill="1" applyBorder="1" applyAlignment="1">
      <alignment horizontal="right"/>
    </xf>
    <xf numFmtId="0" fontId="41" fillId="0" borderId="2" xfId="0" applyFont="1" applyFill="1" applyBorder="1" applyAlignment="1">
      <alignment horizontal="left" wrapText="1" indent="2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0" fontId="18" fillId="6" borderId="10" xfId="9" applyFont="1" applyFill="1" applyBorder="1"/>
    <xf numFmtId="0" fontId="23" fillId="10" borderId="16" xfId="9" applyFont="1" applyFill="1" applyBorder="1" applyAlignment="1">
      <alignment horizontal="right"/>
    </xf>
    <xf numFmtId="0" fontId="23" fillId="10" borderId="0" xfId="9" applyFont="1" applyFill="1" applyBorder="1"/>
    <xf numFmtId="167" fontId="18" fillId="0" borderId="19" xfId="65" applyFont="1" applyFill="1" applyBorder="1" applyAlignment="1">
      <alignment horizontal="left" indent="2"/>
    </xf>
    <xf numFmtId="0" fontId="43" fillId="0" borderId="0" xfId="0" applyFont="1" applyFill="1" applyAlignment="1"/>
    <xf numFmtId="0" fontId="43" fillId="0" borderId="0" xfId="0" applyFont="1" applyAlignment="1"/>
    <xf numFmtId="0" fontId="48" fillId="0" borderId="0" xfId="0" applyFont="1" applyAlignment="1"/>
    <xf numFmtId="0" fontId="43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left"/>
    </xf>
    <xf numFmtId="0" fontId="6" fillId="0" borderId="16" xfId="0" applyFont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49" fontId="24" fillId="0" borderId="0" xfId="71" applyNumberFormat="1" applyFont="1" applyFill="1" applyAlignment="1">
      <alignment horizontal="left"/>
    </xf>
    <xf numFmtId="0" fontId="6" fillId="0" borderId="16" xfId="0" applyFont="1" applyFill="1" applyBorder="1" applyAlignment="1">
      <alignment horizontal="right"/>
    </xf>
    <xf numFmtId="172" fontId="6" fillId="0" borderId="0" xfId="65" applyNumberFormat="1" applyFont="1" applyFill="1" applyBorder="1"/>
    <xf numFmtId="0" fontId="6" fillId="0" borderId="25" xfId="0" applyFont="1" applyFill="1" applyBorder="1" applyAlignment="1">
      <alignment horizontal="right"/>
    </xf>
    <xf numFmtId="0" fontId="18" fillId="0" borderId="65" xfId="0" applyFont="1" applyFill="1" applyBorder="1"/>
    <xf numFmtId="43" fontId="18" fillId="0" borderId="61" xfId="65" applyNumberFormat="1" applyFont="1" applyFill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35" xfId="0" applyFont="1" applyBorder="1" applyAlignment="1">
      <alignment horizontal="right"/>
    </xf>
    <xf numFmtId="164" fontId="6" fillId="0" borderId="43" xfId="0" applyNumberFormat="1" applyFont="1" applyBorder="1"/>
    <xf numFmtId="164" fontId="6" fillId="11" borderId="45" xfId="0" applyNumberFormat="1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>
      <alignment wrapText="1"/>
    </xf>
    <xf numFmtId="0" fontId="6" fillId="0" borderId="63" xfId="0" applyFont="1" applyBorder="1" applyAlignment="1">
      <alignment horizontal="right"/>
    </xf>
    <xf numFmtId="0" fontId="6" fillId="0" borderId="68" xfId="0" applyFont="1" applyBorder="1" applyAlignment="1">
      <alignment horizontal="right"/>
    </xf>
    <xf numFmtId="0" fontId="6" fillId="0" borderId="19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72" fontId="6" fillId="0" borderId="0" xfId="0" applyNumberFormat="1" applyFont="1" applyFill="1" applyBorder="1"/>
    <xf numFmtId="170" fontId="6" fillId="0" borderId="0" xfId="65" applyNumberFormat="1" applyFont="1" applyFill="1" applyBorder="1"/>
    <xf numFmtId="0" fontId="6" fillId="0" borderId="0" xfId="0" applyFont="1" applyAlignment="1">
      <alignment horizontal="left"/>
    </xf>
    <xf numFmtId="0" fontId="24" fillId="0" borderId="69" xfId="66" applyFont="1" applyFill="1" applyBorder="1" applyAlignment="1">
      <alignment horizontal="right" vertical="center" wrapText="1"/>
    </xf>
    <xf numFmtId="0" fontId="24" fillId="0" borderId="70" xfId="66" applyFont="1" applyFill="1" applyBorder="1" applyAlignment="1">
      <alignment horizontal="justify" vertical="top" wrapText="1"/>
    </xf>
    <xf numFmtId="0" fontId="24" fillId="0" borderId="70" xfId="66" applyFont="1" applyFill="1" applyBorder="1" applyAlignment="1">
      <alignment wrapText="1"/>
    </xf>
    <xf numFmtId="0" fontId="23" fillId="0" borderId="63" xfId="0" applyFont="1" applyBorder="1" applyAlignment="1">
      <alignment horizontal="right"/>
    </xf>
    <xf numFmtId="0" fontId="24" fillId="0" borderId="71" xfId="66" applyFont="1" applyFill="1" applyBorder="1" applyAlignment="1">
      <alignment horizontal="right" vertical="center" wrapText="1"/>
    </xf>
    <xf numFmtId="2" fontId="6" fillId="0" borderId="0" xfId="71" applyNumberFormat="1" applyFont="1"/>
    <xf numFmtId="0" fontId="22" fillId="0" borderId="63" xfId="0" applyFont="1" applyBorder="1"/>
    <xf numFmtId="0" fontId="6" fillId="0" borderId="63" xfId="0" applyFont="1" applyBorder="1"/>
    <xf numFmtId="0" fontId="23" fillId="0" borderId="63" xfId="0" applyFont="1" applyFill="1" applyBorder="1" applyAlignment="1"/>
    <xf numFmtId="0" fontId="38" fillId="0" borderId="63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49" fontId="24" fillId="0" borderId="0" xfId="71" applyNumberFormat="1" applyFont="1" applyFill="1"/>
    <xf numFmtId="4" fontId="18" fillId="9" borderId="17" xfId="65" applyNumberFormat="1" applyFont="1" applyFill="1" applyBorder="1"/>
    <xf numFmtId="4" fontId="18" fillId="9" borderId="8" xfId="22" applyNumberFormat="1" applyFont="1" applyFill="1" applyBorder="1"/>
    <xf numFmtId="4" fontId="18" fillId="9" borderId="1" xfId="65" applyNumberFormat="1" applyFont="1" applyFill="1" applyBorder="1" applyProtection="1">
      <protection locked="0"/>
    </xf>
    <xf numFmtId="4" fontId="18" fillId="9" borderId="19" xfId="22" applyNumberFormat="1" applyFont="1" applyFill="1" applyBorder="1"/>
    <xf numFmtId="4" fontId="18" fillId="9" borderId="3" xfId="65" applyNumberFormat="1" applyFont="1" applyFill="1" applyBorder="1"/>
    <xf numFmtId="4" fontId="18" fillId="9" borderId="22" xfId="65" applyNumberFormat="1" applyFont="1" applyFill="1" applyBorder="1"/>
    <xf numFmtId="4" fontId="18" fillId="9" borderId="24" xfId="65" applyNumberFormat="1" applyFont="1" applyFill="1" applyBorder="1"/>
    <xf numFmtId="4" fontId="18" fillId="11" borderId="1" xfId="65" applyNumberFormat="1" applyFont="1" applyFill="1" applyBorder="1" applyProtection="1">
      <protection locked="0"/>
    </xf>
    <xf numFmtId="4" fontId="18" fillId="11" borderId="3" xfId="65" applyNumberFormat="1" applyFont="1" applyFill="1" applyBorder="1" applyProtection="1">
      <protection locked="0"/>
    </xf>
    <xf numFmtId="4" fontId="18" fillId="11" borderId="1" xfId="10" applyNumberFormat="1" applyFont="1" applyFill="1" applyBorder="1" applyProtection="1">
      <protection locked="0"/>
    </xf>
    <xf numFmtId="4" fontId="18" fillId="12" borderId="1" xfId="65" applyNumberFormat="1" applyFont="1" applyFill="1" applyBorder="1" applyProtection="1">
      <protection locked="0"/>
    </xf>
    <xf numFmtId="4" fontId="18" fillId="9" borderId="7" xfId="65" applyNumberFormat="1" applyFont="1" applyFill="1" applyBorder="1"/>
    <xf numFmtId="4" fontId="18" fillId="9" borderId="55" xfId="65" applyNumberFormat="1" applyFont="1" applyFill="1" applyBorder="1"/>
    <xf numFmtId="4" fontId="18" fillId="9" borderId="18" xfId="65" applyNumberFormat="1" applyFont="1" applyFill="1" applyBorder="1"/>
    <xf numFmtId="4" fontId="18" fillId="9" borderId="7" xfId="65" applyNumberFormat="1" applyFont="1" applyFill="1" applyBorder="1" applyProtection="1">
      <protection locked="0"/>
    </xf>
    <xf numFmtId="4" fontId="18" fillId="9" borderId="58" xfId="65" applyNumberFormat="1" applyFont="1" applyFill="1" applyBorder="1"/>
    <xf numFmtId="4" fontId="18" fillId="11" borderId="7" xfId="65" applyNumberFormat="1" applyFont="1" applyFill="1" applyBorder="1" applyProtection="1">
      <protection locked="0"/>
    </xf>
    <xf numFmtId="4" fontId="18" fillId="11" borderId="7" xfId="65" applyNumberFormat="1" applyFont="1" applyFill="1" applyBorder="1"/>
    <xf numFmtId="4" fontId="18" fillId="11" borderId="1" xfId="10" applyNumberFormat="1" applyFont="1" applyFill="1" applyBorder="1"/>
    <xf numFmtId="4" fontId="23" fillId="11" borderId="1" xfId="10" applyNumberFormat="1" applyFont="1" applyFill="1" applyBorder="1"/>
    <xf numFmtId="4" fontId="6" fillId="11" borderId="1" xfId="67" applyNumberFormat="1" applyFont="1" applyFill="1" applyBorder="1"/>
    <xf numFmtId="4" fontId="6" fillId="11" borderId="1" xfId="67" applyNumberFormat="1" applyFont="1" applyFill="1" applyBorder="1" applyAlignment="1">
      <alignment horizontal="right"/>
    </xf>
    <xf numFmtId="4" fontId="23" fillId="11" borderId="1" xfId="67" applyNumberFormat="1" applyFont="1" applyFill="1" applyBorder="1"/>
    <xf numFmtId="4" fontId="18" fillId="11" borderId="27" xfId="10" applyNumberFormat="1" applyFont="1" applyFill="1" applyBorder="1"/>
    <xf numFmtId="4" fontId="18" fillId="9" borderId="55" xfId="10" applyNumberFormat="1" applyFont="1" applyFill="1" applyBorder="1"/>
    <xf numFmtId="4" fontId="18" fillId="9" borderId="18" xfId="10" applyNumberFormat="1" applyFont="1" applyFill="1" applyBorder="1"/>
    <xf numFmtId="4" fontId="23" fillId="9" borderId="24" xfId="10" applyNumberFormat="1" applyFont="1" applyFill="1" applyBorder="1"/>
    <xf numFmtId="4" fontId="23" fillId="9" borderId="22" xfId="10" applyNumberFormat="1" applyFont="1" applyFill="1" applyBorder="1"/>
    <xf numFmtId="4" fontId="18" fillId="9" borderId="17" xfId="10" applyNumberFormat="1" applyFont="1" applyFill="1" applyBorder="1"/>
    <xf numFmtId="4" fontId="18" fillId="9" borderId="1" xfId="10" applyNumberFormat="1" applyFont="1" applyFill="1" applyBorder="1"/>
    <xf numFmtId="4" fontId="38" fillId="9" borderId="22" xfId="10" applyNumberFormat="1" applyFont="1" applyFill="1" applyBorder="1"/>
    <xf numFmtId="4" fontId="38" fillId="9" borderId="24" xfId="10" applyNumberFormat="1" applyFont="1" applyFill="1" applyBorder="1"/>
    <xf numFmtId="4" fontId="6" fillId="9" borderId="1" xfId="65" applyNumberFormat="1" applyFont="1" applyFill="1" applyBorder="1"/>
    <xf numFmtId="4" fontId="18" fillId="9" borderId="1" xfId="65" applyNumberFormat="1" applyFont="1" applyFill="1" applyBorder="1"/>
    <xf numFmtId="4" fontId="18" fillId="9" borderId="8" xfId="65" applyNumberFormat="1" applyFont="1" applyFill="1" applyBorder="1"/>
    <xf numFmtId="4" fontId="18" fillId="9" borderId="19" xfId="65" applyNumberFormat="1" applyFont="1" applyFill="1" applyBorder="1"/>
    <xf numFmtId="4" fontId="18" fillId="11" borderId="1" xfId="65" applyNumberFormat="1" applyFont="1" applyFill="1" applyBorder="1"/>
    <xf numFmtId="4" fontId="6" fillId="11" borderId="1" xfId="65" applyNumberFormat="1" applyFont="1" applyFill="1" applyBorder="1"/>
    <xf numFmtId="4" fontId="18" fillId="9" borderId="19" xfId="39" applyNumberFormat="1" applyFont="1" applyFill="1" applyBorder="1" applyProtection="1">
      <protection locked="0"/>
    </xf>
    <xf numFmtId="4" fontId="18" fillId="9" borderId="22" xfId="39" applyNumberFormat="1" applyFont="1" applyFill="1" applyBorder="1"/>
    <xf numFmtId="4" fontId="18" fillId="9" borderId="24" xfId="39" applyNumberFormat="1" applyFont="1" applyFill="1" applyBorder="1"/>
    <xf numFmtId="43" fontId="18" fillId="11" borderId="1" xfId="39" applyFont="1" applyFill="1" applyBorder="1" applyProtection="1">
      <protection locked="0"/>
    </xf>
    <xf numFmtId="43" fontId="18" fillId="11" borderId="7" xfId="39" applyFont="1" applyFill="1" applyBorder="1" applyProtection="1">
      <protection locked="0"/>
    </xf>
    <xf numFmtId="43" fontId="23" fillId="11" borderId="1" xfId="39" applyFont="1" applyFill="1" applyBorder="1" applyProtection="1">
      <protection locked="0"/>
    </xf>
    <xf numFmtId="43" fontId="23" fillId="11" borderId="7" xfId="39" applyFont="1" applyFill="1" applyBorder="1" applyProtection="1">
      <protection locked="0"/>
    </xf>
    <xf numFmtId="4" fontId="18" fillId="9" borderId="16" xfId="65" applyNumberFormat="1" applyFont="1" applyFill="1" applyBorder="1"/>
    <xf numFmtId="172" fontId="18" fillId="11" borderId="16" xfId="65" applyNumberFormat="1" applyFont="1" applyFill="1" applyBorder="1"/>
    <xf numFmtId="172" fontId="18" fillId="11" borderId="18" xfId="65" applyNumberFormat="1" applyFont="1" applyFill="1" applyBorder="1"/>
    <xf numFmtId="172" fontId="18" fillId="11" borderId="47" xfId="65" applyNumberFormat="1" applyFont="1" applyFill="1" applyBorder="1"/>
    <xf numFmtId="0" fontId="18" fillId="11" borderId="19" xfId="0" applyFont="1" applyFill="1" applyBorder="1"/>
    <xf numFmtId="4" fontId="18" fillId="9" borderId="47" xfId="65" applyNumberFormat="1" applyFont="1" applyFill="1" applyBorder="1"/>
    <xf numFmtId="172" fontId="6" fillId="12" borderId="19" xfId="65" applyNumberFormat="1" applyFont="1" applyFill="1" applyBorder="1"/>
    <xf numFmtId="172" fontId="18" fillId="12" borderId="19" xfId="65" applyNumberFormat="1" applyFont="1" applyFill="1" applyBorder="1" applyAlignment="1">
      <alignment horizontal="center"/>
    </xf>
    <xf numFmtId="172" fontId="6" fillId="11" borderId="19" xfId="65" applyNumberFormat="1" applyFont="1" applyFill="1" applyBorder="1"/>
    <xf numFmtId="170" fontId="6" fillId="12" borderId="42" xfId="65" applyNumberFormat="1" applyFont="1" applyFill="1" applyBorder="1"/>
    <xf numFmtId="43" fontId="18" fillId="11" borderId="47" xfId="65" applyNumberFormat="1" applyFont="1" applyFill="1" applyBorder="1"/>
    <xf numFmtId="43" fontId="18" fillId="11" borderId="1" xfId="65" applyNumberFormat="1" applyFont="1" applyFill="1" applyBorder="1"/>
    <xf numFmtId="43" fontId="18" fillId="11" borderId="0" xfId="65" applyNumberFormat="1" applyFont="1" applyFill="1" applyBorder="1"/>
    <xf numFmtId="43" fontId="18" fillId="11" borderId="18" xfId="65" applyNumberFormat="1" applyFont="1" applyFill="1" applyBorder="1"/>
    <xf numFmtId="43" fontId="18" fillId="11" borderId="47" xfId="65" applyNumberFormat="1" applyFont="1" applyFill="1" applyBorder="1" applyAlignment="1">
      <alignment horizontal="center"/>
    </xf>
    <xf numFmtId="43" fontId="18" fillId="11" borderId="7" xfId="65" applyNumberFormat="1" applyFont="1" applyFill="1" applyBorder="1" applyAlignment="1">
      <alignment horizontal="center"/>
    </xf>
    <xf numFmtId="43" fontId="18" fillId="11" borderId="18" xfId="65" applyNumberFormat="1" applyFont="1" applyFill="1" applyBorder="1" applyAlignment="1">
      <alignment horizontal="center"/>
    </xf>
    <xf numFmtId="43" fontId="18" fillId="11" borderId="7" xfId="65" applyNumberFormat="1" applyFont="1" applyFill="1" applyBorder="1"/>
    <xf numFmtId="43" fontId="28" fillId="11" borderId="1" xfId="65" applyNumberFormat="1" applyFont="1" applyFill="1" applyBorder="1"/>
    <xf numFmtId="43" fontId="28" fillId="11" borderId="7" xfId="65" applyNumberFormat="1" applyFont="1" applyFill="1" applyBorder="1"/>
    <xf numFmtId="2" fontId="18" fillId="9" borderId="65" xfId="71" applyNumberFormat="1" applyFont="1" applyFill="1" applyBorder="1"/>
    <xf numFmtId="2" fontId="18" fillId="9" borderId="64" xfId="71" applyNumberFormat="1" applyFont="1" applyFill="1" applyBorder="1"/>
    <xf numFmtId="2" fontId="18" fillId="9" borderId="63" xfId="71" applyNumberFormat="1" applyFont="1" applyFill="1" applyBorder="1"/>
    <xf numFmtId="2" fontId="18" fillId="9" borderId="66" xfId="71" applyNumberFormat="1" applyFont="1" applyFill="1" applyBorder="1"/>
    <xf numFmtId="4" fontId="23" fillId="9" borderId="22" xfId="65" applyNumberFormat="1" applyFont="1" applyFill="1" applyBorder="1"/>
    <xf numFmtId="4" fontId="23" fillId="9" borderId="24" xfId="65" applyNumberFormat="1" applyFont="1" applyFill="1" applyBorder="1"/>
    <xf numFmtId="2" fontId="18" fillId="11" borderId="16" xfId="73" applyNumberFormat="1" applyFont="1" applyFill="1" applyBorder="1"/>
    <xf numFmtId="2" fontId="18" fillId="11" borderId="42" xfId="73" applyNumberFormat="1" applyFont="1" applyFill="1" applyBorder="1"/>
    <xf numFmtId="2" fontId="18" fillId="11" borderId="3" xfId="73" applyNumberFormat="1" applyFont="1" applyFill="1" applyBorder="1"/>
    <xf numFmtId="4" fontId="18" fillId="9" borderId="0" xfId="65" applyNumberFormat="1" applyFont="1" applyFill="1" applyBorder="1"/>
    <xf numFmtId="4" fontId="18" fillId="9" borderId="19" xfId="65" applyNumberFormat="1" applyFont="1" applyFill="1" applyBorder="1" applyProtection="1">
      <protection locked="0"/>
    </xf>
    <xf numFmtId="4" fontId="18" fillId="9" borderId="8" xfId="65" applyNumberFormat="1" applyFont="1" applyFill="1" applyBorder="1" applyProtection="1">
      <protection locked="0"/>
    </xf>
    <xf numFmtId="4" fontId="23" fillId="9" borderId="58" xfId="65" applyNumberFormat="1" applyFont="1" applyFill="1" applyBorder="1"/>
    <xf numFmtId="4" fontId="23" fillId="9" borderId="23" xfId="65" applyNumberFormat="1" applyFont="1" applyFill="1" applyBorder="1"/>
    <xf numFmtId="4" fontId="23" fillId="9" borderId="30" xfId="65" applyNumberFormat="1" applyFont="1" applyFill="1" applyBorder="1"/>
    <xf numFmtId="43" fontId="18" fillId="11" borderId="3" xfId="65" applyNumberFormat="1" applyFont="1" applyFill="1" applyBorder="1" applyProtection="1">
      <protection locked="0"/>
    </xf>
    <xf numFmtId="43" fontId="18" fillId="11" borderId="1" xfId="65" applyNumberFormat="1" applyFont="1" applyFill="1" applyBorder="1" applyProtection="1">
      <protection locked="0"/>
    </xf>
    <xf numFmtId="43" fontId="18" fillId="11" borderId="7" xfId="65" applyNumberFormat="1" applyFont="1" applyFill="1" applyBorder="1" applyProtection="1">
      <protection locked="0"/>
    </xf>
    <xf numFmtId="4" fontId="18" fillId="11" borderId="0" xfId="65" applyNumberFormat="1" applyFont="1" applyFill="1" applyBorder="1" applyProtection="1">
      <protection locked="0"/>
    </xf>
    <xf numFmtId="4" fontId="6" fillId="11" borderId="0" xfId="65" applyNumberFormat="1" applyFont="1" applyFill="1"/>
    <xf numFmtId="4" fontId="23" fillId="11" borderId="1" xfId="65" applyNumberFormat="1" applyFont="1" applyFill="1" applyBorder="1"/>
    <xf numFmtId="4" fontId="23" fillId="11" borderId="7" xfId="65" applyNumberFormat="1" applyFont="1" applyFill="1" applyBorder="1"/>
    <xf numFmtId="4" fontId="38" fillId="9" borderId="20" xfId="65" applyNumberFormat="1" applyFont="1" applyFill="1" applyBorder="1"/>
    <xf numFmtId="4" fontId="18" fillId="9" borderId="20" xfId="65" applyNumberFormat="1" applyFont="1" applyFill="1" applyBorder="1" applyProtection="1">
      <protection locked="0"/>
    </xf>
    <xf numFmtId="4" fontId="23" fillId="9" borderId="20" xfId="65" applyNumberFormat="1" applyFont="1" applyFill="1" applyBorder="1"/>
    <xf numFmtId="167" fontId="18" fillId="11" borderId="19" xfId="65" applyFont="1" applyFill="1" applyBorder="1"/>
    <xf numFmtId="0" fontId="18" fillId="9" borderId="19" xfId="65" applyNumberFormat="1" applyFont="1" applyFill="1" applyBorder="1"/>
    <xf numFmtId="167" fontId="18" fillId="9" borderId="18" xfId="65" applyFont="1" applyFill="1" applyBorder="1"/>
    <xf numFmtId="0" fontId="18" fillId="9" borderId="39" xfId="65" applyNumberFormat="1" applyFont="1" applyFill="1" applyBorder="1"/>
    <xf numFmtId="4" fontId="23" fillId="9" borderId="22" xfId="65" applyNumberFormat="1" applyFont="1" applyFill="1" applyBorder="1" applyAlignment="1" applyProtection="1">
      <alignment horizontal="right"/>
    </xf>
    <xf numFmtId="4" fontId="23" fillId="9" borderId="24" xfId="65" applyNumberFormat="1" applyFont="1" applyFill="1" applyBorder="1" applyAlignment="1" applyProtection="1">
      <alignment horizontal="right"/>
    </xf>
    <xf numFmtId="4" fontId="23" fillId="9" borderId="22" xfId="65" applyNumberFormat="1" applyFont="1" applyFill="1" applyBorder="1" applyAlignment="1">
      <alignment horizontal="right" vertical="center"/>
    </xf>
    <xf numFmtId="4" fontId="23" fillId="9" borderId="24" xfId="65" applyNumberFormat="1" applyFont="1" applyFill="1" applyBorder="1" applyAlignment="1">
      <alignment horizontal="right" vertical="center"/>
    </xf>
    <xf numFmtId="0" fontId="6" fillId="11" borderId="42" xfId="0" applyFont="1" applyFill="1" applyBorder="1"/>
    <xf numFmtId="4" fontId="6" fillId="11" borderId="42" xfId="65" applyNumberFormat="1" applyFont="1" applyFill="1" applyBorder="1"/>
    <xf numFmtId="4" fontId="6" fillId="11" borderId="42" xfId="0" applyNumberFormat="1" applyFont="1" applyFill="1" applyBorder="1"/>
    <xf numFmtId="0" fontId="6" fillId="11" borderId="18" xfId="0" applyFont="1" applyFill="1" applyBorder="1"/>
    <xf numFmtId="0" fontId="0" fillId="11" borderId="18" xfId="0" applyFill="1" applyBorder="1"/>
    <xf numFmtId="10" fontId="6" fillId="9" borderId="42" xfId="0" applyNumberFormat="1" applyFont="1" applyFill="1" applyBorder="1"/>
    <xf numFmtId="10" fontId="6" fillId="9" borderId="42" xfId="70" applyNumberFormat="1" applyFont="1" applyFill="1" applyBorder="1"/>
    <xf numFmtId="4" fontId="18" fillId="11" borderId="18" xfId="65" applyNumberFormat="1" applyFont="1" applyFill="1" applyBorder="1"/>
    <xf numFmtId="167" fontId="18" fillId="11" borderId="18" xfId="65" applyFont="1" applyFill="1" applyBorder="1"/>
    <xf numFmtId="0" fontId="18" fillId="9" borderId="18" xfId="65" applyNumberFormat="1" applyFont="1" applyFill="1" applyBorder="1"/>
    <xf numFmtId="0" fontId="18" fillId="12" borderId="1" xfId="0" applyFont="1" applyFill="1" applyBorder="1" applyAlignment="1">
      <alignment horizontal="center"/>
    </xf>
    <xf numFmtId="0" fontId="18" fillId="12" borderId="1" xfId="0" applyFont="1" applyFill="1" applyBorder="1"/>
    <xf numFmtId="4" fontId="7" fillId="9" borderId="19" xfId="65" applyNumberFormat="1" applyFont="1" applyFill="1" applyBorder="1"/>
    <xf numFmtId="4" fontId="7" fillId="9" borderId="16" xfId="65" applyNumberFormat="1" applyFont="1" applyFill="1" applyBorder="1"/>
    <xf numFmtId="4" fontId="7" fillId="9" borderId="1" xfId="65" applyNumberFormat="1" applyFont="1" applyFill="1" applyBorder="1"/>
    <xf numFmtId="4" fontId="7" fillId="9" borderId="18" xfId="65" applyNumberFormat="1" applyFont="1" applyFill="1" applyBorder="1"/>
    <xf numFmtId="4" fontId="7" fillId="9" borderId="20" xfId="65" applyNumberFormat="1" applyFont="1" applyFill="1" applyBorder="1"/>
    <xf numFmtId="4" fontId="7" fillId="9" borderId="21" xfId="65" applyNumberFormat="1" applyFont="1" applyFill="1" applyBorder="1"/>
    <xf numFmtId="4" fontId="7" fillId="9" borderId="22" xfId="65" applyNumberFormat="1" applyFont="1" applyFill="1" applyBorder="1"/>
    <xf numFmtId="4" fontId="7" fillId="9" borderId="24" xfId="65" applyNumberFormat="1" applyFont="1" applyFill="1" applyBorder="1"/>
    <xf numFmtId="4" fontId="7" fillId="11" borderId="19" xfId="65" applyNumberFormat="1" applyFont="1" applyFill="1" applyBorder="1"/>
    <xf numFmtId="4" fontId="18" fillId="11" borderId="16" xfId="65" applyNumberFormat="1" applyFont="1" applyFill="1" applyBorder="1"/>
    <xf numFmtId="4" fontId="23" fillId="11" borderId="18" xfId="65" applyNumberFormat="1" applyFont="1" applyFill="1" applyBorder="1"/>
    <xf numFmtId="4" fontId="23" fillId="11" borderId="16" xfId="65" applyNumberFormat="1" applyFont="1" applyFill="1" applyBorder="1"/>
    <xf numFmtId="4" fontId="18" fillId="11" borderId="42" xfId="65" applyNumberFormat="1" applyFont="1" applyFill="1" applyBorder="1"/>
    <xf numFmtId="4" fontId="7" fillId="11" borderId="16" xfId="65" applyNumberFormat="1" applyFont="1" applyFill="1" applyBorder="1"/>
    <xf numFmtId="4" fontId="7" fillId="11" borderId="1" xfId="65" applyNumberFormat="1" applyFont="1" applyFill="1" applyBorder="1"/>
    <xf numFmtId="4" fontId="7" fillId="11" borderId="18" xfId="65" applyNumberFormat="1" applyFont="1" applyFill="1" applyBorder="1"/>
    <xf numFmtId="4" fontId="18" fillId="11" borderId="16" xfId="65" applyNumberFormat="1" applyFont="1" applyFill="1" applyBorder="1" applyAlignment="1">
      <alignment horizontal="left" indent="1"/>
    </xf>
    <xf numFmtId="4" fontId="18" fillId="11" borderId="1" xfId="65" applyNumberFormat="1" applyFont="1" applyFill="1" applyBorder="1" applyAlignment="1">
      <alignment horizontal="left" indent="1"/>
    </xf>
    <xf numFmtId="4" fontId="18" fillId="11" borderId="18" xfId="65" applyNumberFormat="1" applyFont="1" applyFill="1" applyBorder="1" applyAlignment="1">
      <alignment horizontal="left" indent="1"/>
    </xf>
    <xf numFmtId="4" fontId="18" fillId="11" borderId="16" xfId="65" applyNumberFormat="1" applyFont="1" applyFill="1" applyBorder="1" applyProtection="1">
      <protection locked="0"/>
    </xf>
    <xf numFmtId="4" fontId="18" fillId="11" borderId="42" xfId="65" applyNumberFormat="1" applyFont="1" applyFill="1" applyBorder="1" applyProtection="1">
      <protection locked="0"/>
    </xf>
    <xf numFmtId="4" fontId="7" fillId="11" borderId="3" xfId="65" applyNumberFormat="1" applyFont="1" applyFill="1" applyBorder="1"/>
    <xf numFmtId="4" fontId="7" fillId="11" borderId="7" xfId="65" applyNumberFormat="1" applyFont="1" applyFill="1" applyBorder="1"/>
    <xf numFmtId="4" fontId="7" fillId="11" borderId="0" xfId="65" applyNumberFormat="1" applyFont="1" applyFill="1" applyBorder="1"/>
    <xf numFmtId="4" fontId="7" fillId="9" borderId="9" xfId="65" applyNumberFormat="1" applyFont="1" applyFill="1" applyBorder="1"/>
    <xf numFmtId="4" fontId="7" fillId="9" borderId="17" xfId="65" applyNumberFormat="1" applyFont="1" applyFill="1" applyBorder="1"/>
    <xf numFmtId="4" fontId="7" fillId="9" borderId="55" xfId="65" applyNumberFormat="1" applyFont="1" applyFill="1" applyBorder="1"/>
    <xf numFmtId="4" fontId="7" fillId="9" borderId="3" xfId="65" applyNumberFormat="1" applyFont="1" applyFill="1" applyBorder="1"/>
    <xf numFmtId="4" fontId="7" fillId="9" borderId="7" xfId="65" applyNumberFormat="1" applyFont="1" applyFill="1" applyBorder="1"/>
    <xf numFmtId="4" fontId="7" fillId="9" borderId="42" xfId="65" applyNumberFormat="1" applyFont="1" applyFill="1" applyBorder="1"/>
    <xf numFmtId="4" fontId="7" fillId="9" borderId="23" xfId="65" applyNumberFormat="1" applyFont="1" applyFill="1" applyBorder="1"/>
    <xf numFmtId="4" fontId="7" fillId="9" borderId="58" xfId="65" applyNumberFormat="1" applyFont="1" applyFill="1" applyBorder="1"/>
    <xf numFmtId="167" fontId="6" fillId="11" borderId="18" xfId="65" applyFont="1" applyFill="1" applyBorder="1"/>
    <xf numFmtId="4" fontId="18" fillId="9" borderId="1" xfId="0" applyNumberFormat="1" applyFont="1" applyFill="1" applyBorder="1" applyAlignment="1">
      <alignment horizontal="center"/>
    </xf>
    <xf numFmtId="0" fontId="18" fillId="11" borderId="1" xfId="0" applyFont="1" applyFill="1" applyBorder="1" applyAlignment="1">
      <alignment horizontal="center"/>
    </xf>
    <xf numFmtId="0" fontId="18" fillId="11" borderId="1" xfId="0" applyFont="1" applyFill="1" applyBorder="1"/>
    <xf numFmtId="167" fontId="6" fillId="9" borderId="18" xfId="65" applyFont="1" applyFill="1" applyBorder="1"/>
    <xf numFmtId="4" fontId="18" fillId="9" borderId="0" xfId="0" applyNumberFormat="1" applyFont="1" applyFill="1" applyBorder="1"/>
    <xf numFmtId="4" fontId="18" fillId="11" borderId="1" xfId="0" applyNumberFormat="1" applyFont="1" applyFill="1" applyBorder="1"/>
    <xf numFmtId="0" fontId="18" fillId="11" borderId="2" xfId="0" applyFont="1" applyFill="1" applyBorder="1"/>
    <xf numFmtId="4" fontId="18" fillId="11" borderId="68" xfId="0" applyNumberFormat="1" applyFont="1" applyFill="1" applyBorder="1"/>
    <xf numFmtId="4" fontId="18" fillId="11" borderId="2" xfId="0" applyNumberFormat="1" applyFont="1" applyFill="1" applyBorder="1"/>
    <xf numFmtId="4" fontId="23" fillId="0" borderId="0" xfId="0" applyNumberFormat="1" applyFont="1" applyFill="1" applyBorder="1" applyAlignment="1">
      <alignment horizontal="left"/>
    </xf>
    <xf numFmtId="2" fontId="18" fillId="0" borderId="0" xfId="71" applyNumberFormat="1" applyFont="1" applyFill="1" applyBorder="1"/>
    <xf numFmtId="2" fontId="18" fillId="9" borderId="1" xfId="71" applyNumberFormat="1" applyFont="1" applyFill="1" applyBorder="1"/>
    <xf numFmtId="173" fontId="6" fillId="9" borderId="63" xfId="65" applyNumberFormat="1" applyFont="1" applyFill="1" applyBorder="1"/>
    <xf numFmtId="0" fontId="35" fillId="11" borderId="1" xfId="0" applyFont="1" applyFill="1" applyBorder="1" applyAlignment="1">
      <alignment horizontal="left"/>
    </xf>
    <xf numFmtId="0" fontId="35" fillId="11" borderId="1" xfId="0" applyFont="1" applyFill="1" applyBorder="1" applyAlignment="1">
      <alignment horizontal="left" indent="2"/>
    </xf>
    <xf numFmtId="2" fontId="18" fillId="11" borderId="1" xfId="71" applyNumberFormat="1" applyFont="1" applyFill="1" applyBorder="1"/>
    <xf numFmtId="0" fontId="18" fillId="11" borderId="1" xfId="0" applyFont="1" applyFill="1" applyBorder="1" applyAlignment="1">
      <alignment horizontal="left"/>
    </xf>
    <xf numFmtId="0" fontId="6" fillId="11" borderId="1" xfId="0" applyFont="1" applyFill="1" applyBorder="1"/>
    <xf numFmtId="173" fontId="6" fillId="11" borderId="68" xfId="65" applyNumberFormat="1" applyFont="1" applyFill="1" applyBorder="1"/>
    <xf numFmtId="173" fontId="6" fillId="11" borderId="1" xfId="65" applyNumberFormat="1" applyFont="1" applyFill="1" applyBorder="1"/>
    <xf numFmtId="0" fontId="6" fillId="11" borderId="2" xfId="0" applyFont="1" applyFill="1" applyBorder="1"/>
    <xf numFmtId="4" fontId="6" fillId="9" borderId="18" xfId="65" applyNumberFormat="1" applyFont="1" applyFill="1" applyBorder="1"/>
    <xf numFmtId="4" fontId="23" fillId="9" borderId="19" xfId="65" applyNumberFormat="1" applyFont="1" applyFill="1" applyBorder="1"/>
    <xf numFmtId="4" fontId="23" fillId="9" borderId="47" xfId="65" applyNumberFormat="1" applyFont="1" applyFill="1" applyBorder="1"/>
    <xf numFmtId="4" fontId="18" fillId="11" borderId="19" xfId="65" applyNumberFormat="1" applyFont="1" applyFill="1" applyBorder="1"/>
    <xf numFmtId="4" fontId="18" fillId="11" borderId="47" xfId="65" applyNumberFormat="1" applyFont="1" applyFill="1" applyBorder="1"/>
    <xf numFmtId="167" fontId="18" fillId="11" borderId="11" xfId="65" applyFont="1" applyFill="1" applyBorder="1"/>
    <xf numFmtId="167" fontId="18" fillId="11" borderId="48" xfId="65" applyFont="1" applyFill="1" applyBorder="1"/>
    <xf numFmtId="172" fontId="18" fillId="11" borderId="25" xfId="65" applyNumberFormat="1" applyFont="1" applyFill="1" applyBorder="1"/>
    <xf numFmtId="172" fontId="18" fillId="11" borderId="29" xfId="65" applyNumberFormat="1" applyFont="1" applyFill="1" applyBorder="1"/>
    <xf numFmtId="4" fontId="18" fillId="9" borderId="21" xfId="39" applyNumberFormat="1" applyFont="1" applyFill="1" applyBorder="1"/>
    <xf numFmtId="4" fontId="18" fillId="9" borderId="31" xfId="39" applyNumberFormat="1" applyFont="1" applyFill="1" applyBorder="1"/>
    <xf numFmtId="4" fontId="18" fillId="9" borderId="20" xfId="39" applyNumberFormat="1" applyFont="1" applyFill="1" applyBorder="1"/>
    <xf numFmtId="4" fontId="18" fillId="9" borderId="8" xfId="0" applyNumberFormat="1" applyFont="1" applyFill="1" applyBorder="1"/>
    <xf numFmtId="4" fontId="18" fillId="9" borderId="19" xfId="0" applyNumberFormat="1" applyFont="1" applyFill="1" applyBorder="1"/>
    <xf numFmtId="4" fontId="6" fillId="11" borderId="9" xfId="0" applyNumberFormat="1" applyFont="1" applyFill="1" applyBorder="1"/>
    <xf numFmtId="4" fontId="6" fillId="11" borderId="53" xfId="0" applyNumberFormat="1" applyFont="1" applyFill="1" applyBorder="1"/>
    <xf numFmtId="4" fontId="6" fillId="11" borderId="16" xfId="0" applyNumberFormat="1" applyFont="1" applyFill="1" applyBorder="1"/>
    <xf numFmtId="4" fontId="23" fillId="11" borderId="16" xfId="0" applyNumberFormat="1" applyFont="1" applyFill="1" applyBorder="1"/>
    <xf numFmtId="4" fontId="23" fillId="11" borderId="42" xfId="0" applyNumberFormat="1" applyFont="1" applyFill="1" applyBorder="1"/>
    <xf numFmtId="4" fontId="18" fillId="9" borderId="29" xfId="65" applyNumberFormat="1" applyFont="1" applyFill="1" applyBorder="1"/>
    <xf numFmtId="4" fontId="6" fillId="9" borderId="42" xfId="65" applyNumberFormat="1" applyFont="1" applyFill="1" applyBorder="1"/>
    <xf numFmtId="4" fontId="18" fillId="11" borderId="29" xfId="65" applyNumberFormat="1" applyFont="1" applyFill="1" applyBorder="1"/>
    <xf numFmtId="0" fontId="6" fillId="0" borderId="12" xfId="0" applyFont="1" applyBorder="1" applyAlignment="1">
      <alignment horizontal="right"/>
    </xf>
    <xf numFmtId="164" fontId="6" fillId="0" borderId="14" xfId="0" applyNumberFormat="1" applyFont="1" applyBorder="1"/>
    <xf numFmtId="164" fontId="6" fillId="11" borderId="56" xfId="0" applyNumberFormat="1" applyFont="1" applyFill="1" applyBorder="1"/>
    <xf numFmtId="4" fontId="23" fillId="9" borderId="17" xfId="65" applyNumberFormat="1" applyFont="1" applyFill="1" applyBorder="1" applyAlignment="1">
      <alignment horizontal="right"/>
    </xf>
    <xf numFmtId="0" fontId="18" fillId="0" borderId="27" xfId="0" applyFont="1" applyFill="1" applyBorder="1" applyAlignment="1">
      <alignment horizontal="left" wrapText="1" indent="1"/>
    </xf>
    <xf numFmtId="4" fontId="23" fillId="9" borderId="17" xfId="65" applyNumberFormat="1" applyFont="1" applyFill="1" applyBorder="1" applyAlignment="1" applyProtection="1">
      <alignment horizontal="right"/>
    </xf>
    <xf numFmtId="4" fontId="23" fillId="9" borderId="55" xfId="65" applyNumberFormat="1" applyFont="1" applyFill="1" applyBorder="1" applyAlignment="1" applyProtection="1">
      <alignment horizontal="right"/>
    </xf>
    <xf numFmtId="4" fontId="23" fillId="9" borderId="1" xfId="65" applyNumberFormat="1" applyFont="1" applyFill="1" applyBorder="1" applyAlignment="1" applyProtection="1">
      <alignment horizontal="right"/>
    </xf>
    <xf numFmtId="4" fontId="23" fillId="9" borderId="18" xfId="65" applyNumberFormat="1" applyFont="1" applyFill="1" applyBorder="1" applyAlignment="1" applyProtection="1">
      <alignment horizontal="right"/>
    </xf>
    <xf numFmtId="0" fontId="18" fillId="0" borderId="1" xfId="0" applyFont="1" applyFill="1" applyBorder="1" applyAlignment="1">
      <alignment horizontal="left" wrapText="1" indent="1"/>
    </xf>
    <xf numFmtId="0" fontId="18" fillId="0" borderId="1" xfId="0" applyFont="1" applyBorder="1" applyAlignment="1">
      <alignment horizontal="left" indent="1"/>
    </xf>
    <xf numFmtId="0" fontId="18" fillId="0" borderId="1" xfId="0" applyFont="1" applyBorder="1" applyAlignment="1">
      <alignment horizontal="left" wrapText="1" indent="1"/>
    </xf>
    <xf numFmtId="0" fontId="18" fillId="0" borderId="1" xfId="0" applyFont="1" applyFill="1" applyBorder="1" applyAlignment="1">
      <alignment horizontal="left" indent="1"/>
    </xf>
    <xf numFmtId="0" fontId="23" fillId="0" borderId="27" xfId="0" applyFont="1" applyBorder="1" applyAlignment="1">
      <alignment horizontal="center" wrapText="1"/>
    </xf>
    <xf numFmtId="0" fontId="18" fillId="0" borderId="11" xfId="0" applyFont="1" applyBorder="1" applyAlignment="1">
      <alignment horizontal="left"/>
    </xf>
    <xf numFmtId="43" fontId="18" fillId="11" borderId="48" xfId="65" applyNumberFormat="1" applyFont="1" applyFill="1" applyBorder="1"/>
    <xf numFmtId="43" fontId="29" fillId="11" borderId="27" xfId="65" applyNumberFormat="1" applyFont="1" applyFill="1" applyBorder="1"/>
    <xf numFmtId="43" fontId="18" fillId="11" borderId="28" xfId="65" applyNumberFormat="1" applyFont="1" applyFill="1" applyBorder="1"/>
    <xf numFmtId="43" fontId="18" fillId="11" borderId="29" xfId="65" applyNumberFormat="1" applyFont="1" applyFill="1" applyBorder="1"/>
    <xf numFmtId="43" fontId="18" fillId="11" borderId="48" xfId="65" applyNumberFormat="1" applyFont="1" applyFill="1" applyBorder="1" applyAlignment="1">
      <alignment horizontal="center"/>
    </xf>
    <xf numFmtId="43" fontId="18" fillId="11" borderId="51" xfId="65" applyNumberFormat="1" applyFont="1" applyFill="1" applyBorder="1" applyAlignment="1">
      <alignment horizontal="center"/>
    </xf>
    <xf numFmtId="43" fontId="18" fillId="11" borderId="29" xfId="65" applyNumberFormat="1" applyFont="1" applyFill="1" applyBorder="1" applyAlignment="1">
      <alignment horizontal="center"/>
    </xf>
    <xf numFmtId="43" fontId="28" fillId="11" borderId="51" xfId="65" applyNumberFormat="1" applyFont="1" applyFill="1" applyBorder="1"/>
    <xf numFmtId="43" fontId="18" fillId="11" borderId="51" xfId="65" applyNumberFormat="1" applyFont="1" applyFill="1" applyBorder="1"/>
    <xf numFmtId="43" fontId="28" fillId="11" borderId="27" xfId="65" applyNumberFormat="1" applyFont="1" applyFill="1" applyBorder="1"/>
    <xf numFmtId="43" fontId="18" fillId="11" borderId="27" xfId="65" applyNumberFormat="1" applyFont="1" applyFill="1" applyBorder="1"/>
    <xf numFmtId="43" fontId="30" fillId="11" borderId="51" xfId="65" applyNumberFormat="1" applyFont="1" applyFill="1" applyBorder="1"/>
    <xf numFmtId="4" fontId="18" fillId="9" borderId="48" xfId="65" applyNumberFormat="1" applyFont="1" applyFill="1" applyBorder="1"/>
    <xf numFmtId="4" fontId="18" fillId="9" borderId="27" xfId="65" applyNumberFormat="1" applyFont="1" applyFill="1" applyBorder="1"/>
    <xf numFmtId="4" fontId="18" fillId="9" borderId="51" xfId="65" applyNumberFormat="1" applyFont="1" applyFill="1" applyBorder="1"/>
    <xf numFmtId="172" fontId="23" fillId="0" borderId="28" xfId="65" applyNumberFormat="1" applyFont="1" applyFill="1" applyBorder="1" applyAlignment="1">
      <alignment horizontal="center"/>
    </xf>
    <xf numFmtId="0" fontId="6" fillId="9" borderId="52" xfId="65" applyNumberFormat="1" applyFont="1" applyFill="1" applyBorder="1"/>
    <xf numFmtId="4" fontId="18" fillId="9" borderId="25" xfId="65" applyNumberFormat="1" applyFont="1" applyFill="1" applyBorder="1"/>
    <xf numFmtId="0" fontId="18" fillId="0" borderId="25" xfId="0" applyFont="1" applyFill="1" applyBorder="1" applyAlignment="1">
      <alignment horizontal="right"/>
    </xf>
    <xf numFmtId="172" fontId="6" fillId="12" borderId="11" xfId="65" applyNumberFormat="1" applyFont="1" applyFill="1" applyBorder="1"/>
    <xf numFmtId="0" fontId="18" fillId="0" borderId="9" xfId="0" applyFont="1" applyBorder="1" applyAlignment="1">
      <alignment horizontal="right"/>
    </xf>
    <xf numFmtId="4" fontId="18" fillId="11" borderId="55" xfId="65" applyNumberFormat="1" applyFont="1" applyFill="1" applyBorder="1"/>
    <xf numFmtId="0" fontId="6" fillId="0" borderId="9" xfId="0" applyFont="1" applyBorder="1" applyAlignment="1">
      <alignment horizontal="right"/>
    </xf>
    <xf numFmtId="4" fontId="6" fillId="11" borderId="17" xfId="0" applyNumberFormat="1" applyFont="1" applyFill="1" applyBorder="1"/>
    <xf numFmtId="4" fontId="6" fillId="11" borderId="55" xfId="0" applyNumberFormat="1" applyFont="1" applyFill="1" applyBorder="1"/>
    <xf numFmtId="4" fontId="6" fillId="11" borderId="1" xfId="0" applyNumberFormat="1" applyFont="1" applyFill="1" applyBorder="1"/>
    <xf numFmtId="4" fontId="6" fillId="11" borderId="18" xfId="0" applyNumberFormat="1" applyFont="1" applyFill="1" applyBorder="1"/>
    <xf numFmtId="0" fontId="23" fillId="0" borderId="16" xfId="0" applyFont="1" applyBorder="1" applyAlignment="1">
      <alignment horizontal="right"/>
    </xf>
    <xf numFmtId="0" fontId="6" fillId="12" borderId="16" xfId="0" applyFont="1" applyFill="1" applyBorder="1" applyAlignment="1">
      <alignment horizontal="right"/>
    </xf>
    <xf numFmtId="0" fontId="23" fillId="12" borderId="1" xfId="0" applyFont="1" applyFill="1" applyBorder="1"/>
    <xf numFmtId="4" fontId="6" fillId="12" borderId="1" xfId="0" applyNumberFormat="1" applyFont="1" applyFill="1" applyBorder="1"/>
    <xf numFmtId="4" fontId="6" fillId="12" borderId="18" xfId="0" applyNumberFormat="1" applyFont="1" applyFill="1" applyBorder="1"/>
    <xf numFmtId="0" fontId="6" fillId="0" borderId="25" xfId="0" applyFont="1" applyBorder="1" applyAlignment="1">
      <alignment horizontal="right"/>
    </xf>
    <xf numFmtId="4" fontId="6" fillId="11" borderId="27" xfId="0" applyNumberFormat="1" applyFont="1" applyFill="1" applyBorder="1"/>
    <xf numFmtId="4" fontId="6" fillId="11" borderId="29" xfId="0" applyNumberFormat="1" applyFont="1" applyFill="1" applyBorder="1"/>
    <xf numFmtId="4" fontId="18" fillId="11" borderId="52" xfId="65" applyNumberFormat="1" applyFont="1" applyFill="1" applyBorder="1"/>
    <xf numFmtId="4" fontId="6" fillId="9" borderId="8" xfId="65" applyNumberFormat="1" applyFont="1" applyFill="1" applyBorder="1"/>
    <xf numFmtId="4" fontId="18" fillId="11" borderId="11" xfId="65" applyNumberFormat="1" applyFont="1" applyFill="1" applyBorder="1"/>
    <xf numFmtId="172" fontId="18" fillId="12" borderId="47" xfId="65" applyNumberFormat="1" applyFont="1" applyFill="1" applyBorder="1"/>
    <xf numFmtId="172" fontId="18" fillId="12" borderId="48" xfId="65" applyNumberFormat="1" applyFont="1" applyFill="1" applyBorder="1"/>
    <xf numFmtId="4" fontId="18" fillId="12" borderId="0" xfId="65" applyNumberFormat="1" applyFont="1" applyFill="1" applyBorder="1"/>
    <xf numFmtId="4" fontId="18" fillId="12" borderId="28" xfId="65" applyNumberFormat="1" applyFont="1" applyFill="1" applyBorder="1"/>
    <xf numFmtId="0" fontId="18" fillId="13" borderId="0" xfId="0" quotePrefix="1" applyFont="1" applyFill="1" applyBorder="1"/>
    <xf numFmtId="0" fontId="18" fillId="13" borderId="1" xfId="0" applyFont="1" applyFill="1" applyBorder="1"/>
    <xf numFmtId="0" fontId="18" fillId="13" borderId="1" xfId="0" quotePrefix="1" applyFont="1" applyFill="1" applyBorder="1" applyAlignment="1">
      <alignment wrapText="1"/>
    </xf>
    <xf numFmtId="0" fontId="50" fillId="0" borderId="0" xfId="0" applyFont="1"/>
    <xf numFmtId="0" fontId="50" fillId="0" borderId="0" xfId="0" applyFont="1" applyAlignment="1">
      <alignment horizontal="center"/>
    </xf>
    <xf numFmtId="0" fontId="51" fillId="0" borderId="0" xfId="72" quotePrefix="1" applyFont="1" applyAlignment="1" applyProtection="1"/>
    <xf numFmtId="0" fontId="18" fillId="10" borderId="21" xfId="9" applyFont="1" applyFill="1" applyBorder="1" applyAlignment="1">
      <alignment horizontal="right"/>
    </xf>
    <xf numFmtId="0" fontId="23" fillId="10" borderId="30" xfId="9" applyFont="1" applyFill="1" applyBorder="1"/>
    <xf numFmtId="0" fontId="18" fillId="10" borderId="33" xfId="9" applyFont="1" applyFill="1" applyBorder="1" applyAlignment="1">
      <alignment horizontal="right"/>
    </xf>
    <xf numFmtId="0" fontId="23" fillId="10" borderId="22" xfId="9" applyFont="1" applyFill="1" applyBorder="1"/>
    <xf numFmtId="0" fontId="23" fillId="10" borderId="22" xfId="9" applyFont="1" applyFill="1" applyBorder="1" applyAlignment="1">
      <alignment horizontal="center"/>
    </xf>
    <xf numFmtId="43" fontId="18" fillId="8" borderId="8" xfId="10" applyFont="1" applyFill="1" applyBorder="1" applyAlignment="1">
      <alignment horizontal="center" wrapText="1"/>
    </xf>
    <xf numFmtId="0" fontId="18" fillId="8" borderId="10" xfId="9" applyFont="1" applyFill="1" applyBorder="1" applyAlignment="1">
      <alignment horizontal="center" vertical="center" wrapText="1"/>
    </xf>
    <xf numFmtId="43" fontId="18" fillId="8" borderId="19" xfId="10" applyFont="1" applyFill="1" applyBorder="1" applyAlignment="1">
      <alignment horizontal="center" wrapText="1"/>
    </xf>
    <xf numFmtId="0" fontId="18" fillId="8" borderId="48" xfId="9" applyFont="1" applyFill="1" applyBorder="1" applyAlignment="1">
      <alignment vertical="center" wrapText="1"/>
    </xf>
    <xf numFmtId="0" fontId="18" fillId="8" borderId="52" xfId="9" applyFont="1" applyFill="1" applyBorder="1" applyAlignment="1">
      <alignment vertical="center" wrapText="1"/>
    </xf>
    <xf numFmtId="0" fontId="18" fillId="8" borderId="3" xfId="9" applyFont="1" applyFill="1" applyBorder="1" applyAlignment="1">
      <alignment horizontal="center"/>
    </xf>
    <xf numFmtId="0" fontId="18" fillId="8" borderId="11" xfId="9" applyFont="1" applyFill="1" applyBorder="1" applyAlignment="1">
      <alignment horizontal="center" wrapText="1"/>
    </xf>
    <xf numFmtId="0" fontId="23" fillId="8" borderId="33" xfId="9" applyFont="1" applyFill="1" applyBorder="1" applyAlignment="1">
      <alignment horizontal="center" vertical="center"/>
    </xf>
    <xf numFmtId="168" fontId="23" fillId="8" borderId="8" xfId="9" applyNumberFormat="1" applyFont="1" applyFill="1" applyBorder="1" applyAlignment="1">
      <alignment horizontal="center" vertical="center"/>
    </xf>
    <xf numFmtId="168" fontId="23" fillId="8" borderId="32" xfId="9" applyNumberFormat="1" applyFont="1" applyFill="1" applyBorder="1" applyAlignment="1">
      <alignment horizontal="center" vertical="center" wrapText="1"/>
    </xf>
    <xf numFmtId="168" fontId="23" fillId="8" borderId="8" xfId="9" applyNumberFormat="1" applyFont="1" applyFill="1" applyBorder="1" applyAlignment="1">
      <alignment horizontal="center" vertical="center" wrapText="1"/>
    </xf>
    <xf numFmtId="0" fontId="18" fillId="8" borderId="32" xfId="0" applyFont="1" applyFill="1" applyBorder="1" applyAlignment="1">
      <alignment horizontal="right"/>
    </xf>
    <xf numFmtId="0" fontId="18" fillId="8" borderId="48" xfId="0" applyFont="1" applyFill="1" applyBorder="1" applyAlignment="1">
      <alignment horizontal="right"/>
    </xf>
    <xf numFmtId="0" fontId="18" fillId="8" borderId="11" xfId="0" applyFont="1" applyFill="1" applyBorder="1" applyAlignment="1">
      <alignment horizontal="center" vertical="center"/>
    </xf>
    <xf numFmtId="168" fontId="18" fillId="8" borderId="33" xfId="0" applyNumberFormat="1" applyFont="1" applyFill="1" applyBorder="1" applyAlignment="1">
      <alignment horizontal="center"/>
    </xf>
    <xf numFmtId="168" fontId="18" fillId="8" borderId="24" xfId="0" applyNumberFormat="1" applyFont="1" applyFill="1" applyBorder="1" applyAlignment="1">
      <alignment horizontal="center"/>
    </xf>
    <xf numFmtId="168" fontId="18" fillId="8" borderId="58" xfId="0" applyNumberFormat="1" applyFont="1" applyFill="1" applyBorder="1" applyAlignment="1">
      <alignment horizontal="center"/>
    </xf>
    <xf numFmtId="168" fontId="23" fillId="8" borderId="8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/>
    </xf>
    <xf numFmtId="0" fontId="23" fillId="8" borderId="28" xfId="0" applyFont="1" applyFill="1" applyBorder="1" applyAlignment="1">
      <alignment horizontal="center"/>
    </xf>
    <xf numFmtId="168" fontId="23" fillId="8" borderId="27" xfId="0" applyNumberFormat="1" applyFont="1" applyFill="1" applyBorder="1" applyAlignment="1">
      <alignment horizontal="center"/>
    </xf>
    <xf numFmtId="168" fontId="23" fillId="8" borderId="26" xfId="0" applyNumberFormat="1" applyFont="1" applyFill="1" applyBorder="1" applyAlignment="1">
      <alignment horizontal="center"/>
    </xf>
    <xf numFmtId="168" fontId="23" fillId="8" borderId="51" xfId="0" applyNumberFormat="1" applyFont="1" applyFill="1" applyBorder="1" applyAlignment="1">
      <alignment horizontal="center"/>
    </xf>
    <xf numFmtId="168" fontId="23" fillId="8" borderId="11" xfId="0" applyNumberFormat="1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172" fontId="18" fillId="8" borderId="32" xfId="65" quotePrefix="1" applyNumberFormat="1" applyFont="1" applyFill="1" applyBorder="1"/>
    <xf numFmtId="172" fontId="18" fillId="8" borderId="8" xfId="65" quotePrefix="1" applyNumberFormat="1" applyFont="1" applyFill="1" applyBorder="1" applyAlignment="1">
      <alignment horizontal="center" vertical="center" wrapText="1"/>
    </xf>
    <xf numFmtId="172" fontId="18" fillId="8" borderId="34" xfId="65" applyNumberFormat="1" applyFont="1" applyFill="1" applyBorder="1" applyAlignment="1">
      <alignment horizontal="center"/>
    </xf>
    <xf numFmtId="172" fontId="18" fillId="8" borderId="11" xfId="65" applyNumberFormat="1" applyFont="1" applyFill="1" applyBorder="1" applyAlignment="1">
      <alignment horizontal="center" vertical="center" wrapText="1"/>
    </xf>
    <xf numFmtId="0" fontId="18" fillId="8" borderId="59" xfId="0" applyFont="1" applyFill="1" applyBorder="1" applyAlignment="1">
      <alignment horizontal="center"/>
    </xf>
    <xf numFmtId="168" fontId="18" fillId="8" borderId="41" xfId="0" applyNumberFormat="1" applyFont="1" applyFill="1" applyBorder="1" applyAlignment="1">
      <alignment horizontal="center"/>
    </xf>
    <xf numFmtId="0" fontId="18" fillId="8" borderId="56" xfId="0" applyFont="1" applyFill="1" applyBorder="1" applyAlignment="1">
      <alignment horizontal="center"/>
    </xf>
    <xf numFmtId="168" fontId="18" fillId="8" borderId="15" xfId="0" applyNumberFormat="1" applyFont="1" applyFill="1" applyBorder="1" applyAlignment="1">
      <alignment horizontal="center"/>
    </xf>
    <xf numFmtId="0" fontId="18" fillId="8" borderId="41" xfId="0" applyFont="1" applyFill="1" applyBorder="1" applyAlignment="1">
      <alignment horizontal="center"/>
    </xf>
    <xf numFmtId="4" fontId="23" fillId="8" borderId="25" xfId="0" applyNumberFormat="1" applyFont="1" applyFill="1" applyBorder="1" applyAlignment="1">
      <alignment horizontal="center" wrapText="1"/>
    </xf>
    <xf numFmtId="4" fontId="23" fillId="8" borderId="29" xfId="0" applyNumberFormat="1" applyFont="1" applyFill="1" applyBorder="1" applyAlignment="1">
      <alignment horizontal="center" wrapText="1"/>
    </xf>
    <xf numFmtId="171" fontId="23" fillId="8" borderId="12" xfId="0" applyNumberFormat="1" applyFont="1" applyFill="1" applyBorder="1" applyAlignment="1">
      <alignment horizontal="center" wrapText="1"/>
    </xf>
    <xf numFmtId="4" fontId="23" fillId="8" borderId="25" xfId="0" applyNumberFormat="1" applyFont="1" applyFill="1" applyBorder="1" applyAlignment="1">
      <alignment horizontal="center"/>
    </xf>
    <xf numFmtId="4" fontId="23" fillId="8" borderId="14" xfId="0" applyNumberFormat="1" applyFont="1" applyFill="1" applyBorder="1" applyAlignment="1">
      <alignment horizontal="center" wrapText="1"/>
    </xf>
    <xf numFmtId="4" fontId="23" fillId="8" borderId="27" xfId="0" applyNumberFormat="1" applyFont="1" applyFill="1" applyBorder="1" applyAlignment="1">
      <alignment horizontal="center"/>
    </xf>
    <xf numFmtId="4" fontId="23" fillId="8" borderId="26" xfId="0" applyNumberFormat="1" applyFont="1" applyFill="1" applyBorder="1" applyAlignment="1">
      <alignment horizontal="center" wrapText="1"/>
    </xf>
    <xf numFmtId="0" fontId="23" fillId="8" borderId="9" xfId="0" applyFont="1" applyFill="1" applyBorder="1" applyAlignment="1">
      <alignment horizontal="center"/>
    </xf>
    <xf numFmtId="0" fontId="18" fillId="8" borderId="10" xfId="0" applyFont="1" applyFill="1" applyBorder="1"/>
    <xf numFmtId="167" fontId="18" fillId="8" borderId="10" xfId="65" applyFont="1" applyFill="1" applyBorder="1"/>
    <xf numFmtId="0" fontId="23" fillId="8" borderId="13" xfId="0" applyFont="1" applyFill="1" applyBorder="1" applyAlignment="1">
      <alignment horizontal="center"/>
    </xf>
    <xf numFmtId="0" fontId="23" fillId="8" borderId="14" xfId="0" applyFont="1" applyFill="1" applyBorder="1" applyAlignment="1">
      <alignment horizontal="center"/>
    </xf>
    <xf numFmtId="0" fontId="23" fillId="8" borderId="15" xfId="0" applyFont="1" applyFill="1" applyBorder="1" applyAlignment="1">
      <alignment horizontal="center"/>
    </xf>
    <xf numFmtId="167" fontId="23" fillId="8" borderId="15" xfId="65" applyFont="1" applyFill="1" applyBorder="1" applyAlignment="1">
      <alignment horizontal="center"/>
    </xf>
    <xf numFmtId="0" fontId="24" fillId="8" borderId="8" xfId="0" applyFont="1" applyFill="1" applyBorder="1" applyAlignment="1">
      <alignment horizontal="right"/>
    </xf>
    <xf numFmtId="0" fontId="23" fillId="8" borderId="32" xfId="0" applyFont="1" applyFill="1" applyBorder="1" applyAlignment="1">
      <alignment horizontal="center" vertical="center"/>
    </xf>
    <xf numFmtId="0" fontId="24" fillId="8" borderId="19" xfId="0" applyFont="1" applyFill="1" applyBorder="1" applyAlignment="1">
      <alignment horizontal="right"/>
    </xf>
    <xf numFmtId="0" fontId="35" fillId="8" borderId="11" xfId="0" applyFont="1" applyFill="1" applyBorder="1" applyAlignment="1">
      <alignment horizontal="center"/>
    </xf>
    <xf numFmtId="0" fontId="35" fillId="8" borderId="26" xfId="0" applyFont="1" applyFill="1" applyBorder="1" applyAlignment="1">
      <alignment horizontal="center" vertical="top"/>
    </xf>
    <xf numFmtId="167" fontId="23" fillId="8" borderId="34" xfId="65" applyFont="1" applyFill="1" applyBorder="1" applyAlignment="1">
      <alignment horizontal="center"/>
    </xf>
    <xf numFmtId="167" fontId="18" fillId="8" borderId="8" xfId="65" applyFont="1" applyFill="1" applyBorder="1"/>
    <xf numFmtId="167" fontId="18" fillId="8" borderId="19" xfId="65" applyFont="1" applyFill="1" applyBorder="1"/>
    <xf numFmtId="0" fontId="7" fillId="8" borderId="19" xfId="0" applyFont="1" applyFill="1" applyBorder="1"/>
    <xf numFmtId="167" fontId="18" fillId="8" borderId="16" xfId="65" applyFont="1" applyFill="1" applyBorder="1" applyAlignment="1">
      <alignment horizontal="center"/>
    </xf>
    <xf numFmtId="167" fontId="18" fillId="8" borderId="1" xfId="65" applyFont="1" applyFill="1" applyBorder="1" applyAlignment="1">
      <alignment horizontal="center"/>
    </xf>
    <xf numFmtId="167" fontId="18" fillId="8" borderId="18" xfId="65" applyFont="1" applyFill="1" applyBorder="1" applyAlignment="1">
      <alignment horizontal="center"/>
    </xf>
    <xf numFmtId="167" fontId="18" fillId="8" borderId="42" xfId="65" applyFont="1" applyFill="1" applyBorder="1" applyAlignment="1">
      <alignment horizontal="center"/>
    </xf>
    <xf numFmtId="167" fontId="18" fillId="8" borderId="19" xfId="65" applyFont="1" applyFill="1" applyBorder="1" applyAlignment="1">
      <alignment horizontal="center"/>
    </xf>
    <xf numFmtId="167" fontId="18" fillId="8" borderId="11" xfId="65" applyFont="1" applyFill="1" applyBorder="1" applyAlignment="1">
      <alignment horizontal="center"/>
    </xf>
    <xf numFmtId="43" fontId="18" fillId="8" borderId="48" xfId="43" applyFont="1" applyFill="1" applyBorder="1" applyAlignment="1">
      <alignment horizontal="center"/>
    </xf>
    <xf numFmtId="167" fontId="18" fillId="8" borderId="27" xfId="65" quotePrefix="1" applyFont="1" applyFill="1" applyBorder="1" applyAlignment="1">
      <alignment horizontal="center"/>
    </xf>
    <xf numFmtId="167" fontId="18" fillId="8" borderId="29" xfId="65" quotePrefix="1" applyFont="1" applyFill="1" applyBorder="1" applyAlignment="1">
      <alignment horizontal="center"/>
    </xf>
    <xf numFmtId="167" fontId="18" fillId="8" borderId="25" xfId="65" quotePrefix="1" applyFont="1" applyFill="1" applyBorder="1" applyAlignment="1">
      <alignment horizontal="center"/>
    </xf>
    <xf numFmtId="167" fontId="18" fillId="8" borderId="52" xfId="65" applyFont="1" applyFill="1" applyBorder="1" applyAlignment="1">
      <alignment horizontal="center"/>
    </xf>
    <xf numFmtId="167" fontId="18" fillId="8" borderId="11" xfId="65" applyFont="1" applyFill="1" applyBorder="1"/>
    <xf numFmtId="167" fontId="18" fillId="8" borderId="3" xfId="65" applyFont="1" applyFill="1" applyBorder="1" applyAlignment="1">
      <alignment horizontal="center"/>
    </xf>
    <xf numFmtId="167" fontId="18" fillId="8" borderId="0" xfId="65" applyFont="1" applyFill="1" applyBorder="1" applyAlignment="1">
      <alignment horizontal="center"/>
    </xf>
    <xf numFmtId="167" fontId="18" fillId="8" borderId="26" xfId="65" quotePrefix="1" applyFont="1" applyFill="1" applyBorder="1" applyAlignment="1">
      <alignment horizontal="center"/>
    </xf>
    <xf numFmtId="172" fontId="23" fillId="8" borderId="17" xfId="65" quotePrefix="1" applyNumberFormat="1" applyFont="1" applyFill="1" applyBorder="1" applyAlignment="1">
      <alignment horizontal="center" vertical="center" wrapText="1"/>
    </xf>
    <xf numFmtId="172" fontId="23" fillId="8" borderId="27" xfId="65" applyNumberFormat="1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/>
    </xf>
    <xf numFmtId="0" fontId="22" fillId="8" borderId="6" xfId="0" applyFont="1" applyFill="1" applyBorder="1" applyAlignment="1">
      <alignment horizontal="center" wrapText="1"/>
    </xf>
    <xf numFmtId="0" fontId="22" fillId="8" borderId="2" xfId="0" applyFont="1" applyFill="1" applyBorder="1" applyAlignment="1">
      <alignment horizontal="center" wrapText="1"/>
    </xf>
    <xf numFmtId="0" fontId="23" fillId="8" borderId="63" xfId="0" applyFont="1" applyFill="1" applyBorder="1" applyAlignment="1">
      <alignment horizontal="center"/>
    </xf>
    <xf numFmtId="0" fontId="23" fillId="8" borderId="63" xfId="0" applyFont="1" applyFill="1" applyBorder="1" applyAlignment="1">
      <alignment horizontal="center" wrapText="1"/>
    </xf>
    <xf numFmtId="40" fontId="18" fillId="8" borderId="19" xfId="0" applyNumberFormat="1" applyFont="1" applyFill="1" applyBorder="1" applyAlignment="1">
      <alignment horizontal="center" wrapText="1"/>
    </xf>
    <xf numFmtId="40" fontId="18" fillId="8" borderId="11" xfId="0" applyNumberFormat="1" applyFont="1" applyFill="1" applyBorder="1" applyAlignment="1">
      <alignment horizontal="center" wrapText="1"/>
    </xf>
    <xf numFmtId="0" fontId="23" fillId="8" borderId="10" xfId="0" applyFont="1" applyFill="1" applyBorder="1" applyAlignment="1">
      <alignment horizontal="center"/>
    </xf>
    <xf numFmtId="0" fontId="23" fillId="8" borderId="73" xfId="0" applyFont="1" applyFill="1" applyBorder="1" applyAlignment="1">
      <alignment horizontal="center"/>
    </xf>
    <xf numFmtId="0" fontId="23" fillId="8" borderId="74" xfId="0" applyFont="1" applyFill="1" applyBorder="1" applyAlignment="1">
      <alignment horizontal="center"/>
    </xf>
    <xf numFmtId="0" fontId="18" fillId="10" borderId="21" xfId="0" applyFont="1" applyFill="1" applyBorder="1" applyAlignment="1">
      <alignment horizontal="right"/>
    </xf>
    <xf numFmtId="0" fontId="23" fillId="10" borderId="22" xfId="0" applyFont="1" applyFill="1" applyBorder="1"/>
    <xf numFmtId="0" fontId="23" fillId="10" borderId="21" xfId="0" applyFont="1" applyFill="1" applyBorder="1" applyAlignment="1">
      <alignment horizontal="right"/>
    </xf>
    <xf numFmtId="167" fontId="23" fillId="10" borderId="21" xfId="65" applyFont="1" applyFill="1" applyBorder="1"/>
    <xf numFmtId="167" fontId="23" fillId="10" borderId="22" xfId="65" applyFont="1" applyFill="1" applyBorder="1"/>
    <xf numFmtId="0" fontId="33" fillId="10" borderId="33" xfId="0" applyFont="1" applyFill="1" applyBorder="1" applyAlignment="1">
      <alignment horizontal="right"/>
    </xf>
    <xf numFmtId="0" fontId="23" fillId="10" borderId="22" xfId="0" applyFont="1" applyFill="1" applyBorder="1" applyAlignment="1">
      <alignment horizontal="left" vertical="center"/>
    </xf>
    <xf numFmtId="167" fontId="18" fillId="10" borderId="20" xfId="65" applyFont="1" applyFill="1" applyBorder="1" applyAlignment="1">
      <alignment horizontal="right"/>
    </xf>
    <xf numFmtId="167" fontId="18" fillId="10" borderId="33" xfId="65" applyFont="1" applyFill="1" applyBorder="1" applyAlignment="1">
      <alignment horizontal="right"/>
    </xf>
    <xf numFmtId="0" fontId="23" fillId="10" borderId="2" xfId="0" applyFont="1" applyFill="1" applyBorder="1" applyAlignment="1">
      <alignment horizontal="right"/>
    </xf>
    <xf numFmtId="4" fontId="23" fillId="10" borderId="4" xfId="0" applyNumberFormat="1" applyFont="1" applyFill="1" applyBorder="1" applyAlignment="1">
      <alignment horizontal="left"/>
    </xf>
    <xf numFmtId="0" fontId="23" fillId="10" borderId="20" xfId="0" applyFont="1" applyFill="1" applyBorder="1" applyAlignment="1">
      <alignment horizontal="right"/>
    </xf>
    <xf numFmtId="0" fontId="23" fillId="10" borderId="33" xfId="0" applyFont="1" applyFill="1" applyBorder="1"/>
    <xf numFmtId="4" fontId="41" fillId="0" borderId="0" xfId="39" applyNumberFormat="1" applyFont="1" applyBorder="1"/>
    <xf numFmtId="4" fontId="23" fillId="12" borderId="22" xfId="65" applyNumberFormat="1" applyFont="1" applyFill="1" applyBorder="1" applyAlignment="1" applyProtection="1">
      <alignment horizontal="right"/>
    </xf>
    <xf numFmtId="4" fontId="23" fillId="12" borderId="22" xfId="65" applyNumberFormat="1" applyFont="1" applyFill="1" applyBorder="1" applyAlignment="1">
      <alignment horizontal="right" vertical="center"/>
    </xf>
    <xf numFmtId="171" fontId="18" fillId="12" borderId="8" xfId="0" applyNumberFormat="1" applyFont="1" applyFill="1" applyBorder="1" applyAlignment="1">
      <alignment horizontal="right"/>
    </xf>
    <xf numFmtId="171" fontId="18" fillId="12" borderId="19" xfId="0" applyNumberFormat="1" applyFont="1" applyFill="1" applyBorder="1" applyAlignment="1">
      <alignment horizontal="right"/>
    </xf>
    <xf numFmtId="0" fontId="18" fillId="12" borderId="19" xfId="0" applyFont="1" applyFill="1" applyBorder="1" applyAlignment="1">
      <alignment horizontal="right"/>
    </xf>
    <xf numFmtId="0" fontId="6" fillId="0" borderId="1" xfId="0" applyFont="1" applyFill="1" applyBorder="1"/>
    <xf numFmtId="172" fontId="6" fillId="0" borderId="1" xfId="0" applyNumberFormat="1" applyFont="1" applyFill="1" applyBorder="1"/>
    <xf numFmtId="0" fontId="0" fillId="0" borderId="1" xfId="0" applyFill="1" applyBorder="1"/>
    <xf numFmtId="0" fontId="18" fillId="8" borderId="30" xfId="0" applyFont="1" applyFill="1" applyBorder="1" applyAlignment="1">
      <alignment horizontal="center" vertical="center"/>
    </xf>
    <xf numFmtId="172" fontId="18" fillId="8" borderId="10" xfId="65" quotePrefix="1" applyNumberFormat="1" applyFont="1" applyFill="1" applyBorder="1"/>
    <xf numFmtId="172" fontId="18" fillId="8" borderId="0" xfId="65" applyNumberFormat="1" applyFont="1" applyFill="1" applyBorder="1" applyAlignment="1">
      <alignment horizontal="center"/>
    </xf>
    <xf numFmtId="172" fontId="18" fillId="8" borderId="28" xfId="65" applyNumberFormat="1" applyFont="1" applyFill="1" applyBorder="1" applyAlignment="1">
      <alignment horizontal="center"/>
    </xf>
    <xf numFmtId="4" fontId="18" fillId="12" borderId="1" xfId="10" applyNumberFormat="1" applyFont="1" applyFill="1" applyBorder="1" applyProtection="1">
      <protection locked="0"/>
    </xf>
    <xf numFmtId="43" fontId="18" fillId="12" borderId="35" xfId="65" applyNumberFormat="1" applyFont="1" applyFill="1" applyBorder="1"/>
    <xf numFmtId="43" fontId="18" fillId="12" borderId="44" xfId="65" applyNumberFormat="1" applyFont="1" applyFill="1" applyBorder="1"/>
    <xf numFmtId="43" fontId="18" fillId="12" borderId="34" xfId="65" applyNumberFormat="1" applyFont="1" applyFill="1" applyBorder="1"/>
    <xf numFmtId="43" fontId="18" fillId="12" borderId="38" xfId="65" applyNumberFormat="1" applyFont="1" applyFill="1" applyBorder="1"/>
    <xf numFmtId="43" fontId="18" fillId="12" borderId="65" xfId="65" applyNumberFormat="1" applyFont="1" applyFill="1" applyBorder="1"/>
    <xf numFmtId="43" fontId="18" fillId="12" borderId="62" xfId="65" applyNumberFormat="1" applyFont="1" applyFill="1" applyBorder="1"/>
    <xf numFmtId="43" fontId="18" fillId="12" borderId="39" xfId="65" applyNumberFormat="1" applyFont="1" applyFill="1" applyBorder="1"/>
    <xf numFmtId="43" fontId="18" fillId="12" borderId="61" xfId="65" applyNumberFormat="1" applyFont="1" applyFill="1" applyBorder="1"/>
    <xf numFmtId="43" fontId="18" fillId="12" borderId="62" xfId="65" applyNumberFormat="1" applyFont="1" applyFill="1" applyBorder="1" applyAlignment="1">
      <alignment horizontal="right"/>
    </xf>
    <xf numFmtId="43" fontId="18" fillId="12" borderId="39" xfId="65" applyNumberFormat="1" applyFont="1" applyFill="1" applyBorder="1" applyAlignment="1">
      <alignment horizontal="right"/>
    </xf>
    <xf numFmtId="43" fontId="18" fillId="12" borderId="12" xfId="65" applyNumberFormat="1" applyFont="1" applyFill="1" applyBorder="1"/>
    <xf numFmtId="43" fontId="18" fillId="12" borderId="56" xfId="65" applyNumberFormat="1" applyFont="1" applyFill="1" applyBorder="1" applyAlignment="1">
      <alignment horizontal="right"/>
    </xf>
    <xf numFmtId="43" fontId="18" fillId="12" borderId="40" xfId="65" applyNumberFormat="1" applyFont="1" applyFill="1" applyBorder="1" applyAlignment="1">
      <alignment horizontal="right"/>
    </xf>
    <xf numFmtId="43" fontId="18" fillId="12" borderId="40" xfId="65" applyNumberFormat="1" applyFont="1" applyFill="1" applyBorder="1"/>
    <xf numFmtId="43" fontId="18" fillId="12" borderId="41" xfId="65" applyNumberFormat="1" applyFont="1" applyFill="1" applyBorder="1"/>
    <xf numFmtId="167" fontId="6" fillId="9" borderId="29" xfId="65" applyFont="1" applyFill="1" applyBorder="1"/>
    <xf numFmtId="0" fontId="52" fillId="0" borderId="0" xfId="0" applyFont="1" applyFill="1"/>
    <xf numFmtId="4" fontId="18" fillId="9" borderId="34" xfId="65" applyNumberFormat="1" applyFont="1" applyFill="1" applyBorder="1"/>
    <xf numFmtId="4" fontId="18" fillId="9" borderId="39" xfId="65" applyNumberFormat="1" applyFont="1" applyFill="1" applyBorder="1"/>
    <xf numFmtId="39" fontId="18" fillId="9" borderId="18" xfId="65" applyNumberFormat="1" applyFont="1" applyFill="1" applyBorder="1" applyAlignment="1">
      <alignment horizontal="right"/>
    </xf>
    <xf numFmtId="4" fontId="5" fillId="14" borderId="19" xfId="65" applyNumberFormat="1" applyFont="1" applyFill="1" applyBorder="1"/>
    <xf numFmtId="4" fontId="7" fillId="12" borderId="19" xfId="65" applyNumberFormat="1" applyFont="1" applyFill="1" applyBorder="1"/>
    <xf numFmtId="4" fontId="18" fillId="12" borderId="16" xfId="65" applyNumberFormat="1" applyFont="1" applyFill="1" applyBorder="1" applyAlignment="1">
      <alignment horizontal="left" indent="1"/>
    </xf>
    <xf numFmtId="4" fontId="18" fillId="12" borderId="1" xfId="65" applyNumberFormat="1" applyFont="1" applyFill="1" applyBorder="1" applyAlignment="1">
      <alignment horizontal="left" indent="1"/>
    </xf>
    <xf numFmtId="4" fontId="18" fillId="12" borderId="18" xfId="65" applyNumberFormat="1" applyFont="1" applyFill="1" applyBorder="1" applyAlignment="1">
      <alignment horizontal="left" indent="1"/>
    </xf>
    <xf numFmtId="0" fontId="18" fillId="11" borderId="42" xfId="0" applyFont="1" applyFill="1" applyBorder="1"/>
    <xf numFmtId="172" fontId="18" fillId="11" borderId="9" xfId="65" applyNumberFormat="1" applyFont="1" applyFill="1" applyBorder="1"/>
    <xf numFmtId="39" fontId="18" fillId="9" borderId="42" xfId="65" applyNumberFormat="1" applyFont="1" applyFill="1" applyBorder="1"/>
    <xf numFmtId="4" fontId="18" fillId="9" borderId="42" xfId="65" applyNumberFormat="1" applyFont="1" applyFill="1" applyBorder="1"/>
    <xf numFmtId="4" fontId="18" fillId="9" borderId="52" xfId="65" applyNumberFormat="1" applyFont="1" applyFill="1" applyBorder="1"/>
    <xf numFmtId="4" fontId="5" fillId="9" borderId="19" xfId="65" applyNumberFormat="1" applyFont="1" applyFill="1" applyBorder="1"/>
    <xf numFmtId="0" fontId="52" fillId="0" borderId="0" xfId="0" applyFont="1"/>
    <xf numFmtId="169" fontId="21" fillId="0" borderId="0" xfId="39" applyNumberFormat="1" applyFont="1" applyFill="1" applyBorder="1"/>
    <xf numFmtId="43" fontId="52" fillId="0" borderId="0" xfId="65" applyNumberFormat="1" applyFont="1" applyBorder="1"/>
    <xf numFmtId="0" fontId="52" fillId="0" borderId="0" xfId="0" applyFont="1" applyAlignment="1">
      <alignment horizontal="right"/>
    </xf>
    <xf numFmtId="170" fontId="21" fillId="0" borderId="0" xfId="65" applyNumberFormat="1" applyFont="1" applyFill="1" applyBorder="1"/>
    <xf numFmtId="39" fontId="23" fillId="9" borderId="22" xfId="65" applyNumberFormat="1" applyFont="1" applyFill="1" applyBorder="1"/>
    <xf numFmtId="0" fontId="19" fillId="0" borderId="19" xfId="0" applyFont="1" applyFill="1" applyBorder="1" applyAlignment="1">
      <alignment wrapText="1"/>
    </xf>
    <xf numFmtId="0" fontId="18" fillId="0" borderId="0" xfId="9" applyFont="1" applyFill="1" applyBorder="1" applyAlignment="1">
      <alignment horizontal="right"/>
    </xf>
    <xf numFmtId="0" fontId="23" fillId="0" borderId="0" xfId="9" applyFont="1" applyFill="1" applyBorder="1"/>
    <xf numFmtId="43" fontId="18" fillId="0" borderId="0" xfId="10" applyFont="1" applyFill="1" applyBorder="1"/>
    <xf numFmtId="167" fontId="18" fillId="0" borderId="0" xfId="10" applyNumberFormat="1" applyFont="1" applyFill="1" applyBorder="1"/>
    <xf numFmtId="0" fontId="18" fillId="0" borderId="0" xfId="9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167" fontId="18" fillId="0" borderId="29" xfId="65" applyFont="1" applyFill="1" applyBorder="1"/>
    <xf numFmtId="0" fontId="18" fillId="12" borderId="17" xfId="0" applyFont="1" applyFill="1" applyBorder="1" applyAlignment="1">
      <alignment horizontal="center"/>
    </xf>
    <xf numFmtId="167" fontId="18" fillId="9" borderId="42" xfId="65" applyFont="1" applyFill="1" applyBorder="1"/>
    <xf numFmtId="167" fontId="18" fillId="0" borderId="42" xfId="65" applyFont="1" applyFill="1" applyBorder="1"/>
    <xf numFmtId="0" fontId="24" fillId="0" borderId="39" xfId="0" applyFont="1" applyFill="1" applyBorder="1" applyAlignment="1">
      <alignment horizontal="right"/>
    </xf>
    <xf numFmtId="43" fontId="18" fillId="0" borderId="78" xfId="65" applyNumberFormat="1" applyFont="1" applyFill="1" applyBorder="1"/>
    <xf numFmtId="9" fontId="23" fillId="12" borderId="17" xfId="70" applyFont="1" applyFill="1" applyBorder="1" applyAlignment="1">
      <alignment horizontal="right"/>
    </xf>
    <xf numFmtId="0" fontId="18" fillId="12" borderId="0" xfId="0" applyFont="1" applyFill="1" applyBorder="1" applyAlignment="1">
      <alignment horizontal="center"/>
    </xf>
    <xf numFmtId="0" fontId="54" fillId="0" borderId="0" xfId="0" applyFont="1" applyFill="1" applyAlignment="1"/>
    <xf numFmtId="0" fontId="18" fillId="12" borderId="19" xfId="0" applyFont="1" applyFill="1" applyBorder="1" applyAlignment="1">
      <alignment horizontal="center"/>
    </xf>
    <xf numFmtId="0" fontId="18" fillId="12" borderId="11" xfId="0" applyFont="1" applyFill="1" applyBorder="1" applyAlignment="1">
      <alignment horizontal="center"/>
    </xf>
    <xf numFmtId="0" fontId="18" fillId="0" borderId="19" xfId="0" applyFont="1" applyFill="1" applyBorder="1"/>
    <xf numFmtId="9" fontId="23" fillId="12" borderId="39" xfId="56" quotePrefix="1" applyFont="1" applyFill="1" applyBorder="1" applyAlignment="1">
      <alignment horizontal="center" vertical="center"/>
    </xf>
    <xf numFmtId="9" fontId="23" fillId="12" borderId="40" xfId="56" quotePrefix="1" applyFont="1" applyFill="1" applyBorder="1" applyAlignment="1">
      <alignment horizontal="center" vertical="center"/>
    </xf>
    <xf numFmtId="0" fontId="53" fillId="0" borderId="0" xfId="0" applyFont="1" applyFill="1" applyBorder="1" applyAlignment="1"/>
    <xf numFmtId="4" fontId="18" fillId="12" borderId="16" xfId="65" applyNumberFormat="1" applyFont="1" applyFill="1" applyBorder="1" applyProtection="1">
      <protection locked="0"/>
    </xf>
    <xf numFmtId="4" fontId="18" fillId="12" borderId="42" xfId="65" applyNumberFormat="1" applyFont="1" applyFill="1" applyBorder="1" applyProtection="1">
      <protection locked="0"/>
    </xf>
    <xf numFmtId="4" fontId="7" fillId="12" borderId="16" xfId="65" applyNumberFormat="1" applyFont="1" applyFill="1" applyBorder="1"/>
    <xf numFmtId="4" fontId="7" fillId="12" borderId="18" xfId="65" applyNumberFormat="1" applyFont="1" applyFill="1" applyBorder="1"/>
    <xf numFmtId="49" fontId="18" fillId="0" borderId="0" xfId="71" applyNumberFormat="1" applyFont="1" applyFill="1" applyAlignment="1">
      <alignment horizontal="left"/>
    </xf>
    <xf numFmtId="4" fontId="18" fillId="9" borderId="17" xfId="65" applyNumberFormat="1" applyFont="1" applyFill="1" applyBorder="1" applyAlignment="1">
      <alignment wrapText="1"/>
    </xf>
    <xf numFmtId="172" fontId="18" fillId="0" borderId="47" xfId="65" applyNumberFormat="1" applyFont="1" applyFill="1" applyBorder="1" applyAlignment="1">
      <alignment horizontal="center"/>
    </xf>
    <xf numFmtId="0" fontId="18" fillId="0" borderId="19" xfId="0" applyFont="1" applyFill="1" applyBorder="1" applyAlignment="1">
      <alignment horizontal="right"/>
    </xf>
    <xf numFmtId="0" fontId="23" fillId="0" borderId="2" xfId="0" applyFont="1" applyFill="1" applyBorder="1"/>
    <xf numFmtId="9" fontId="23" fillId="12" borderId="17" xfId="0" applyNumberFormat="1" applyFont="1" applyFill="1" applyBorder="1"/>
    <xf numFmtId="9" fontId="18" fillId="12" borderId="1" xfId="0" applyNumberFormat="1" applyFont="1" applyFill="1" applyBorder="1"/>
    <xf numFmtId="0" fontId="18" fillId="0" borderId="68" xfId="0" applyFont="1" applyFill="1" applyBorder="1" applyAlignment="1">
      <alignment wrapText="1"/>
    </xf>
    <xf numFmtId="4" fontId="18" fillId="9" borderId="1" xfId="65" applyNumberFormat="1" applyFont="1" applyFill="1" applyBorder="1" applyAlignment="1" applyProtection="1">
      <alignment horizontal="right"/>
    </xf>
    <xf numFmtId="0" fontId="35" fillId="0" borderId="68" xfId="0" quotePrefix="1" applyFont="1" applyFill="1" applyBorder="1" applyAlignment="1"/>
    <xf numFmtId="0" fontId="35" fillId="0" borderId="68" xfId="0" quotePrefix="1" applyFont="1" applyFill="1" applyBorder="1" applyAlignment="1">
      <alignment wrapText="1"/>
    </xf>
    <xf numFmtId="9" fontId="23" fillId="12" borderId="1" xfId="0" applyNumberFormat="1" applyFont="1" applyFill="1" applyBorder="1"/>
    <xf numFmtId="0" fontId="23" fillId="0" borderId="76" xfId="0" applyFont="1" applyFill="1" applyBorder="1" applyAlignment="1">
      <alignment horizontal="left" wrapText="1"/>
    </xf>
    <xf numFmtId="4" fontId="18" fillId="11" borderId="27" xfId="65" applyNumberFormat="1" applyFont="1" applyFill="1" applyBorder="1"/>
    <xf numFmtId="9" fontId="18" fillId="12" borderId="27" xfId="0" applyNumberFormat="1" applyFont="1" applyFill="1" applyBorder="1"/>
    <xf numFmtId="167" fontId="23" fillId="0" borderId="22" xfId="65" applyFont="1" applyFill="1" applyBorder="1" applyAlignment="1">
      <alignment horizontal="left" vertical="center"/>
    </xf>
    <xf numFmtId="4" fontId="18" fillId="9" borderId="53" xfId="0" applyNumberFormat="1" applyFont="1" applyFill="1" applyBorder="1"/>
    <xf numFmtId="4" fontId="18" fillId="9" borderId="42" xfId="0" applyNumberFormat="1" applyFont="1" applyFill="1" applyBorder="1"/>
    <xf numFmtId="167" fontId="18" fillId="9" borderId="42" xfId="0" applyNumberFormat="1" applyFont="1" applyFill="1" applyBorder="1"/>
    <xf numFmtId="0" fontId="18" fillId="9" borderId="42" xfId="0" applyNumberFormat="1" applyFont="1" applyFill="1" applyBorder="1"/>
    <xf numFmtId="0" fontId="18" fillId="11" borderId="52" xfId="0" applyFont="1" applyFill="1" applyBorder="1"/>
    <xf numFmtId="0" fontId="18" fillId="12" borderId="0" xfId="0" applyFont="1" applyFill="1" applyBorder="1"/>
    <xf numFmtId="0" fontId="18" fillId="0" borderId="42" xfId="0" applyFont="1" applyBorder="1"/>
    <xf numFmtId="2" fontId="18" fillId="9" borderId="18" xfId="65" applyNumberFormat="1" applyFont="1" applyFill="1" applyBorder="1"/>
    <xf numFmtId="0" fontId="23" fillId="0" borderId="1" xfId="0" applyFont="1" applyFill="1" applyBorder="1" applyAlignment="1">
      <alignment horizontal="center" wrapText="1"/>
    </xf>
    <xf numFmtId="0" fontId="18" fillId="12" borderId="27" xfId="0" applyFont="1" applyFill="1" applyBorder="1" applyAlignment="1">
      <alignment horizontal="center"/>
    </xf>
    <xf numFmtId="0" fontId="18" fillId="12" borderId="18" xfId="0" applyFont="1" applyFill="1" applyBorder="1"/>
    <xf numFmtId="0" fontId="18" fillId="0" borderId="1" xfId="0" quotePrefix="1" applyFont="1" applyFill="1" applyBorder="1" applyAlignment="1">
      <alignment wrapText="1"/>
    </xf>
    <xf numFmtId="0" fontId="18" fillId="0" borderId="11" xfId="0" applyFont="1" applyFill="1" applyBorder="1" applyAlignment="1">
      <alignment horizontal="right"/>
    </xf>
    <xf numFmtId="49" fontId="18" fillId="0" borderId="0" xfId="71" applyNumberFormat="1" applyFont="1" applyFill="1"/>
    <xf numFmtId="0" fontId="18" fillId="0" borderId="76" xfId="0" applyFont="1" applyFill="1" applyBorder="1"/>
    <xf numFmtId="0" fontId="18" fillId="11" borderId="76" xfId="0" applyFont="1" applyFill="1" applyBorder="1"/>
    <xf numFmtId="0" fontId="57" fillId="0" borderId="0" xfId="0" applyFont="1" applyFill="1" applyBorder="1" applyAlignment="1">
      <alignment wrapText="1"/>
    </xf>
    <xf numFmtId="4" fontId="18" fillId="9" borderId="18" xfId="0" applyNumberFormat="1" applyFont="1" applyFill="1" applyBorder="1"/>
    <xf numFmtId="0" fontId="18" fillId="0" borderId="0" xfId="1" applyFont="1" applyFill="1" applyBorder="1" applyAlignment="1">
      <alignment wrapText="1"/>
    </xf>
    <xf numFmtId="0" fontId="18" fillId="11" borderId="18" xfId="0" applyFont="1" applyFill="1" applyBorder="1"/>
    <xf numFmtId="0" fontId="23" fillId="0" borderId="25" xfId="1" applyFont="1" applyFill="1" applyBorder="1" applyAlignment="1">
      <alignment horizontal="right"/>
    </xf>
    <xf numFmtId="0" fontId="23" fillId="0" borderId="28" xfId="1" applyFont="1" applyFill="1" applyBorder="1" applyAlignment="1">
      <alignment wrapText="1"/>
    </xf>
    <xf numFmtId="4" fontId="18" fillId="9" borderId="29" xfId="0" applyNumberFormat="1" applyFont="1" applyFill="1" applyBorder="1"/>
    <xf numFmtId="0" fontId="41" fillId="8" borderId="8" xfId="9" applyFont="1" applyFill="1" applyBorder="1" applyAlignment="1">
      <alignment horizontal="center" vertical="center" wrapText="1"/>
    </xf>
    <xf numFmtId="172" fontId="18" fillId="8" borderId="47" xfId="65" applyNumberFormat="1" applyFont="1" applyFill="1" applyBorder="1" applyAlignment="1">
      <alignment horizontal="center"/>
    </xf>
    <xf numFmtId="172" fontId="18" fillId="8" borderId="48" xfId="65" applyNumberFormat="1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18" fillId="8" borderId="11" xfId="0" applyFont="1" applyFill="1" applyBorder="1" applyAlignment="1">
      <alignment horizontal="center" vertical="center" wrapText="1"/>
    </xf>
    <xf numFmtId="0" fontId="55" fillId="15" borderId="8" xfId="76" applyFont="1" applyFill="1" applyBorder="1" applyAlignment="1">
      <alignment horizontal="center" vertical="center"/>
    </xf>
    <xf numFmtId="0" fontId="19" fillId="0" borderId="0" xfId="0" applyFont="1" applyFill="1"/>
    <xf numFmtId="2" fontId="63" fillId="0" borderId="0" xfId="71" applyNumberFormat="1" applyFont="1"/>
    <xf numFmtId="2" fontId="19" fillId="0" borderId="0" xfId="71" applyNumberFormat="1" applyFont="1" applyFill="1" applyBorder="1" applyAlignment="1">
      <alignment horizontal="left"/>
    </xf>
    <xf numFmtId="0" fontId="18" fillId="8" borderId="0" xfId="9" applyFont="1" applyFill="1" applyBorder="1" applyAlignment="1">
      <alignment horizontal="center"/>
    </xf>
    <xf numFmtId="0" fontId="39" fillId="0" borderId="0" xfId="1" applyFont="1" applyFill="1" applyBorder="1"/>
    <xf numFmtId="0" fontId="19" fillId="0" borderId="0" xfId="1" applyFont="1" applyFill="1" applyBorder="1"/>
    <xf numFmtId="0" fontId="39" fillId="6" borderId="1" xfId="9" applyFont="1" applyFill="1" applyBorder="1"/>
    <xf numFmtId="0" fontId="39" fillId="10" borderId="0" xfId="9" applyFont="1" applyFill="1" applyBorder="1"/>
    <xf numFmtId="0" fontId="64" fillId="0" borderId="0" xfId="1" applyFont="1" applyFill="1" applyBorder="1"/>
    <xf numFmtId="0" fontId="19" fillId="0" borderId="0" xfId="0" applyFont="1" applyFill="1" applyBorder="1"/>
    <xf numFmtId="2" fontId="63" fillId="0" borderId="0" xfId="71" applyNumberFormat="1" applyFont="1" applyFill="1"/>
    <xf numFmtId="0" fontId="18" fillId="8" borderId="26" xfId="9" applyFont="1" applyFill="1" applyBorder="1" applyAlignment="1">
      <alignment horizontal="center"/>
    </xf>
    <xf numFmtId="0" fontId="18" fillId="8" borderId="28" xfId="9" applyFont="1" applyFill="1" applyBorder="1" applyAlignment="1">
      <alignment horizontal="center"/>
    </xf>
    <xf numFmtId="0" fontId="18" fillId="8" borderId="25" xfId="9" applyFont="1" applyFill="1" applyBorder="1" applyAlignment="1">
      <alignment horizontal="center"/>
    </xf>
    <xf numFmtId="0" fontId="18" fillId="8" borderId="52" xfId="9" applyFont="1" applyFill="1" applyBorder="1" applyAlignment="1">
      <alignment horizontal="center"/>
    </xf>
    <xf numFmtId="0" fontId="64" fillId="0" borderId="1" xfId="1" applyFont="1" applyBorder="1"/>
    <xf numFmtId="0" fontId="39" fillId="0" borderId="1" xfId="1" applyFont="1" applyFill="1" applyBorder="1"/>
    <xf numFmtId="0" fontId="67" fillId="6" borderId="1" xfId="9" applyFont="1" applyFill="1" applyBorder="1"/>
    <xf numFmtId="0" fontId="66" fillId="0" borderId="1" xfId="1" applyFont="1" applyBorder="1" applyAlignment="1">
      <alignment horizontal="left"/>
    </xf>
    <xf numFmtId="0" fontId="66" fillId="0" borderId="1" xfId="9" applyFont="1" applyBorder="1"/>
    <xf numFmtId="0" fontId="70" fillId="0" borderId="0" xfId="0" applyFont="1" applyFill="1" applyAlignment="1"/>
    <xf numFmtId="0" fontId="39" fillId="6" borderId="17" xfId="9" applyFont="1" applyFill="1" applyBorder="1"/>
    <xf numFmtId="0" fontId="19" fillId="0" borderId="1" xfId="9" applyFont="1" applyBorder="1"/>
    <xf numFmtId="0" fontId="39" fillId="10" borderId="22" xfId="9" applyFont="1" applyFill="1" applyBorder="1" applyAlignment="1">
      <alignment horizontal="center"/>
    </xf>
    <xf numFmtId="0" fontId="71" fillId="0" borderId="1" xfId="1" applyFont="1" applyBorder="1"/>
    <xf numFmtId="0" fontId="18" fillId="8" borderId="47" xfId="0" applyFont="1" applyFill="1" applyBorder="1" applyAlignment="1">
      <alignment horizontal="center" vertical="center"/>
    </xf>
    <xf numFmtId="0" fontId="39" fillId="6" borderId="17" xfId="0" applyFont="1" applyFill="1" applyBorder="1"/>
    <xf numFmtId="0" fontId="19" fillId="0" borderId="1" xfId="0" applyFont="1" applyBorder="1"/>
    <xf numFmtId="0" fontId="19" fillId="0" borderId="1" xfId="0" applyFont="1" applyFill="1" applyBorder="1"/>
    <xf numFmtId="0" fontId="39" fillId="6" borderId="1" xfId="0" applyFont="1" applyFill="1" applyBorder="1"/>
    <xf numFmtId="0" fontId="66" fillId="0" borderId="1" xfId="0" applyFont="1" applyBorder="1"/>
    <xf numFmtId="0" fontId="39" fillId="8" borderId="28" xfId="0" applyFont="1" applyFill="1" applyBorder="1" applyAlignment="1">
      <alignment horizontal="center"/>
    </xf>
    <xf numFmtId="172" fontId="19" fillId="0" borderId="47" xfId="65" applyNumberFormat="1" applyFont="1" applyFill="1" applyBorder="1" applyAlignment="1">
      <alignment horizontal="center"/>
    </xf>
    <xf numFmtId="172" fontId="19" fillId="0" borderId="19" xfId="65" applyNumberFormat="1" applyFont="1" applyBorder="1"/>
    <xf numFmtId="172" fontId="19" fillId="0" borderId="19" xfId="65" applyNumberFormat="1" applyFont="1" applyBorder="1" applyAlignment="1">
      <alignment horizontal="center"/>
    </xf>
    <xf numFmtId="172" fontId="72" fillId="0" borderId="0" xfId="65" applyNumberFormat="1" applyFont="1" applyFill="1" applyBorder="1"/>
    <xf numFmtId="172" fontId="2" fillId="0" borderId="0" xfId="65" applyNumberFormat="1" applyFont="1" applyFill="1" applyBorder="1"/>
    <xf numFmtId="172" fontId="19" fillId="7" borderId="11" xfId="65" applyNumberFormat="1" applyFont="1" applyFill="1" applyBorder="1" applyAlignment="1">
      <alignment horizontal="center"/>
    </xf>
    <xf numFmtId="0" fontId="18" fillId="0" borderId="77" xfId="0" applyFont="1" applyBorder="1"/>
    <xf numFmtId="171" fontId="23" fillId="8" borderId="74" xfId="0" applyNumberFormat="1" applyFont="1" applyFill="1" applyBorder="1" applyAlignment="1">
      <alignment horizontal="center" wrapText="1"/>
    </xf>
    <xf numFmtId="4" fontId="23" fillId="8" borderId="74" xfId="0" applyNumberFormat="1" applyFont="1" applyFill="1" applyBorder="1" applyAlignment="1">
      <alignment horizontal="center" wrapText="1"/>
    </xf>
    <xf numFmtId="0" fontId="23" fillId="0" borderId="78" xfId="0" applyFont="1" applyFill="1" applyBorder="1"/>
    <xf numFmtId="0" fontId="39" fillId="0" borderId="78" xfId="0" applyFont="1" applyFill="1" applyBorder="1"/>
    <xf numFmtId="0" fontId="69" fillId="0" borderId="0" xfId="0" applyFont="1" applyAlignment="1"/>
    <xf numFmtId="1" fontId="63" fillId="0" borderId="0" xfId="71" applyNumberFormat="1" applyFont="1" applyFill="1" applyAlignment="1">
      <alignment horizontal="left"/>
    </xf>
    <xf numFmtId="0" fontId="19" fillId="7" borderId="16" xfId="0" applyFont="1" applyFill="1" applyBorder="1"/>
    <xf numFmtId="0" fontId="66" fillId="0" borderId="16" xfId="0" applyFont="1" applyBorder="1" applyAlignment="1">
      <alignment wrapText="1"/>
    </xf>
    <xf numFmtId="0" fontId="18" fillId="0" borderId="16" xfId="0" applyFont="1" applyFill="1" applyBorder="1"/>
    <xf numFmtId="0" fontId="39" fillId="0" borderId="76" xfId="0" applyFont="1" applyFill="1" applyBorder="1"/>
    <xf numFmtId="0" fontId="39" fillId="0" borderId="76" xfId="0" applyFont="1" applyFill="1" applyBorder="1" applyAlignment="1">
      <alignment horizontal="left" wrapText="1"/>
    </xf>
    <xf numFmtId="0" fontId="19" fillId="0" borderId="8" xfId="0" applyFont="1" applyBorder="1" applyAlignment="1">
      <alignment horizontal="left"/>
    </xf>
    <xf numFmtId="0" fontId="19" fillId="0" borderId="19" xfId="0" applyFont="1" applyBorder="1" applyAlignment="1">
      <alignment horizontal="left" wrapText="1"/>
    </xf>
    <xf numFmtId="0" fontId="39" fillId="0" borderId="19" xfId="0" applyFont="1" applyBorder="1" applyAlignment="1">
      <alignment horizontal="left"/>
    </xf>
    <xf numFmtId="0" fontId="19" fillId="0" borderId="19" xfId="0" applyFont="1" applyBorder="1"/>
    <xf numFmtId="0" fontId="19" fillId="0" borderId="19" xfId="0" applyFont="1" applyFill="1" applyBorder="1"/>
    <xf numFmtId="0" fontId="19" fillId="0" borderId="11" xfId="0" applyFont="1" applyFill="1" applyBorder="1"/>
    <xf numFmtId="0" fontId="19" fillId="0" borderId="1" xfId="0" applyFont="1" applyFill="1" applyBorder="1" applyAlignment="1">
      <alignment horizontal="center"/>
    </xf>
    <xf numFmtId="0" fontId="2" fillId="12" borderId="1" xfId="0" applyFont="1" applyFill="1" applyBorder="1"/>
    <xf numFmtId="0" fontId="19" fillId="0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" fillId="8" borderId="34" xfId="0" applyFont="1" applyFill="1" applyBorder="1" applyAlignment="1">
      <alignment horizontal="center"/>
    </xf>
    <xf numFmtId="43" fontId="19" fillId="8" borderId="48" xfId="43" applyFont="1" applyFill="1" applyBorder="1" applyAlignment="1">
      <alignment horizontal="center"/>
    </xf>
    <xf numFmtId="167" fontId="39" fillId="10" borderId="20" xfId="65" applyFont="1" applyFill="1" applyBorder="1"/>
    <xf numFmtId="167" fontId="19" fillId="8" borderId="28" xfId="65" applyFont="1" applyFill="1" applyBorder="1" applyAlignment="1">
      <alignment horizontal="center"/>
    </xf>
    <xf numFmtId="167" fontId="19" fillId="0" borderId="19" xfId="65" applyFont="1" applyFill="1" applyBorder="1" applyAlignment="1">
      <alignment horizontal="left" indent="2"/>
    </xf>
    <xf numFmtId="167" fontId="19" fillId="0" borderId="19" xfId="65" applyFont="1" applyFill="1" applyBorder="1"/>
    <xf numFmtId="1" fontId="77" fillId="0" borderId="0" xfId="71" applyNumberFormat="1" applyFont="1" applyFill="1" applyAlignment="1">
      <alignment horizontal="left"/>
    </xf>
    <xf numFmtId="0" fontId="22" fillId="8" borderId="0" xfId="0" applyFont="1" applyFill="1" applyBorder="1" applyAlignment="1">
      <alignment horizontal="center"/>
    </xf>
    <xf numFmtId="172" fontId="23" fillId="8" borderId="34" xfId="65" applyNumberFormat="1" applyFont="1" applyFill="1" applyBorder="1" applyAlignment="1">
      <alignment horizontal="center"/>
    </xf>
    <xf numFmtId="172" fontId="23" fillId="0" borderId="51" xfId="65" applyNumberFormat="1" applyFont="1" applyFill="1" applyBorder="1" applyAlignment="1">
      <alignment horizontal="center"/>
    </xf>
    <xf numFmtId="172" fontId="19" fillId="0" borderId="11" xfId="65" applyNumberFormat="1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/>
    </xf>
    <xf numFmtId="0" fontId="2" fillId="0" borderId="0" xfId="0" applyFont="1"/>
    <xf numFmtId="0" fontId="63" fillId="0" borderId="70" xfId="66" applyFont="1" applyFill="1" applyBorder="1" applyAlignment="1">
      <alignment horizontal="justify" vertical="top" wrapText="1"/>
    </xf>
    <xf numFmtId="0" fontId="63" fillId="0" borderId="70" xfId="66" applyFont="1" applyFill="1" applyBorder="1" applyAlignment="1">
      <alignment wrapText="1"/>
    </xf>
    <xf numFmtId="0" fontId="23" fillId="0" borderId="78" xfId="0" applyFont="1" applyFill="1" applyBorder="1" applyAlignment="1">
      <alignment horizontal="left"/>
    </xf>
    <xf numFmtId="0" fontId="63" fillId="0" borderId="72" xfId="66" applyFont="1" applyFill="1" applyBorder="1" applyAlignment="1">
      <alignment wrapText="1"/>
    </xf>
    <xf numFmtId="0" fontId="23" fillId="8" borderId="76" xfId="0" applyFont="1" applyFill="1" applyBorder="1" applyAlignment="1">
      <alignment horizontal="center" wrapText="1"/>
    </xf>
    <xf numFmtId="0" fontId="39" fillId="0" borderId="76" xfId="0" applyFont="1" applyFill="1" applyBorder="1" applyAlignment="1">
      <alignment horizontal="left"/>
    </xf>
    <xf numFmtId="0" fontId="23" fillId="0" borderId="76" xfId="0" applyFont="1" applyFill="1" applyBorder="1" applyAlignment="1">
      <alignment horizontal="left"/>
    </xf>
    <xf numFmtId="0" fontId="66" fillId="0" borderId="1" xfId="0" applyFont="1" applyFill="1" applyBorder="1" applyAlignment="1">
      <alignment horizontal="left" wrapText="1" indent="2"/>
    </xf>
    <xf numFmtId="0" fontId="66" fillId="0" borderId="75" xfId="0" applyFont="1" applyFill="1" applyBorder="1" applyAlignment="1">
      <alignment horizontal="left" wrapText="1" indent="2"/>
    </xf>
    <xf numFmtId="0" fontId="2" fillId="0" borderId="0" xfId="0" applyFont="1" applyFill="1"/>
    <xf numFmtId="2" fontId="2" fillId="0" borderId="0" xfId="71" applyNumberFormat="1" applyFont="1" applyFill="1"/>
    <xf numFmtId="169" fontId="19" fillId="0" borderId="0" xfId="5" applyFont="1" applyFill="1" applyBorder="1"/>
    <xf numFmtId="2" fontId="19" fillId="0" borderId="0" xfId="71" applyNumberFormat="1" applyFont="1"/>
    <xf numFmtId="0" fontId="23" fillId="0" borderId="8" xfId="0" applyFont="1" applyBorder="1"/>
    <xf numFmtId="0" fontId="39" fillId="0" borderId="19" xfId="0" applyFont="1" applyBorder="1"/>
    <xf numFmtId="0" fontId="19" fillId="0" borderId="0" xfId="0" applyFont="1" applyFill="1" applyAlignment="1">
      <alignment horizontal="left"/>
    </xf>
    <xf numFmtId="0" fontId="19" fillId="0" borderId="1" xfId="0" quotePrefix="1" applyFont="1" applyBorder="1" applyAlignment="1">
      <alignment horizontal="left" indent="2"/>
    </xf>
    <xf numFmtId="0" fontId="19" fillId="0" borderId="27" xfId="0" quotePrefix="1" applyFont="1" applyBorder="1" applyAlignment="1">
      <alignment horizontal="left" indent="2"/>
    </xf>
    <xf numFmtId="0" fontId="19" fillId="0" borderId="0" xfId="1" applyFont="1" applyFill="1" applyBorder="1" applyAlignment="1">
      <alignment wrapText="1"/>
    </xf>
    <xf numFmtId="49" fontId="63" fillId="0" borderId="0" xfId="71" applyNumberFormat="1" applyFont="1" applyFill="1" applyAlignment="1">
      <alignment horizontal="left"/>
    </xf>
    <xf numFmtId="0" fontId="23" fillId="0" borderId="3" xfId="1" applyFont="1" applyFill="1" applyBorder="1" applyAlignment="1">
      <alignment horizontal="left"/>
    </xf>
    <xf numFmtId="0" fontId="27" fillId="0" borderId="3" xfId="1" applyFont="1" applyFill="1" applyBorder="1" applyAlignment="1">
      <alignment horizontal="left"/>
    </xf>
    <xf numFmtId="0" fontId="18" fillId="0" borderId="3" xfId="1" applyFont="1" applyFill="1" applyBorder="1"/>
    <xf numFmtId="0" fontId="39" fillId="6" borderId="3" xfId="9" applyFont="1" applyFill="1" applyBorder="1"/>
    <xf numFmtId="0" fontId="19" fillId="0" borderId="3" xfId="0" applyFont="1" applyFill="1" applyBorder="1" applyAlignment="1">
      <alignment vertical="top" wrapText="1"/>
    </xf>
    <xf numFmtId="0" fontId="69" fillId="0" borderId="0" xfId="0" applyFont="1" applyFill="1" applyAlignment="1"/>
    <xf numFmtId="0" fontId="39" fillId="8" borderId="12" xfId="0" applyFont="1" applyFill="1" applyBorder="1" applyAlignment="1">
      <alignment horizontal="center"/>
    </xf>
    <xf numFmtId="167" fontId="39" fillId="10" borderId="22" xfId="65" applyFont="1" applyFill="1" applyBorder="1"/>
    <xf numFmtId="0" fontId="39" fillId="0" borderId="21" xfId="0" applyFont="1" applyBorder="1"/>
    <xf numFmtId="0" fontId="39" fillId="0" borderId="68" xfId="0" applyFont="1" applyBorder="1" applyAlignment="1">
      <alignment wrapText="1"/>
    </xf>
    <xf numFmtId="40" fontId="19" fillId="8" borderId="8" xfId="0" applyNumberFormat="1" applyFont="1" applyFill="1" applyBorder="1" applyAlignment="1">
      <alignment horizontal="center" wrapText="1"/>
    </xf>
    <xf numFmtId="0" fontId="19" fillId="0" borderId="11" xfId="0" applyFont="1" applyBorder="1"/>
    <xf numFmtId="0" fontId="19" fillId="0" borderId="0" xfId="0" applyFont="1" applyBorder="1"/>
    <xf numFmtId="0" fontId="19" fillId="0" borderId="14" xfId="0" applyFont="1" applyBorder="1"/>
    <xf numFmtId="172" fontId="19" fillId="8" borderId="19" xfId="65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/>
    </xf>
    <xf numFmtId="0" fontId="18" fillId="11" borderId="79" xfId="0" applyFont="1" applyFill="1" applyBorder="1"/>
    <xf numFmtId="0" fontId="18" fillId="0" borderId="12" xfId="0" applyFont="1" applyFill="1" applyBorder="1"/>
    <xf numFmtId="0" fontId="18" fillId="0" borderId="14" xfId="0" applyFont="1" applyFill="1" applyBorder="1"/>
    <xf numFmtId="0" fontId="18" fillId="11" borderId="14" xfId="0" applyFont="1" applyFill="1" applyBorder="1"/>
    <xf numFmtId="0" fontId="18" fillId="11" borderId="74" xfId="0" applyFont="1" applyFill="1" applyBorder="1"/>
    <xf numFmtId="0" fontId="76" fillId="8" borderId="2" xfId="0" applyFont="1" applyFill="1" applyBorder="1" applyAlignment="1">
      <alignment horizontal="center" wrapText="1"/>
    </xf>
    <xf numFmtId="0" fontId="20" fillId="0" borderId="8" xfId="72" quotePrefix="1" applyBorder="1" applyAlignment="1" applyProtection="1"/>
    <xf numFmtId="0" fontId="20" fillId="0" borderId="19" xfId="72" quotePrefix="1" applyBorder="1" applyAlignment="1" applyProtection="1"/>
    <xf numFmtId="0" fontId="20" fillId="0" borderId="19" xfId="72" quotePrefix="1" applyBorder="1"/>
    <xf numFmtId="0" fontId="50" fillId="0" borderId="8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1" fillId="0" borderId="0" xfId="0" applyFont="1"/>
    <xf numFmtId="0" fontId="41" fillId="0" borderId="0" xfId="0" applyFont="1" applyFill="1" applyAlignment="1">
      <alignment horizontal="left"/>
    </xf>
    <xf numFmtId="2" fontId="61" fillId="0" borderId="0" xfId="71" applyNumberFormat="1" applyFont="1" applyFill="1"/>
    <xf numFmtId="0" fontId="86" fillId="17" borderId="63" xfId="0" applyFont="1" applyFill="1" applyBorder="1" applyAlignment="1">
      <alignment horizontal="center" vertical="center" wrapText="1"/>
    </xf>
    <xf numFmtId="0" fontId="87" fillId="0" borderId="63" xfId="0" applyFont="1" applyBorder="1" applyAlignment="1">
      <alignment horizontal="center" vertical="center" wrapText="1"/>
    </xf>
    <xf numFmtId="0" fontId="87" fillId="0" borderId="63" xfId="0" applyFont="1" applyBorder="1" applyAlignment="1">
      <alignment vertical="center" wrapText="1"/>
    </xf>
    <xf numFmtId="0" fontId="88" fillId="11" borderId="63" xfId="0" applyFont="1" applyFill="1" applyBorder="1" applyAlignment="1">
      <alignment horizontal="center" vertical="center" wrapText="1"/>
    </xf>
    <xf numFmtId="0" fontId="87" fillId="16" borderId="63" xfId="0" applyFont="1" applyFill="1" applyBorder="1" applyAlignment="1">
      <alignment horizontal="justify" vertical="center" wrapText="1"/>
    </xf>
    <xf numFmtId="0" fontId="19" fillId="0" borderId="0" xfId="0" applyFont="1"/>
    <xf numFmtId="0" fontId="90" fillId="15" borderId="33" xfId="0" applyFont="1" applyFill="1" applyBorder="1" applyAlignment="1">
      <alignment vertical="center" wrapText="1"/>
    </xf>
    <xf numFmtId="0" fontId="90" fillId="15" borderId="20" xfId="0" applyFont="1" applyFill="1" applyBorder="1" applyAlignment="1">
      <alignment vertical="center" wrapText="1"/>
    </xf>
    <xf numFmtId="0" fontId="90" fillId="17" borderId="63" xfId="0" applyFont="1" applyFill="1" applyBorder="1" applyAlignment="1">
      <alignment vertical="center" wrapText="1"/>
    </xf>
    <xf numFmtId="0" fontId="90" fillId="15" borderId="33" xfId="0" applyFont="1" applyFill="1" applyBorder="1" applyAlignment="1">
      <alignment horizontal="center" vertical="center" wrapText="1"/>
    </xf>
    <xf numFmtId="0" fontId="21" fillId="16" borderId="63" xfId="0" applyFont="1" applyFill="1" applyBorder="1" applyAlignment="1">
      <alignment wrapText="1"/>
    </xf>
    <xf numFmtId="0" fontId="0" fillId="16" borderId="63" xfId="0" applyFill="1" applyBorder="1" applyAlignment="1">
      <alignment wrapText="1"/>
    </xf>
    <xf numFmtId="14" fontId="0" fillId="18" borderId="63" xfId="0" applyNumberFormat="1" applyFill="1" applyBorder="1" applyAlignment="1">
      <alignment wrapText="1"/>
    </xf>
    <xf numFmtId="0" fontId="13" fillId="19" borderId="63" xfId="0" applyFont="1" applyFill="1" applyBorder="1" applyAlignment="1">
      <alignment wrapText="1"/>
    </xf>
    <xf numFmtId="4" fontId="0" fillId="11" borderId="63" xfId="0" applyNumberFormat="1" applyFill="1" applyBorder="1" applyAlignment="1">
      <alignment horizontal="right" vertical="center" wrapText="1"/>
    </xf>
    <xf numFmtId="0" fontId="0" fillId="11" borderId="63" xfId="0" applyFill="1" applyBorder="1" applyAlignment="1">
      <alignment wrapText="1"/>
    </xf>
    <xf numFmtId="0" fontId="92" fillId="0" borderId="0" xfId="0" applyFont="1" applyAlignment="1">
      <alignment vertical="center"/>
    </xf>
    <xf numFmtId="0" fontId="91" fillId="0" borderId="84" xfId="0" applyFont="1" applyBorder="1" applyAlignment="1">
      <alignment horizontal="center" vertical="center"/>
    </xf>
    <xf numFmtId="0" fontId="0" fillId="0" borderId="0" xfId="0" applyAlignment="1"/>
    <xf numFmtId="0" fontId="93" fillId="19" borderId="84" xfId="0" applyFont="1" applyFill="1" applyBorder="1" applyAlignment="1">
      <alignment horizontal="left"/>
    </xf>
    <xf numFmtId="0" fontId="94" fillId="19" borderId="84" xfId="0" applyFont="1" applyFill="1" applyBorder="1" applyAlignment="1">
      <alignment horizontal="left"/>
    </xf>
    <xf numFmtId="0" fontId="13" fillId="19" borderId="63" xfId="0" applyFont="1" applyFill="1" applyBorder="1"/>
    <xf numFmtId="167" fontId="95" fillId="11" borderId="63" xfId="65" applyFont="1" applyFill="1" applyBorder="1" applyAlignment="1">
      <alignment horizontal="left" vertical="center" wrapText="1"/>
    </xf>
    <xf numFmtId="0" fontId="55" fillId="15" borderId="32" xfId="76" applyFont="1" applyFill="1" applyBorder="1" applyAlignment="1">
      <alignment horizontal="center" vertical="center"/>
    </xf>
    <xf numFmtId="0" fontId="55" fillId="15" borderId="10" xfId="76" applyFont="1" applyFill="1" applyBorder="1" applyAlignment="1">
      <alignment horizontal="center" vertical="center"/>
    </xf>
    <xf numFmtId="0" fontId="18" fillId="8" borderId="9" xfId="1" applyFont="1" applyFill="1" applyBorder="1" applyAlignment="1">
      <alignment horizontal="center" vertical="center" wrapText="1"/>
    </xf>
    <xf numFmtId="0" fontId="18" fillId="8" borderId="16" xfId="1" applyFont="1" applyFill="1" applyBorder="1" applyAlignment="1">
      <alignment horizontal="center" vertical="center" wrapText="1"/>
    </xf>
    <xf numFmtId="0" fontId="18" fillId="8" borderId="25" xfId="1" applyFont="1" applyFill="1" applyBorder="1" applyAlignment="1">
      <alignment horizontal="center" vertical="center" wrapText="1"/>
    </xf>
    <xf numFmtId="0" fontId="23" fillId="8" borderId="55" xfId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23" fillId="8" borderId="29" xfId="1" applyFont="1" applyFill="1" applyBorder="1" applyAlignment="1">
      <alignment horizontal="center" vertical="center" wrapText="1"/>
    </xf>
    <xf numFmtId="0" fontId="18" fillId="8" borderId="32" xfId="9" applyFont="1" applyFill="1" applyBorder="1" applyAlignment="1">
      <alignment horizontal="center" vertical="center" wrapText="1"/>
    </xf>
    <xf numFmtId="0" fontId="18" fillId="8" borderId="53" xfId="9" applyFont="1" applyFill="1" applyBorder="1" applyAlignment="1">
      <alignment horizontal="center" vertical="center" wrapText="1"/>
    </xf>
    <xf numFmtId="0" fontId="18" fillId="8" borderId="10" xfId="9" applyFont="1" applyFill="1" applyBorder="1" applyAlignment="1">
      <alignment horizontal="center" vertical="center"/>
    </xf>
    <xf numFmtId="0" fontId="18" fillId="8" borderId="8" xfId="9" applyFont="1" applyFill="1" applyBorder="1" applyAlignment="1">
      <alignment horizontal="center" vertical="center" wrapText="1"/>
    </xf>
    <xf numFmtId="0" fontId="18" fillId="8" borderId="19" xfId="9" applyFont="1" applyFill="1" applyBorder="1" applyAlignment="1">
      <alignment horizontal="center" vertical="center" wrapText="1"/>
    </xf>
    <xf numFmtId="0" fontId="18" fillId="8" borderId="33" xfId="9" applyFont="1" applyFill="1" applyBorder="1" applyAlignment="1">
      <alignment horizontal="center" vertical="center" wrapText="1"/>
    </xf>
    <xf numFmtId="0" fontId="18" fillId="8" borderId="30" xfId="9" applyFont="1" applyFill="1" applyBorder="1" applyAlignment="1">
      <alignment horizontal="center" vertical="center" wrapText="1"/>
    </xf>
    <xf numFmtId="0" fontId="18" fillId="8" borderId="31" xfId="9" applyFont="1" applyFill="1" applyBorder="1" applyAlignment="1">
      <alignment horizontal="center" vertical="center" wrapText="1"/>
    </xf>
    <xf numFmtId="0" fontId="41" fillId="8" borderId="8" xfId="9" applyFont="1" applyFill="1" applyBorder="1" applyAlignment="1">
      <alignment horizontal="center" vertical="center" wrapText="1"/>
    </xf>
    <xf numFmtId="0" fontId="41" fillId="8" borderId="19" xfId="9" applyFont="1" applyFill="1" applyBorder="1" applyAlignment="1">
      <alignment horizontal="center" vertical="center" wrapText="1"/>
    </xf>
    <xf numFmtId="0" fontId="41" fillId="8" borderId="11" xfId="9" applyFont="1" applyFill="1" applyBorder="1" applyAlignment="1">
      <alignment horizontal="center" vertical="center" wrapText="1"/>
    </xf>
    <xf numFmtId="0" fontId="39" fillId="8" borderId="8" xfId="9" applyFont="1" applyFill="1" applyBorder="1" applyAlignment="1">
      <alignment horizontal="center" vertical="center" wrapText="1"/>
    </xf>
    <xf numFmtId="0" fontId="23" fillId="8" borderId="11" xfId="9" applyFont="1" applyFill="1" applyBorder="1" applyAlignment="1">
      <alignment horizontal="center" vertical="center" wrapText="1"/>
    </xf>
    <xf numFmtId="0" fontId="18" fillId="8" borderId="48" xfId="9" applyFont="1" applyFill="1" applyBorder="1" applyAlignment="1">
      <alignment horizontal="center" vertical="center" wrapText="1"/>
    </xf>
    <xf numFmtId="0" fontId="18" fillId="8" borderId="28" xfId="9" applyFont="1" applyFill="1" applyBorder="1" applyAlignment="1">
      <alignment horizontal="center" vertical="center" wrapText="1"/>
    </xf>
    <xf numFmtId="0" fontId="18" fillId="8" borderId="42" xfId="9" applyFont="1" applyFill="1" applyBorder="1" applyAlignment="1">
      <alignment horizontal="center" vertical="center" wrapText="1"/>
    </xf>
    <xf numFmtId="0" fontId="18" fillId="8" borderId="52" xfId="9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168" fontId="18" fillId="8" borderId="32" xfId="0" applyNumberFormat="1" applyFont="1" applyFill="1" applyBorder="1" applyAlignment="1">
      <alignment horizontal="center" vertical="center"/>
    </xf>
    <xf numFmtId="168" fontId="18" fillId="8" borderId="53" xfId="0" applyNumberFormat="1" applyFont="1" applyFill="1" applyBorder="1" applyAlignment="1">
      <alignment horizontal="center" vertical="center"/>
    </xf>
    <xf numFmtId="168" fontId="18" fillId="8" borderId="48" xfId="0" applyNumberFormat="1" applyFont="1" applyFill="1" applyBorder="1" applyAlignment="1">
      <alignment horizontal="center" vertical="center"/>
    </xf>
    <xf numFmtId="168" fontId="18" fillId="8" borderId="52" xfId="0" applyNumberFormat="1" applyFont="1" applyFill="1" applyBorder="1" applyAlignment="1">
      <alignment horizontal="center" vertical="center"/>
    </xf>
    <xf numFmtId="168" fontId="18" fillId="8" borderId="8" xfId="0" applyNumberFormat="1" applyFont="1" applyFill="1" applyBorder="1" applyAlignment="1">
      <alignment horizontal="center" vertical="center" wrapText="1"/>
    </xf>
    <xf numFmtId="168" fontId="18" fillId="8" borderId="19" xfId="0" applyNumberFormat="1" applyFont="1" applyFill="1" applyBorder="1" applyAlignment="1">
      <alignment horizontal="center" vertical="center" wrapText="1"/>
    </xf>
    <xf numFmtId="168" fontId="18" fillId="8" borderId="11" xfId="0" applyNumberFormat="1" applyFont="1" applyFill="1" applyBorder="1" applyAlignment="1">
      <alignment horizontal="center" vertical="center" wrapText="1"/>
    </xf>
    <xf numFmtId="0" fontId="41" fillId="8" borderId="8" xfId="0" applyFont="1" applyFill="1" applyBorder="1" applyAlignment="1">
      <alignment horizontal="center" vertical="center"/>
    </xf>
    <xf numFmtId="0" fontId="41" fillId="8" borderId="11" xfId="0" applyFont="1" applyFill="1" applyBorder="1" applyAlignment="1">
      <alignment horizontal="center" vertical="center"/>
    </xf>
    <xf numFmtId="168" fontId="23" fillId="8" borderId="46" xfId="0" applyNumberFormat="1" applyFont="1" applyFill="1" applyBorder="1" applyAlignment="1">
      <alignment horizontal="center" vertical="center" wrapText="1"/>
    </xf>
    <xf numFmtId="168" fontId="23" fillId="8" borderId="38" xfId="0" applyNumberFormat="1" applyFont="1" applyFill="1" applyBorder="1" applyAlignment="1">
      <alignment horizontal="center" vertical="center" wrapText="1"/>
    </xf>
    <xf numFmtId="0" fontId="23" fillId="8" borderId="8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0" fontId="43" fillId="0" borderId="0" xfId="0" applyFont="1" applyFill="1" applyAlignment="1">
      <alignment horizontal="left" vertical="top" wrapText="1"/>
    </xf>
    <xf numFmtId="0" fontId="18" fillId="8" borderId="77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37" xfId="0" applyFont="1" applyFill="1" applyBorder="1" applyAlignment="1">
      <alignment horizontal="center" vertical="center" wrapText="1"/>
    </xf>
    <xf numFmtId="172" fontId="23" fillId="8" borderId="8" xfId="65" applyNumberFormat="1" applyFont="1" applyFill="1" applyBorder="1" applyAlignment="1">
      <alignment horizontal="center" vertical="center" wrapText="1"/>
    </xf>
    <xf numFmtId="172" fontId="23" fillId="8" borderId="19" xfId="65" applyNumberFormat="1" applyFont="1" applyFill="1" applyBorder="1" applyAlignment="1">
      <alignment horizontal="center" vertical="center" wrapText="1"/>
    </xf>
    <xf numFmtId="172" fontId="23" fillId="8" borderId="11" xfId="65" applyNumberFormat="1" applyFont="1" applyFill="1" applyBorder="1" applyAlignment="1">
      <alignment horizontal="center" vertical="center" wrapText="1"/>
    </xf>
    <xf numFmtId="172" fontId="18" fillId="8" borderId="8" xfId="65" applyNumberFormat="1" applyFont="1" applyFill="1" applyBorder="1" applyAlignment="1">
      <alignment horizontal="center"/>
    </xf>
    <xf numFmtId="172" fontId="18" fillId="8" borderId="19" xfId="65" applyNumberFormat="1" applyFont="1" applyFill="1" applyBorder="1" applyAlignment="1">
      <alignment horizontal="center"/>
    </xf>
    <xf numFmtId="172" fontId="18" fillId="8" borderId="11" xfId="65" applyNumberFormat="1" applyFont="1" applyFill="1" applyBorder="1" applyAlignment="1">
      <alignment horizontal="center"/>
    </xf>
    <xf numFmtId="0" fontId="18" fillId="8" borderId="33" xfId="0" applyFont="1" applyFill="1" applyBorder="1" applyAlignment="1">
      <alignment horizontal="center" vertical="center" wrapText="1"/>
    </xf>
    <xf numFmtId="0" fontId="18" fillId="8" borderId="31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wrapText="1"/>
    </xf>
    <xf numFmtId="0" fontId="18" fillId="8" borderId="19" xfId="0" applyFont="1" applyFill="1" applyBorder="1" applyAlignment="1">
      <alignment horizontal="center" wrapText="1"/>
    </xf>
    <xf numFmtId="0" fontId="18" fillId="8" borderId="11" xfId="0" applyFont="1" applyFill="1" applyBorder="1" applyAlignment="1">
      <alignment horizontal="center" wrapText="1"/>
    </xf>
    <xf numFmtId="172" fontId="2" fillId="8" borderId="32" xfId="65" applyNumberFormat="1" applyFont="1" applyFill="1" applyBorder="1" applyAlignment="1">
      <alignment horizontal="center" wrapText="1"/>
    </xf>
    <xf numFmtId="172" fontId="2" fillId="8" borderId="47" xfId="65" applyNumberFormat="1" applyFont="1" applyFill="1" applyBorder="1" applyAlignment="1">
      <alignment horizontal="center" wrapText="1"/>
    </xf>
    <xf numFmtId="172" fontId="2" fillId="8" borderId="48" xfId="65" applyNumberFormat="1" applyFont="1" applyFill="1" applyBorder="1" applyAlignment="1">
      <alignment horizontal="center" wrapText="1"/>
    </xf>
    <xf numFmtId="172" fontId="19" fillId="8" borderId="55" xfId="65" applyNumberFormat="1" applyFont="1" applyFill="1" applyBorder="1" applyAlignment="1">
      <alignment horizontal="center"/>
    </xf>
    <xf numFmtId="172" fontId="18" fillId="8" borderId="18" xfId="65" applyNumberFormat="1" applyFont="1" applyFill="1" applyBorder="1" applyAlignment="1">
      <alignment horizontal="center"/>
    </xf>
    <xf numFmtId="172" fontId="18" fillId="8" borderId="29" xfId="65" applyNumberFormat="1" applyFont="1" applyFill="1" applyBorder="1" applyAlignment="1">
      <alignment horizontal="center"/>
    </xf>
    <xf numFmtId="172" fontId="19" fillId="8" borderId="32" xfId="65" applyNumberFormat="1" applyFont="1" applyFill="1" applyBorder="1" applyAlignment="1">
      <alignment horizontal="center"/>
    </xf>
    <xf numFmtId="172" fontId="18" fillId="8" borderId="47" xfId="65" applyNumberFormat="1" applyFont="1" applyFill="1" applyBorder="1" applyAlignment="1">
      <alignment horizontal="center"/>
    </xf>
    <xf numFmtId="172" fontId="18" fillId="8" borderId="48" xfId="65" applyNumberFormat="1" applyFont="1" applyFill="1" applyBorder="1" applyAlignment="1">
      <alignment horizontal="center"/>
    </xf>
    <xf numFmtId="0" fontId="41" fillId="8" borderId="8" xfId="0" applyFont="1" applyFill="1" applyBorder="1" applyAlignment="1">
      <alignment horizontal="center" vertical="center" wrapText="1"/>
    </xf>
    <xf numFmtId="0" fontId="41" fillId="8" borderId="19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/>
    </xf>
    <xf numFmtId="0" fontId="18" fillId="8" borderId="31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172" fontId="39" fillId="8" borderId="8" xfId="65" applyNumberFormat="1" applyFont="1" applyFill="1" applyBorder="1" applyAlignment="1">
      <alignment horizontal="center" vertical="center" wrapText="1"/>
    </xf>
    <xf numFmtId="172" fontId="2" fillId="8" borderId="8" xfId="65" applyNumberFormat="1" applyFont="1" applyFill="1" applyBorder="1" applyAlignment="1">
      <alignment horizontal="center" vertical="center"/>
    </xf>
    <xf numFmtId="172" fontId="2" fillId="8" borderId="19" xfId="65" applyNumberFormat="1" applyFont="1" applyFill="1" applyBorder="1" applyAlignment="1">
      <alignment horizontal="center" vertical="center"/>
    </xf>
    <xf numFmtId="172" fontId="2" fillId="8" borderId="11" xfId="65" applyNumberFormat="1" applyFont="1" applyFill="1" applyBorder="1" applyAlignment="1">
      <alignment horizontal="center" vertical="center"/>
    </xf>
    <xf numFmtId="172" fontId="72" fillId="8" borderId="77" xfId="65" applyNumberFormat="1" applyFont="1" applyFill="1" applyBorder="1" applyAlignment="1">
      <alignment horizontal="center"/>
    </xf>
    <xf numFmtId="172" fontId="2" fillId="8" borderId="11" xfId="65" applyNumberFormat="1" applyFont="1" applyFill="1" applyBorder="1" applyAlignment="1">
      <alignment horizontal="center"/>
    </xf>
    <xf numFmtId="0" fontId="23" fillId="0" borderId="67" xfId="0" applyFont="1" applyFill="1" applyBorder="1" applyAlignment="1">
      <alignment horizontal="left" wrapText="1"/>
    </xf>
    <xf numFmtId="0" fontId="23" fillId="0" borderId="16" xfId="0" applyFont="1" applyFill="1" applyBorder="1" applyAlignment="1">
      <alignment horizontal="left" wrapText="1"/>
    </xf>
    <xf numFmtId="0" fontId="23" fillId="0" borderId="49" xfId="0" applyFont="1" applyFill="1" applyBorder="1" applyAlignment="1">
      <alignment horizontal="left" wrapText="1"/>
    </xf>
    <xf numFmtId="4" fontId="23" fillId="8" borderId="80" xfId="0" applyNumberFormat="1" applyFont="1" applyFill="1" applyBorder="1" applyAlignment="1">
      <alignment horizontal="center"/>
    </xf>
    <xf numFmtId="4" fontId="23" fillId="8" borderId="81" xfId="0" applyNumberFormat="1" applyFont="1" applyFill="1" applyBorder="1" applyAlignment="1">
      <alignment horizontal="center"/>
    </xf>
    <xf numFmtId="0" fontId="23" fillId="8" borderId="80" xfId="0" applyFont="1" applyFill="1" applyBorder="1" applyAlignment="1">
      <alignment horizontal="center"/>
    </xf>
    <xf numFmtId="0" fontId="23" fillId="8" borderId="81" xfId="0" applyFont="1" applyFill="1" applyBorder="1" applyAlignment="1">
      <alignment horizontal="center"/>
    </xf>
    <xf numFmtId="0" fontId="23" fillId="8" borderId="80" xfId="0" applyFont="1" applyFill="1" applyBorder="1" applyAlignment="1">
      <alignment horizontal="center" wrapText="1"/>
    </xf>
    <xf numFmtId="0" fontId="23" fillId="8" borderId="81" xfId="0" applyFont="1" applyFill="1" applyBorder="1" applyAlignment="1">
      <alignment horizontal="center" wrapText="1"/>
    </xf>
    <xf numFmtId="0" fontId="23" fillId="8" borderId="9" xfId="0" applyFont="1" applyFill="1" applyBorder="1" applyAlignment="1">
      <alignment horizontal="center"/>
    </xf>
    <xf numFmtId="0" fontId="23" fillId="8" borderId="16" xfId="0" applyFont="1" applyFill="1" applyBorder="1" applyAlignment="1">
      <alignment horizontal="center"/>
    </xf>
    <xf numFmtId="0" fontId="23" fillId="8" borderId="25" xfId="0" applyFont="1" applyFill="1" applyBorder="1" applyAlignment="1">
      <alignment horizontal="center"/>
    </xf>
    <xf numFmtId="0" fontId="23" fillId="8" borderId="55" xfId="0" applyFont="1" applyFill="1" applyBorder="1" applyAlignment="1">
      <alignment horizontal="center" vertical="center" wrapText="1"/>
    </xf>
    <xf numFmtId="0" fontId="23" fillId="8" borderId="18" xfId="0" applyFont="1" applyFill="1" applyBorder="1" applyAlignment="1">
      <alignment horizontal="center" vertical="center" wrapText="1"/>
    </xf>
    <xf numFmtId="0" fontId="23" fillId="8" borderId="29" xfId="0" applyFont="1" applyFill="1" applyBorder="1" applyAlignment="1">
      <alignment horizontal="center" vertical="center" wrapText="1"/>
    </xf>
    <xf numFmtId="4" fontId="23" fillId="8" borderId="32" xfId="0" applyNumberFormat="1" applyFont="1" applyFill="1" applyBorder="1" applyAlignment="1">
      <alignment horizontal="center" wrapText="1"/>
    </xf>
    <xf numFmtId="4" fontId="23" fillId="8" borderId="53" xfId="0" applyNumberFormat="1" applyFont="1" applyFill="1" applyBorder="1" applyAlignment="1">
      <alignment horizontal="center" wrapText="1"/>
    </xf>
    <xf numFmtId="4" fontId="23" fillId="8" borderId="60" xfId="0" applyNumberFormat="1" applyFont="1" applyFill="1" applyBorder="1" applyAlignment="1">
      <alignment horizontal="center" wrapText="1"/>
    </xf>
    <xf numFmtId="4" fontId="23" fillId="8" borderId="57" xfId="0" applyNumberFormat="1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23" fillId="8" borderId="53" xfId="0" applyFont="1" applyFill="1" applyBorder="1" applyAlignment="1">
      <alignment horizontal="center" wrapText="1"/>
    </xf>
    <xf numFmtId="0" fontId="23" fillId="8" borderId="60" xfId="0" applyFont="1" applyFill="1" applyBorder="1" applyAlignment="1">
      <alignment horizontal="center" wrapText="1"/>
    </xf>
    <xf numFmtId="0" fontId="23" fillId="8" borderId="57" xfId="0" applyFont="1" applyFill="1" applyBorder="1" applyAlignment="1">
      <alignment horizontal="center" wrapText="1"/>
    </xf>
    <xf numFmtId="0" fontId="23" fillId="8" borderId="82" xfId="0" applyFont="1" applyFill="1" applyBorder="1" applyAlignment="1">
      <alignment horizontal="center"/>
    </xf>
    <xf numFmtId="0" fontId="18" fillId="8" borderId="46" xfId="0" quotePrefix="1" applyFont="1" applyFill="1" applyBorder="1" applyAlignment="1">
      <alignment horizontal="center"/>
    </xf>
    <xf numFmtId="0" fontId="18" fillId="8" borderId="38" xfId="0" quotePrefix="1" applyFont="1" applyFill="1" applyBorder="1" applyAlignment="1">
      <alignment horizontal="center"/>
    </xf>
    <xf numFmtId="0" fontId="18" fillId="8" borderId="44" xfId="0" quotePrefix="1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"/>
    </xf>
    <xf numFmtId="0" fontId="18" fillId="8" borderId="38" xfId="0" applyFont="1" applyFill="1" applyBorder="1" applyAlignment="1">
      <alignment horizontal="center"/>
    </xf>
    <xf numFmtId="0" fontId="18" fillId="8" borderId="44" xfId="0" applyFont="1" applyFill="1" applyBorder="1" applyAlignment="1">
      <alignment horizontal="center"/>
    </xf>
    <xf numFmtId="0" fontId="18" fillId="8" borderId="46" xfId="0" applyFont="1" applyFill="1" applyBorder="1" applyAlignment="1">
      <alignment horizontal="center"/>
    </xf>
    <xf numFmtId="0" fontId="23" fillId="8" borderId="46" xfId="0" applyFont="1" applyFill="1" applyBorder="1" applyAlignment="1">
      <alignment horizontal="center"/>
    </xf>
    <xf numFmtId="0" fontId="23" fillId="8" borderId="38" xfId="0" applyFont="1" applyFill="1" applyBorder="1" applyAlignment="1">
      <alignment horizontal="center"/>
    </xf>
    <xf numFmtId="0" fontId="23" fillId="8" borderId="44" xfId="0" applyFont="1" applyFill="1" applyBorder="1" applyAlignment="1">
      <alignment horizontal="center"/>
    </xf>
    <xf numFmtId="4" fontId="23" fillId="8" borderId="10" xfId="0" applyNumberFormat="1" applyFont="1" applyFill="1" applyBorder="1" applyAlignment="1">
      <alignment horizontal="center" wrapText="1"/>
    </xf>
    <xf numFmtId="4" fontId="23" fillId="8" borderId="4" xfId="0" applyNumberFormat="1" applyFont="1" applyFill="1" applyBorder="1" applyAlignment="1">
      <alignment horizontal="center" wrapText="1"/>
    </xf>
    <xf numFmtId="4" fontId="23" fillId="8" borderId="50" xfId="0" applyNumberFormat="1" applyFont="1" applyFill="1" applyBorder="1" applyAlignment="1">
      <alignment horizontal="center"/>
    </xf>
    <xf numFmtId="16" fontId="18" fillId="8" borderId="46" xfId="0" quotePrefix="1" applyNumberFormat="1" applyFont="1" applyFill="1" applyBorder="1" applyAlignment="1">
      <alignment horizontal="center"/>
    </xf>
    <xf numFmtId="16" fontId="18" fillId="8" borderId="38" xfId="0" quotePrefix="1" applyNumberFormat="1" applyFont="1" applyFill="1" applyBorder="1" applyAlignment="1">
      <alignment horizontal="center"/>
    </xf>
    <xf numFmtId="16" fontId="18" fillId="8" borderId="44" xfId="0" quotePrefix="1" applyNumberFormat="1" applyFont="1" applyFill="1" applyBorder="1" applyAlignment="1">
      <alignment horizontal="center"/>
    </xf>
    <xf numFmtId="0" fontId="18" fillId="8" borderId="8" xfId="0" applyFont="1" applyFill="1" applyBorder="1" applyAlignment="1">
      <alignment horizontal="center" vertical="center"/>
    </xf>
    <xf numFmtId="0" fontId="18" fillId="8" borderId="37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/>
    </xf>
    <xf numFmtId="0" fontId="23" fillId="8" borderId="37" xfId="0" applyFont="1" applyFill="1" applyBorder="1" applyAlignment="1">
      <alignment horizontal="center"/>
    </xf>
    <xf numFmtId="0" fontId="24" fillId="8" borderId="8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3" fontId="23" fillId="8" borderId="55" xfId="65" applyNumberFormat="1" applyFont="1" applyFill="1" applyBorder="1" applyAlignment="1">
      <alignment horizontal="center" vertical="center" wrapText="1"/>
    </xf>
    <xf numFmtId="43" fontId="23" fillId="8" borderId="29" xfId="65" applyNumberFormat="1" applyFont="1" applyFill="1" applyBorder="1" applyAlignment="1">
      <alignment horizontal="center" vertical="center" wrapText="1"/>
    </xf>
    <xf numFmtId="167" fontId="23" fillId="8" borderId="8" xfId="65" applyFont="1" applyFill="1" applyBorder="1" applyAlignment="1">
      <alignment horizontal="center" vertical="center"/>
    </xf>
    <xf numFmtId="167" fontId="23" fillId="8" borderId="11" xfId="65" applyFont="1" applyFill="1" applyBorder="1" applyAlignment="1">
      <alignment horizontal="center" vertical="center"/>
    </xf>
    <xf numFmtId="0" fontId="39" fillId="8" borderId="9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43" fontId="23" fillId="8" borderId="33" xfId="65" applyNumberFormat="1" applyFont="1" applyFill="1" applyBorder="1" applyAlignment="1">
      <alignment horizontal="center" vertical="center"/>
    </xf>
    <xf numFmtId="43" fontId="23" fillId="8" borderId="31" xfId="65" applyNumberFormat="1" applyFont="1" applyFill="1" applyBorder="1" applyAlignment="1">
      <alignment horizontal="center" vertical="center"/>
    </xf>
    <xf numFmtId="43" fontId="23" fillId="8" borderId="8" xfId="65" applyNumberFormat="1" applyFont="1" applyFill="1" applyBorder="1" applyAlignment="1">
      <alignment horizontal="center" vertical="center" wrapText="1"/>
    </xf>
    <xf numFmtId="43" fontId="23" fillId="8" borderId="19" xfId="65" applyNumberFormat="1" applyFont="1" applyFill="1" applyBorder="1" applyAlignment="1">
      <alignment horizontal="center" vertical="center" wrapText="1"/>
    </xf>
    <xf numFmtId="43" fontId="23" fillId="8" borderId="11" xfId="65" applyNumberFormat="1" applyFont="1" applyFill="1" applyBorder="1" applyAlignment="1">
      <alignment horizontal="center" vertical="center" wrapText="1"/>
    </xf>
    <xf numFmtId="4" fontId="23" fillId="8" borderId="8" xfId="0" applyNumberFormat="1" applyFont="1" applyFill="1" applyBorder="1" applyAlignment="1">
      <alignment horizontal="center" vertical="center" wrapText="1"/>
    </xf>
    <xf numFmtId="4" fontId="23" fillId="8" borderId="19" xfId="0" applyNumberFormat="1" applyFont="1" applyFill="1" applyBorder="1" applyAlignment="1">
      <alignment horizontal="center" vertical="center" wrapText="1"/>
    </xf>
    <xf numFmtId="4" fontId="23" fillId="8" borderId="11" xfId="0" applyNumberFormat="1" applyFont="1" applyFill="1" applyBorder="1" applyAlignment="1">
      <alignment horizontal="center" vertical="center" wrapText="1"/>
    </xf>
    <xf numFmtId="4" fontId="39" fillId="8" borderId="8" xfId="0" applyNumberFormat="1" applyFont="1" applyFill="1" applyBorder="1" applyAlignment="1">
      <alignment horizontal="center" vertical="center" wrapText="1"/>
    </xf>
    <xf numFmtId="4" fontId="39" fillId="8" borderId="19" xfId="0" applyNumberFormat="1" applyFont="1" applyFill="1" applyBorder="1" applyAlignment="1">
      <alignment horizontal="center" vertical="center" wrapText="1"/>
    </xf>
    <xf numFmtId="4" fontId="39" fillId="8" borderId="11" xfId="0" applyNumberFormat="1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/>
    </xf>
    <xf numFmtId="43" fontId="23" fillId="8" borderId="9" xfId="65" applyNumberFormat="1" applyFont="1" applyFill="1" applyBorder="1" applyAlignment="1">
      <alignment horizontal="center" vertical="center" wrapText="1"/>
    </xf>
    <xf numFmtId="43" fontId="23" fillId="8" borderId="25" xfId="65" applyNumberFormat="1" applyFont="1" applyFill="1" applyBorder="1" applyAlignment="1">
      <alignment horizontal="center" vertical="center" wrapText="1"/>
    </xf>
    <xf numFmtId="49" fontId="56" fillId="9" borderId="45" xfId="0" applyNumberFormat="1" applyFont="1" applyFill="1" applyBorder="1" applyAlignment="1">
      <alignment horizontal="center" vertical="center" wrapText="1"/>
    </xf>
    <xf numFmtId="49" fontId="56" fillId="9" borderId="79" xfId="0" applyNumberFormat="1" applyFont="1" applyFill="1" applyBorder="1" applyAlignment="1">
      <alignment horizontal="center" vertical="center" wrapText="1"/>
    </xf>
    <xf numFmtId="49" fontId="56" fillId="9" borderId="74" xfId="0" applyNumberFormat="1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23" fillId="8" borderId="52" xfId="0" applyFont="1" applyFill="1" applyBorder="1" applyAlignment="1">
      <alignment horizontal="center" vertical="center" wrapText="1"/>
    </xf>
    <xf numFmtId="0" fontId="23" fillId="8" borderId="17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23" fillId="8" borderId="42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 wrapText="1"/>
    </xf>
    <xf numFmtId="0" fontId="23" fillId="8" borderId="25" xfId="0" applyFont="1" applyFill="1" applyBorder="1" applyAlignment="1">
      <alignment horizontal="center" vertical="center" wrapText="1"/>
    </xf>
    <xf numFmtId="0" fontId="39" fillId="8" borderId="55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6" xfId="0" applyFont="1" applyFill="1" applyBorder="1" applyAlignment="1">
      <alignment horizontal="center" vertical="center" wrapText="1"/>
    </xf>
    <xf numFmtId="172" fontId="76" fillId="8" borderId="53" xfId="0" applyNumberFormat="1" applyFont="1" applyFill="1" applyBorder="1" applyAlignment="1">
      <alignment horizontal="center" vertical="center" wrapText="1"/>
    </xf>
    <xf numFmtId="172" fontId="22" fillId="8" borderId="42" xfId="0" applyNumberFormat="1" applyFont="1" applyFill="1" applyBorder="1" applyAlignment="1">
      <alignment horizontal="center" vertical="center" wrapText="1"/>
    </xf>
    <xf numFmtId="172" fontId="22" fillId="8" borderId="52" xfId="0" applyNumberFormat="1" applyFont="1" applyFill="1" applyBorder="1" applyAlignment="1">
      <alignment horizontal="center" vertical="center" wrapText="1"/>
    </xf>
    <xf numFmtId="0" fontId="39" fillId="8" borderId="9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/>
    </xf>
    <xf numFmtId="167" fontId="18" fillId="8" borderId="33" xfId="65" applyFont="1" applyFill="1" applyBorder="1" applyAlignment="1">
      <alignment horizontal="center"/>
    </xf>
    <xf numFmtId="167" fontId="18" fillId="8" borderId="30" xfId="65" applyFont="1" applyFill="1" applyBorder="1" applyAlignment="1">
      <alignment horizontal="center"/>
    </xf>
    <xf numFmtId="167" fontId="18" fillId="8" borderId="31" xfId="65" applyFont="1" applyFill="1" applyBorder="1" applyAlignment="1">
      <alignment horizontal="center"/>
    </xf>
    <xf numFmtId="167" fontId="18" fillId="8" borderId="8" xfId="65" applyFont="1" applyFill="1" applyBorder="1" applyAlignment="1">
      <alignment horizontal="center" vertical="center"/>
    </xf>
    <xf numFmtId="167" fontId="18" fillId="8" borderId="19" xfId="65" applyFont="1" applyFill="1" applyBorder="1" applyAlignment="1">
      <alignment horizontal="center" vertical="center"/>
    </xf>
    <xf numFmtId="167" fontId="18" fillId="8" borderId="11" xfId="65" applyFont="1" applyFill="1" applyBorder="1" applyAlignment="1">
      <alignment horizontal="center" vertical="center"/>
    </xf>
    <xf numFmtId="172" fontId="22" fillId="8" borderId="8" xfId="65" applyNumberFormat="1" applyFont="1" applyFill="1" applyBorder="1" applyAlignment="1">
      <alignment horizontal="center" vertical="center" wrapText="1"/>
    </xf>
    <xf numFmtId="172" fontId="22" fillId="8" borderId="19" xfId="65" applyNumberFormat="1" applyFont="1" applyFill="1" applyBorder="1" applyAlignment="1">
      <alignment horizontal="center" vertical="center" wrapText="1"/>
    </xf>
    <xf numFmtId="172" fontId="22" fillId="8" borderId="11" xfId="65" applyNumberFormat="1" applyFont="1" applyFill="1" applyBorder="1" applyAlignment="1">
      <alignment horizontal="center" vertical="center" wrapText="1"/>
    </xf>
    <xf numFmtId="172" fontId="22" fillId="8" borderId="18" xfId="65" applyNumberFormat="1" applyFont="1" applyFill="1" applyBorder="1" applyAlignment="1">
      <alignment horizontal="center" vertical="center"/>
    </xf>
    <xf numFmtId="172" fontId="22" fillId="8" borderId="29" xfId="65" applyNumberFormat="1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wrapText="1"/>
    </xf>
    <xf numFmtId="0" fontId="23" fillId="8" borderId="19" xfId="0" applyFont="1" applyFill="1" applyBorder="1" applyAlignment="1">
      <alignment horizontal="center" wrapText="1"/>
    </xf>
    <xf numFmtId="0" fontId="79" fillId="0" borderId="0" xfId="0" applyFont="1" applyFill="1" applyAlignment="1">
      <alignment horizontal="left" vertical="top" wrapText="1"/>
    </xf>
    <xf numFmtId="0" fontId="80" fillId="0" borderId="0" xfId="0" applyFont="1" applyFill="1" applyAlignment="1">
      <alignment horizontal="left" vertical="top" wrapText="1"/>
    </xf>
    <xf numFmtId="0" fontId="39" fillId="8" borderId="8" xfId="0" applyFont="1" applyFill="1" applyBorder="1" applyAlignment="1">
      <alignment horizontal="center" vertical="center" wrapText="1"/>
    </xf>
    <xf numFmtId="0" fontId="6" fillId="8" borderId="68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39" fillId="8" borderId="68" xfId="0" applyFont="1" applyFill="1" applyBorder="1" applyAlignment="1">
      <alignment horizontal="center" wrapText="1"/>
    </xf>
    <xf numFmtId="0" fontId="23" fillId="8" borderId="2" xfId="0" applyFont="1" applyFill="1" applyBorder="1" applyAlignment="1">
      <alignment horizontal="center" wrapText="1"/>
    </xf>
    <xf numFmtId="0" fontId="23" fillId="8" borderId="68" xfId="0" applyFont="1" applyFill="1" applyBorder="1" applyAlignment="1">
      <alignment horizontal="center" wrapText="1" shrinkToFit="1"/>
    </xf>
    <xf numFmtId="0" fontId="23" fillId="8" borderId="2" xfId="0" applyFont="1" applyFill="1" applyBorder="1" applyAlignment="1">
      <alignment horizontal="center" wrapText="1" shrinkToFit="1"/>
    </xf>
    <xf numFmtId="0" fontId="23" fillId="8" borderId="68" xfId="0" applyFont="1" applyFill="1" applyBorder="1" applyAlignment="1">
      <alignment horizontal="center" wrapText="1"/>
    </xf>
    <xf numFmtId="0" fontId="44" fillId="8" borderId="80" xfId="0" applyFont="1" applyFill="1" applyBorder="1" applyAlignment="1">
      <alignment horizontal="center"/>
    </xf>
    <xf numFmtId="0" fontId="44" fillId="8" borderId="78" xfId="0" applyFont="1" applyFill="1" applyBorder="1" applyAlignment="1">
      <alignment horizontal="center"/>
    </xf>
    <xf numFmtId="0" fontId="44" fillId="8" borderId="81" xfId="0" applyFont="1" applyFill="1" applyBorder="1" applyAlignment="1">
      <alignment horizontal="center"/>
    </xf>
    <xf numFmtId="0" fontId="18" fillId="8" borderId="75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39" fillId="8" borderId="75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78" xfId="0" applyFont="1" applyFill="1" applyBorder="1" applyAlignment="1">
      <alignment horizontal="center" wrapText="1"/>
    </xf>
    <xf numFmtId="40" fontId="39" fillId="8" borderId="8" xfId="0" applyNumberFormat="1" applyFont="1" applyFill="1" applyBorder="1" applyAlignment="1">
      <alignment horizontal="center" vertical="center" wrapText="1"/>
    </xf>
    <xf numFmtId="40" fontId="23" fillId="8" borderId="19" xfId="0" applyNumberFormat="1" applyFont="1" applyFill="1" applyBorder="1" applyAlignment="1">
      <alignment horizontal="center" vertical="center" wrapText="1"/>
    </xf>
    <xf numFmtId="40" fontId="23" fillId="8" borderId="11" xfId="0" applyNumberFormat="1" applyFont="1" applyFill="1" applyBorder="1" applyAlignment="1">
      <alignment horizontal="center" vertical="center" wrapText="1"/>
    </xf>
    <xf numFmtId="40" fontId="18" fillId="8" borderId="19" xfId="0" applyNumberFormat="1" applyFont="1" applyFill="1" applyBorder="1" applyAlignment="1">
      <alignment horizontal="center" vertical="center" wrapText="1"/>
    </xf>
    <xf numFmtId="40" fontId="18" fillId="8" borderId="11" xfId="0" applyNumberFormat="1" applyFont="1" applyFill="1" applyBorder="1" applyAlignment="1">
      <alignment horizontal="center" vertical="center" wrapText="1"/>
    </xf>
    <xf numFmtId="0" fontId="69" fillId="0" borderId="0" xfId="0" applyFont="1" applyFill="1" applyAlignment="1">
      <alignment horizontal="left" vertical="top" wrapText="1"/>
    </xf>
    <xf numFmtId="0" fontId="23" fillId="8" borderId="33" xfId="0" applyFont="1" applyFill="1" applyBorder="1" applyAlignment="1">
      <alignment horizontal="center"/>
    </xf>
    <xf numFmtId="0" fontId="23" fillId="8" borderId="30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center"/>
    </xf>
    <xf numFmtId="0" fontId="23" fillId="8" borderId="11" xfId="0" applyFont="1" applyFill="1" applyBorder="1" applyAlignment="1">
      <alignment horizontal="center" wrapText="1"/>
    </xf>
    <xf numFmtId="0" fontId="39" fillId="8" borderId="33" xfId="0" applyFont="1" applyFill="1" applyBorder="1" applyAlignment="1">
      <alignment horizontal="center"/>
    </xf>
    <xf numFmtId="0" fontId="23" fillId="8" borderId="33" xfId="0" applyFont="1" applyFill="1" applyBorder="1" applyAlignment="1">
      <alignment horizontal="center" wrapText="1"/>
    </xf>
    <xf numFmtId="0" fontId="23" fillId="8" borderId="31" xfId="0" applyFont="1" applyFill="1" applyBorder="1" applyAlignment="1">
      <alignment horizontal="center" wrapText="1"/>
    </xf>
    <xf numFmtId="0" fontId="18" fillId="8" borderId="11" xfId="0" applyFont="1" applyFill="1" applyBorder="1" applyAlignment="1">
      <alignment horizontal="center" vertical="center"/>
    </xf>
    <xf numFmtId="168" fontId="39" fillId="8" borderId="8" xfId="0" applyNumberFormat="1" applyFont="1" applyFill="1" applyBorder="1" applyAlignment="1" applyProtection="1">
      <alignment horizontal="center" vertical="center" wrapText="1"/>
    </xf>
    <xf numFmtId="168" fontId="23" fillId="8" borderId="11" xfId="0" applyNumberFormat="1" applyFont="1" applyFill="1" applyBorder="1" applyAlignment="1" applyProtection="1">
      <alignment horizontal="center" vertical="center" wrapText="1"/>
    </xf>
    <xf numFmtId="0" fontId="39" fillId="8" borderId="54" xfId="0" applyFont="1" applyFill="1" applyBorder="1" applyAlignment="1">
      <alignment horizontal="center"/>
    </xf>
    <xf numFmtId="0" fontId="23" fillId="8" borderId="45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37" fontId="39" fillId="8" borderId="55" xfId="75" applyNumberFormat="1" applyFont="1" applyFill="1" applyBorder="1" applyAlignment="1">
      <alignment horizontal="center" wrapText="1"/>
    </xf>
    <xf numFmtId="37" fontId="23" fillId="8" borderId="18" xfId="75" applyNumberFormat="1" applyFont="1" applyFill="1" applyBorder="1" applyAlignment="1">
      <alignment horizontal="center" wrapText="1"/>
    </xf>
    <xf numFmtId="0" fontId="18" fillId="8" borderId="35" xfId="0" applyFont="1" applyFill="1" applyBorder="1" applyAlignment="1">
      <alignment horizontal="center" vertical="center"/>
    </xf>
    <xf numFmtId="0" fontId="18" fillId="8" borderId="65" xfId="0" applyFont="1" applyFill="1" applyBorder="1" applyAlignment="1">
      <alignment horizontal="center" vertical="center"/>
    </xf>
    <xf numFmtId="37" fontId="23" fillId="8" borderId="83" xfId="75" applyNumberFormat="1" applyFont="1" applyFill="1" applyBorder="1" applyAlignment="1">
      <alignment horizontal="center" vertical="center" wrapText="1"/>
    </xf>
    <xf numFmtId="37" fontId="23" fillId="8" borderId="3" xfId="75" applyNumberFormat="1" applyFont="1" applyFill="1" applyBorder="1" applyAlignment="1">
      <alignment horizontal="center" vertical="center" wrapText="1"/>
    </xf>
    <xf numFmtId="37" fontId="39" fillId="8" borderId="17" xfId="75" applyNumberFormat="1" applyFont="1" applyFill="1" applyBorder="1" applyAlignment="1">
      <alignment horizontal="center" wrapText="1"/>
    </xf>
    <xf numFmtId="37" fontId="23" fillId="8" borderId="1" xfId="75" applyNumberFormat="1" applyFont="1" applyFill="1" applyBorder="1" applyAlignment="1">
      <alignment horizontal="center" wrapText="1"/>
    </xf>
    <xf numFmtId="37" fontId="23" fillId="8" borderId="17" xfId="75" applyNumberFormat="1" applyFont="1" applyFill="1" applyBorder="1" applyAlignment="1">
      <alignment horizontal="center" wrapText="1"/>
    </xf>
    <xf numFmtId="0" fontId="39" fillId="8" borderId="8" xfId="0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 wrapText="1"/>
    </xf>
    <xf numFmtId="0" fontId="39" fillId="8" borderId="17" xfId="0" applyFont="1" applyFill="1" applyBorder="1" applyAlignment="1">
      <alignment horizontal="center" vertical="center"/>
    </xf>
    <xf numFmtId="0" fontId="23" fillId="8" borderId="27" xfId="0" applyFont="1" applyFill="1" applyBorder="1" applyAlignment="1">
      <alignment horizontal="center" vertical="center"/>
    </xf>
    <xf numFmtId="0" fontId="39" fillId="8" borderId="55" xfId="0" applyFont="1" applyFill="1" applyBorder="1" applyAlignment="1">
      <alignment horizontal="center" vertical="center"/>
    </xf>
    <xf numFmtId="0" fontId="23" fillId="8" borderId="29" xfId="0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 wrapText="1"/>
    </xf>
    <xf numFmtId="0" fontId="23" fillId="8" borderId="38" xfId="0" applyFont="1" applyFill="1" applyBorder="1" applyAlignment="1">
      <alignment horizontal="center" vertical="center"/>
    </xf>
    <xf numFmtId="0" fontId="23" fillId="8" borderId="78" xfId="0" applyFont="1" applyFill="1" applyBorder="1" applyAlignment="1">
      <alignment horizontal="center" vertical="center"/>
    </xf>
    <xf numFmtId="0" fontId="23" fillId="8" borderId="79" xfId="0" applyFont="1" applyFill="1" applyBorder="1" applyAlignment="1">
      <alignment horizontal="center"/>
    </xf>
    <xf numFmtId="0" fontId="55" fillId="15" borderId="47" xfId="76" applyFont="1" applyFill="1" applyBorder="1" applyAlignment="1">
      <alignment horizontal="center" vertical="center"/>
    </xf>
    <xf numFmtId="0" fontId="55" fillId="15" borderId="0" xfId="76" applyFont="1" applyFill="1" applyBorder="1" applyAlignment="1">
      <alignment horizontal="center" vertical="center"/>
    </xf>
    <xf numFmtId="0" fontId="55" fillId="15" borderId="53" xfId="76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center"/>
    </xf>
    <xf numFmtId="0" fontId="20" fillId="0" borderId="19" xfId="72" applyBorder="1"/>
    <xf numFmtId="0" fontId="20" fillId="0" borderId="11" xfId="72" applyBorder="1"/>
    <xf numFmtId="2" fontId="60" fillId="0" borderId="8" xfId="71" applyNumberFormat="1" applyFont="1" applyFill="1" applyBorder="1"/>
    <xf numFmtId="2" fontId="61" fillId="0" borderId="19" xfId="71" applyNumberFormat="1" applyFont="1" applyFill="1" applyBorder="1"/>
    <xf numFmtId="2" fontId="62" fillId="0" borderId="19" xfId="71" applyNumberFormat="1" applyFont="1" applyFill="1" applyBorder="1"/>
    <xf numFmtId="2" fontId="60" fillId="0" borderId="19" xfId="71" applyNumberFormat="1" applyFont="1" applyFill="1" applyBorder="1"/>
    <xf numFmtId="1" fontId="61" fillId="0" borderId="19" xfId="71" applyNumberFormat="1" applyFont="1" applyFill="1" applyBorder="1" applyAlignment="1">
      <alignment horizontal="left"/>
    </xf>
    <xf numFmtId="1" fontId="60" fillId="0" borderId="19" xfId="71" applyNumberFormat="1" applyFont="1" applyFill="1" applyBorder="1" applyAlignment="1">
      <alignment horizontal="left"/>
    </xf>
    <xf numFmtId="1" fontId="62" fillId="0" borderId="19" xfId="71" applyNumberFormat="1" applyFont="1" applyFill="1" applyBorder="1" applyAlignment="1">
      <alignment horizontal="left"/>
    </xf>
    <xf numFmtId="0" fontId="41" fillId="0" borderId="19" xfId="0" applyFont="1" applyFill="1" applyBorder="1"/>
    <xf numFmtId="2" fontId="41" fillId="0" borderId="19" xfId="71" applyNumberFormat="1" applyFont="1" applyBorder="1"/>
    <xf numFmtId="0" fontId="49" fillId="0" borderId="19" xfId="0" applyFont="1" applyBorder="1"/>
    <xf numFmtId="0" fontId="49" fillId="0" borderId="11" xfId="0" applyFont="1" applyBorder="1"/>
    <xf numFmtId="0" fontId="49" fillId="0" borderId="8" xfId="0" applyFont="1" applyBorder="1" applyAlignment="1">
      <alignment horizontal="center"/>
    </xf>
    <xf numFmtId="0" fontId="49" fillId="0" borderId="11" xfId="0" applyFont="1" applyBorder="1" applyAlignment="1">
      <alignment horizontal="center"/>
    </xf>
  </cellXfs>
  <cellStyles count="80">
    <cellStyle name="Accent2 2" xfId="7"/>
    <cellStyle name="Accent6 2" xfId="8"/>
    <cellStyle name="Comma" xfId="65" builtinId="3"/>
    <cellStyle name="Comma [0] 2" xfId="3"/>
    <cellStyle name="Comma [0] 2 2" xfId="11"/>
    <cellStyle name="Comma [0] 3" xfId="42"/>
    <cellStyle name="Comma 10" xfId="39"/>
    <cellStyle name="Comma 10 2" xfId="12"/>
    <cellStyle name="Comma 10 3" xfId="71"/>
    <cellStyle name="Comma 11" xfId="44"/>
    <cellStyle name="Comma 11 3" xfId="73"/>
    <cellStyle name="Comma 12" xfId="41"/>
    <cellStyle name="Comma 13" xfId="13"/>
    <cellStyle name="Comma 14" xfId="45"/>
    <cellStyle name="Comma 15" xfId="48"/>
    <cellStyle name="Comma 16" xfId="14"/>
    <cellStyle name="Comma 17" xfId="43"/>
    <cellStyle name="Comma 18" xfId="49"/>
    <cellStyle name="Comma 19" xfId="51"/>
    <cellStyle name="Comma 2" xfId="4"/>
    <cellStyle name="Comma 2 10" xfId="74"/>
    <cellStyle name="Comma 2 2" xfId="15"/>
    <cellStyle name="Comma 2 37" xfId="16"/>
    <cellStyle name="Comma 20" xfId="17"/>
    <cellStyle name="Comma 21" xfId="47"/>
    <cellStyle name="Comma 22" xfId="50"/>
    <cellStyle name="Comma 23" xfId="40"/>
    <cellStyle name="Comma 24" xfId="53"/>
    <cellStyle name="Comma 25" xfId="46"/>
    <cellStyle name="Comma 26" xfId="52"/>
    <cellStyle name="Comma 27" xfId="6"/>
    <cellStyle name="Comma 28" xfId="54"/>
    <cellStyle name="Comma 29" xfId="58"/>
    <cellStyle name="Comma 3" xfId="2"/>
    <cellStyle name="Comma 3 2" xfId="18"/>
    <cellStyle name="Comma 30" xfId="57"/>
    <cellStyle name="Comma 31" xfId="59"/>
    <cellStyle name="Comma 32" xfId="60"/>
    <cellStyle name="Comma 33" xfId="61"/>
    <cellStyle name="Comma 34" xfId="63"/>
    <cellStyle name="Comma 35" xfId="64"/>
    <cellStyle name="Comma 36" xfId="62"/>
    <cellStyle name="Comma 37" xfId="68"/>
    <cellStyle name="Comma 4" xfId="19"/>
    <cellStyle name="Comma 4 2" xfId="55"/>
    <cellStyle name="Comma 5" xfId="20"/>
    <cellStyle name="Comma 6" xfId="21"/>
    <cellStyle name="Comma 7" xfId="22"/>
    <cellStyle name="Comma 8" xfId="10"/>
    <cellStyle name="Comma 9" xfId="23"/>
    <cellStyle name="Hyperlink" xfId="72" builtinId="8"/>
    <cellStyle name="inputExposure" xfId="24"/>
    <cellStyle name="Normal" xfId="0" builtinId="0"/>
    <cellStyle name="Normal 11 3" xfId="76"/>
    <cellStyle name="Normal 13" xfId="25"/>
    <cellStyle name="Normal 13 2" xfId="26"/>
    <cellStyle name="Normal 19" xfId="27"/>
    <cellStyle name="Normal 2" xfId="5"/>
    <cellStyle name="Normal 2 17" xfId="29"/>
    <cellStyle name="Normal 2 2" xfId="28"/>
    <cellStyle name="Normal 2 4" xfId="78"/>
    <cellStyle name="Normal 3" xfId="1"/>
    <cellStyle name="Normal 3 12" xfId="31"/>
    <cellStyle name="Normal 3 2" xfId="30"/>
    <cellStyle name="Normal 4" xfId="9"/>
    <cellStyle name="Normal 4 2" xfId="75"/>
    <cellStyle name="Normal 5" xfId="32"/>
    <cellStyle name="Normal 6" xfId="67"/>
    <cellStyle name="Normal 7" xfId="77"/>
    <cellStyle name="Normal 8" xfId="79"/>
    <cellStyle name="Normal_Sheet1" xfId="66"/>
    <cellStyle name="Obično_OBRASCI_TRŽIŠNI RIZICI_draft 2.0" xfId="33"/>
    <cellStyle name="Percent" xfId="70" builtinId="5"/>
    <cellStyle name="Percent 2" xfId="35"/>
    <cellStyle name="Percent 2 2" xfId="36"/>
    <cellStyle name="Percent 3" xfId="34"/>
    <cellStyle name="Percent 4" xfId="56"/>
    <cellStyle name="Percent 5" xfId="69"/>
    <cellStyle name="showExposure" xfId="37"/>
    <cellStyle name="Standard 3" xfId="38"/>
  </cellStyles>
  <dxfs count="0"/>
  <tableStyles count="0" defaultTableStyle="TableStyleMedium2" defaultPivotStyle="PivotStyleLight16"/>
  <colors>
    <mruColors>
      <color rgb="FFFFFF66"/>
      <color rgb="FF00FF00"/>
      <color rgb="FF33CCCC"/>
      <color rgb="FF66FFFF"/>
      <color rgb="FF00CC99"/>
      <color rgb="FF009999"/>
      <color rgb="FFCCFF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P06revAnnex1_workinprogres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\dfs\mng\users\home\Delavaljm\CBFA\COREP\sarah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kruja\AppData\Local\Microsoft\Windows\Temporary%20Internet%20Files\Content.Outlook\8YNQSDUS\Copy%20of%20Inputs%20Albanian%20Complete%2006022013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aster3\c\My%20Documents\orfeaBOARepo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xpert%20Groups\Accounting%20and%20Auditing\Other%20folders\EGFI%20Workstream%20Reporting\Circulated%20papers\2009\Marco%20Burroni\Banca%20d'Italia\Documents%20and%20Settings\Administrator\Desktop\CP06revAnnex1_workinprog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xpert%20Groups\Accounting%20and%20Auditing\Other%20folders\EGFI%20Workstream%20Reporting\Circulated%20papers\2009\CP06revAnnex1_workinprog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ktona/Desktop/DM-Rreziku/Mbikqyrja/S_A_IN_Q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y%20Documents\work\egfi%20november%202006\EGFI%202006%2010%20Rev5%20-%20Annex%201%20(Disclosure%20of%20COREP%20Implementation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nd_Pricing\Documents%20and%20Settings\PUBLIC\&#932;&#945;%20&#941;&#947;&#947;&#961;&#945;&#966;&#940;%20&#956;&#959;&#965;\Personal\Tasos\Risk%20&amp;%20Finance\Finance\Monte_Carlo%20Simulation_Cholesky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kruja\Documents\Time%20schedul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asters\c\ALBANI~1\BoA\AlbanianReport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nd_Pricing\Documents%20and%20Settings\c16163\Desktop\UNIV_SW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Data Typ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CA"/>
      <sheetName val="Group Solvency Details"/>
      <sheetName val="Credit Risk"/>
      <sheetName val="Market Risk"/>
      <sheetName val="Operational Risk"/>
      <sheetName val="List 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C5">
            <v>3</v>
          </cell>
        </row>
        <row r="6">
          <cell r="C6">
            <v>2</v>
          </cell>
        </row>
        <row r="7">
          <cell r="C7">
            <v>1</v>
          </cell>
        </row>
        <row r="8">
          <cell r="C8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forms"/>
      <sheetName val="F37"/>
      <sheetName val="F37.1"/>
      <sheetName val="F37.2"/>
      <sheetName val="F37.3"/>
      <sheetName val="F37.7"/>
      <sheetName val="F37.5"/>
      <sheetName val="F37.6"/>
      <sheetName val="F37.4"/>
      <sheetName val="F61"/>
      <sheetName val="F61.2"/>
      <sheetName val="F61.1"/>
      <sheetName val="F62"/>
      <sheetName val="F100"/>
      <sheetName val="F100.1"/>
      <sheetName val="F60"/>
      <sheetName val="F60.1"/>
      <sheetName val="F65"/>
      <sheetName val="F8.1"/>
      <sheetName val="F8.2"/>
      <sheetName val="Data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 t="str">
            <v>Llogari rrjedhëse në bankat, institucionet e kreditit dhe institucione të tjera financiare jorezidente(llog 132)</v>
          </cell>
        </row>
        <row r="10">
          <cell r="C10" t="str">
            <v>Depozita pa afat në bankat, institucionet e kreditit dhe institucione të tjera financiare jorezidente (llog 1421 bashke me interesat e perllogaritur)</v>
          </cell>
        </row>
        <row r="11">
          <cell r="C11" t="str">
            <v>Depozita me afat në bankat, institucionet e kreditit dhe institucione të tjera financiare jorezidente (llog 1422 bashke me interesat e perllogaritur)</v>
          </cell>
        </row>
        <row r="12">
          <cell r="C12" t="str">
            <v xml:space="preserve"> Llogari rrjedhëse të parregullta me bankat, inst. e kreditit dhe inst. të tjera financiare jorezidente (llog 1372)</v>
          </cell>
        </row>
        <row r="13">
          <cell r="C13" t="str">
            <v>Hua dhënë bankave, institucioneve të kreditit dhe institucioneve të tjera financiare jorezidente (llog 152)</v>
          </cell>
        </row>
        <row r="14">
          <cell r="C14" t="str">
            <v>Hua të pakthyera në afat ndaj bankave, institucioneve të kreditit dhe institucioneve të tjera financiare jorezidente (llog 1572)</v>
          </cell>
        </row>
        <row r="15">
          <cell r="C15" t="str">
            <v>Hua pa afat marrë nga bankat, institucionet e kreditit dhe institucionet e tjera financiare jorezidente(llog 1721 bashke me int.perllog.)</v>
          </cell>
        </row>
        <row r="16">
          <cell r="C16" t="str">
            <v>Hua me afat marrë nga bankat, institucionet e kreditit dhe institucionet e tjera financiare jorezidente(llog 1722 bashke me int.perllog)</v>
          </cell>
        </row>
        <row r="17">
          <cell r="C17" t="str">
            <v>Depozita pa afat nga bankat, institucionet e kreditit dhe institucione të tjera financiare jorezidente(1621 bashke me int.perllog)</v>
          </cell>
        </row>
        <row r="18">
          <cell r="C18" t="str">
            <v>Depozita me afat nga bankat, institucionet e kreditit dhe institucione të tjera financiare jorezidente (llog 1622 bashke me int.perllog)</v>
          </cell>
        </row>
        <row r="19">
          <cell r="C19" t="str">
            <v>Hua financiare marrë nga bankat, institucionet e kreditit dhe istitucionet e tjera financiare (llog 1723 bashke me int.perllog)</v>
          </cell>
        </row>
        <row r="20">
          <cell r="C20" t="str">
            <v xml:space="preserve">Llogari rrjedhëse individ </v>
          </cell>
        </row>
        <row r="21">
          <cell r="C21" t="str">
            <v xml:space="preserve">Llogari rrjedhëse biznese </v>
          </cell>
        </row>
        <row r="22">
          <cell r="C22" t="str">
            <v xml:space="preserve">Depozita pa afat individ </v>
          </cell>
        </row>
        <row r="23">
          <cell r="C23" t="str">
            <v xml:space="preserve">Depozita pa afat biznese </v>
          </cell>
        </row>
        <row r="24">
          <cell r="C24" t="str">
            <v xml:space="preserve">Depozita me afat individ </v>
          </cell>
        </row>
        <row r="25">
          <cell r="C25" t="str">
            <v>Depozita me afat biznese</v>
          </cell>
        </row>
        <row r="26">
          <cell r="C26" t="str">
            <v>Çertifikatat e depozitave</v>
          </cell>
        </row>
        <row r="27">
          <cell r="C27" t="str">
            <v>Llogari të tjera të klientëve</v>
          </cell>
        </row>
        <row r="28">
          <cell r="C28" t="str">
            <v>Administrata publike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30 ORG"/>
      <sheetName val="Form001"/>
      <sheetName val="Form002"/>
      <sheetName val="Form003"/>
      <sheetName val="Form004"/>
      <sheetName val="Form005"/>
      <sheetName val="Form006"/>
      <sheetName val="BalanceSheet"/>
      <sheetName val="IncomeStatement"/>
      <sheetName val="Form200"/>
      <sheetName val="Form210"/>
      <sheetName val="Form220"/>
      <sheetName val="Form230"/>
      <sheetName val="Form240"/>
      <sheetName val="Form250"/>
      <sheetName val="Form300"/>
      <sheetName val="Form301"/>
      <sheetName val="Form310"/>
      <sheetName val="Form320"/>
      <sheetName val="Form321"/>
      <sheetName val="Form330"/>
      <sheetName val="Form340"/>
      <sheetName val="Form341"/>
      <sheetName val="Form350"/>
      <sheetName val="Form360"/>
      <sheetName val="Form361"/>
      <sheetName val="Form400"/>
      <sheetName val="Form410"/>
      <sheetName val="Form430"/>
      <sheetName val="Form440"/>
      <sheetName val="Form450"/>
      <sheetName val="Form460"/>
      <sheetName val="Form4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5">
          <cell r="K5">
            <v>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9_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eamlining"/>
      <sheetName val="Table 1_1"/>
      <sheetName val="Table 1_2"/>
      <sheetName val="Table 1_3"/>
      <sheetName val="Table 2_"/>
      <sheetName val="Information___"/>
      <sheetName val="Table 3_"/>
      <sheetName val="Table 4_"/>
      <sheetName val="Table 5_"/>
      <sheetName val="Table 6_"/>
      <sheetName val="Table 7_"/>
      <sheetName val="Table 8_"/>
      <sheetName val="Table 9_new"/>
      <sheetName val="Table 9_"/>
      <sheetName val="Table 10_"/>
      <sheetName val="Table 11_"/>
      <sheetName val="Table 12_"/>
      <sheetName val="Table 13_"/>
      <sheetName val="Table 14_"/>
      <sheetName val="Table 15_"/>
      <sheetName val="Table 16_"/>
      <sheetName val="Table 17_"/>
      <sheetName val="Table 18_"/>
      <sheetName val="Table 19_"/>
      <sheetName val="Table 20_"/>
      <sheetName val="Table 21_"/>
      <sheetName val="Table 22_"/>
      <sheetName val="Table 23_"/>
      <sheetName val="Table 24_"/>
      <sheetName val="Table 25_"/>
      <sheetName val="Table 26_"/>
      <sheetName val="Table 27_"/>
      <sheetName val="Table 28_"/>
      <sheetName val="Table 29_"/>
      <sheetName val="Table 30_"/>
      <sheetName val="Table 31_"/>
      <sheetName val="Table 32_"/>
      <sheetName val="Table 33_"/>
      <sheetName val="Table 34_"/>
      <sheetName val="Table 34_LUX1"/>
      <sheetName val="Table 34_LUX2"/>
      <sheetName val="Table 35_"/>
      <sheetName val="Table 36_"/>
      <sheetName val="Table 37_"/>
      <sheetName val="Table 37_BE_ES"/>
      <sheetName val="Table 38A_"/>
      <sheetName val="Table 38B _ 38C_"/>
      <sheetName val="Table 38_BE_ES"/>
      <sheetName val="Table 38_clean"/>
      <sheetName val="Table 39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Ndihmëse"/>
      <sheetName val="Permbajtja"/>
      <sheetName val="Data Types"/>
      <sheetName val="RULES ON-FORM"/>
      <sheetName val="RULES CROSS-FORMS"/>
      <sheetName val="F30"/>
      <sheetName val="F1"/>
      <sheetName val="F2.DM"/>
      <sheetName val="F7.DM"/>
      <sheetName val="F10.DM"/>
      <sheetName val="F11.DM"/>
      <sheetName val="F12.DM"/>
      <sheetName val="MKR_SA_TDI"/>
      <sheetName val="MKR_SA_EQU"/>
      <sheetName val="F49"/>
      <sheetName val="F50"/>
      <sheetName val="F30_31_31-1"/>
    </sheetNames>
    <sheetDataSet>
      <sheetData sheetId="0"/>
      <sheetData sheetId="1"/>
      <sheetData sheetId="2"/>
      <sheetData sheetId="3">
        <row r="44">
          <cell r="C44" t="str">
            <v>Sektori shtetëror</v>
          </cell>
        </row>
        <row r="45">
          <cell r="C45" t="str">
            <v>Biznesi i vogël</v>
          </cell>
        </row>
        <row r="46">
          <cell r="C46" t="str">
            <v>Biznesi i mesëm</v>
          </cell>
        </row>
        <row r="47">
          <cell r="C47" t="str">
            <v>Biznesi i madh</v>
          </cell>
        </row>
        <row r="48">
          <cell r="C48" t="str">
            <v>Individë</v>
          </cell>
        </row>
        <row r="50">
          <cell r="C50" t="str">
            <v>Administrimi publik</v>
          </cell>
        </row>
        <row r="51">
          <cell r="C51" t="str">
            <v>Arsimi</v>
          </cell>
        </row>
        <row r="52">
          <cell r="C52" t="str">
            <v>Bujqësia, Gjuetia dhe Silvikultura</v>
          </cell>
        </row>
        <row r="53">
          <cell r="C53" t="str">
            <v>Hotelet dhe restorantet</v>
          </cell>
        </row>
        <row r="54">
          <cell r="C54" t="str">
            <v>Industria nxjerrëse</v>
          </cell>
        </row>
        <row r="55">
          <cell r="C55" t="str">
            <v>Industria përpunuese</v>
          </cell>
        </row>
        <row r="56">
          <cell r="C56" t="str">
            <v>Ndërmjetësim monetar dhe financiar</v>
          </cell>
        </row>
        <row r="57">
          <cell r="C57" t="str">
            <v>Ndërtimi</v>
          </cell>
        </row>
        <row r="58">
          <cell r="C58" t="str">
            <v>Pasuritë e patundshme, dhënia me qira,etj.</v>
          </cell>
        </row>
        <row r="59">
          <cell r="C59" t="str">
            <v>Peshkimi</v>
          </cell>
        </row>
        <row r="60">
          <cell r="C60" t="str">
            <v>Prodhimi, shpërndarja e energjisë elektrike, e gazit dhe e ujit</v>
          </cell>
        </row>
        <row r="61">
          <cell r="C61" t="str">
            <v>Shëndeti dhe veprimtaritë sociale</v>
          </cell>
        </row>
        <row r="62">
          <cell r="C62" t="str">
            <v>Shërbime kolektive, sociale dhe individuale</v>
          </cell>
        </row>
        <row r="63">
          <cell r="C63" t="str">
            <v>Të tjera</v>
          </cell>
        </row>
        <row r="64">
          <cell r="C64" t="str">
            <v>Transporti, Magazinimi  dhe Telekomunikacioni</v>
          </cell>
        </row>
        <row r="65">
          <cell r="C65" t="str">
            <v>Tregtia, Riparimi i automjeteve dhe artikujve shtëpiake</v>
          </cell>
        </row>
        <row r="66">
          <cell r="C66" t="str">
            <v>Individë (jo biznes)</v>
          </cell>
        </row>
        <row r="75">
          <cell r="C75" t="str">
            <v>Kredi Konsumatore</v>
          </cell>
        </row>
        <row r="76">
          <cell r="C76" t="str">
            <v>Kredi hipotekare</v>
          </cell>
        </row>
        <row r="77">
          <cell r="C77" t="str">
            <v>Kredi Biznesi</v>
          </cell>
        </row>
        <row r="78">
          <cell r="C78" t="str">
            <v>Tjetër</v>
          </cell>
        </row>
        <row r="81">
          <cell r="C81" t="str">
            <v>Banka</v>
          </cell>
        </row>
        <row r="82">
          <cell r="C82" t="str">
            <v>Klienti</v>
          </cell>
        </row>
        <row r="84">
          <cell r="C84">
            <v>0</v>
          </cell>
        </row>
        <row r="85">
          <cell r="C85">
            <v>1</v>
          </cell>
        </row>
        <row r="86">
          <cell r="C86">
            <v>2</v>
          </cell>
        </row>
        <row r="87">
          <cell r="C87">
            <v>3</v>
          </cell>
        </row>
        <row r="88">
          <cell r="C88">
            <v>4</v>
          </cell>
        </row>
        <row r="89">
          <cell r="C89">
            <v>5</v>
          </cell>
        </row>
        <row r="90">
          <cell r="C90">
            <v>6</v>
          </cell>
        </row>
        <row r="91">
          <cell r="C91">
            <v>7</v>
          </cell>
        </row>
        <row r="92">
          <cell r="C92">
            <v>8</v>
          </cell>
        </row>
        <row r="93">
          <cell r="C93">
            <v>9</v>
          </cell>
        </row>
        <row r="94">
          <cell r="C94" t="str">
            <v>Më shumë se 9</v>
          </cell>
        </row>
        <row r="96">
          <cell r="C96" t="str">
            <v>Zgjatja e afatit të maturimit</v>
          </cell>
        </row>
        <row r="97">
          <cell r="C97" t="str">
            <v>Ndryshimi i normës së interest</v>
          </cell>
        </row>
        <row r="98">
          <cell r="C98" t="str">
            <v>Ndryshimi principalit</v>
          </cell>
        </row>
        <row r="99">
          <cell r="C99" t="str">
            <v>Ndryshimi i frekuencës së pagesës</v>
          </cell>
        </row>
        <row r="100">
          <cell r="C100" t="str">
            <v>Kapitalizimi i interesit dhe/ose kamatvonesave</v>
          </cell>
        </row>
        <row r="101">
          <cell r="C101" t="str">
            <v>Ndryshimi i produktit të kredisë</v>
          </cell>
        </row>
        <row r="102">
          <cell r="C102" t="str">
            <v>Periudhë falje principali dhe/ose interes</v>
          </cell>
        </row>
        <row r="103">
          <cell r="C103" t="str">
            <v>Rifinancimi i kredimarrësit</v>
          </cell>
        </row>
        <row r="104">
          <cell r="C104" t="str">
            <v>Marrja e kolateralit shtesë ose ndryshimi i kolateralit ekzistues</v>
          </cell>
        </row>
        <row r="105">
          <cell r="C105" t="str">
            <v>Transferimi i kredisë tek një kredimarrës tjetër</v>
          </cell>
        </row>
        <row r="106">
          <cell r="C106" t="str">
            <v>Të tjera</v>
          </cell>
        </row>
        <row r="116">
          <cell r="C116" t="str">
            <v>Standard</v>
          </cell>
        </row>
        <row r="117">
          <cell r="C117" t="str">
            <v>Në ndjekje</v>
          </cell>
        </row>
        <row r="118">
          <cell r="C118" t="str">
            <v>Nënstandard</v>
          </cell>
        </row>
        <row r="119">
          <cell r="C119" t="str">
            <v>E dyshimtë</v>
          </cell>
        </row>
        <row r="120">
          <cell r="C120" t="str">
            <v>E humbur</v>
          </cell>
        </row>
        <row r="121">
          <cell r="C121" t="str">
            <v>E fshirë</v>
          </cell>
        </row>
        <row r="122">
          <cell r="C122" t="str">
            <v>E paguar</v>
          </cell>
        </row>
        <row r="125">
          <cell r="C125" t="str">
            <v>Në proces</v>
          </cell>
        </row>
        <row r="126">
          <cell r="C126" t="str">
            <v>E Pushuar</v>
          </cell>
        </row>
        <row r="127">
          <cell r="C127" t="str">
            <v>E Pezulluar</v>
          </cell>
        </row>
        <row r="128">
          <cell r="C128" t="str">
            <v>E Ankimuar</v>
          </cell>
        </row>
        <row r="131">
          <cell r="C131" t="str">
            <v>Privat</v>
          </cell>
        </row>
        <row r="132">
          <cell r="C132" t="str">
            <v>Publik</v>
          </cell>
        </row>
        <row r="133">
          <cell r="C133" t="str">
            <v>Në proces</v>
          </cell>
        </row>
        <row r="136">
          <cell r="C136" t="str">
            <v>Ekzekutimi vullnetar</v>
          </cell>
        </row>
        <row r="137">
          <cell r="C137" t="str">
            <v>Kërkesa ne gjykatë për lëshimin e urdhrit ekzekutiv</v>
          </cell>
        </row>
        <row r="138">
          <cell r="C138" t="str">
            <v>Vënia në ekzekutim</v>
          </cell>
        </row>
        <row r="139">
          <cell r="C139" t="str">
            <v>Vendim gjykate për masën e sigurisë- nëse ka</v>
          </cell>
        </row>
        <row r="140">
          <cell r="C140" t="str">
            <v>Përmbaruesi regjistron kërkesën në Regjistrin e Min. Drejt dhe kontrollon Regjistrin</v>
          </cell>
        </row>
        <row r="141">
          <cell r="C141" t="str">
            <v>Pezullim procedure nëse konstatohet se ka procedurë ekzekutimi ndaj të njëjtit debitor me të njëjtin objekt</v>
          </cell>
        </row>
        <row r="142">
          <cell r="C142" t="str">
            <v>Lajmërim për ekzekutim vullnetar- debitori mund të kërkojë  në gjykatë shtyrje afati/pagesë me këste</v>
          </cell>
        </row>
        <row r="143">
          <cell r="C143" t="str">
            <v>Sekuestro e sendeve</v>
          </cell>
        </row>
        <row r="144">
          <cell r="C144" t="str">
            <v>Vlerësimi i sendeve</v>
          </cell>
        </row>
        <row r="145">
          <cell r="C145" t="str">
            <v>Lajmërim për shitjen e sendit- shlyerja e detyrimit</v>
          </cell>
        </row>
        <row r="146">
          <cell r="C146" t="str">
            <v>Shitja e lire e sendeve- marrëveshje ndërmjet përmbaruesit dhe shitësit</v>
          </cell>
        </row>
        <row r="147">
          <cell r="C147" t="str">
            <v>Shpallja e ankandit</v>
          </cell>
        </row>
        <row r="148">
          <cell r="C148" t="str">
            <v>Ankandi</v>
          </cell>
        </row>
        <row r="149">
          <cell r="C149" t="str">
            <v>Pagesa e çmimit të blerjes dhe vënia në posedim të sendit</v>
          </cell>
        </row>
        <row r="150">
          <cell r="C150" t="str">
            <v>Përsëritja e ankandit në rastet e përcaktuara</v>
          </cell>
        </row>
        <row r="151">
          <cell r="C151" t="str">
            <v>Kundërshtim i veprimeve përmbarimore nga të tretë të cilët pretendojnë pronësi të sendit</v>
          </cell>
        </row>
        <row r="152">
          <cell r="C152" t="str">
            <v>Pezullim i ekzekutimit</v>
          </cell>
        </row>
        <row r="153">
          <cell r="C153" t="str">
            <v>Pushim i ekzekutimit</v>
          </cell>
        </row>
        <row r="154">
          <cell r="C154" t="str">
            <v>Ankimi kundër pezullimit/pushimit</v>
          </cell>
        </row>
        <row r="155">
          <cell r="C155" t="str">
            <v>Të tjera</v>
          </cell>
        </row>
        <row r="158">
          <cell r="C158" t="str">
            <v>Po</v>
          </cell>
        </row>
        <row r="159">
          <cell r="C159" t="str">
            <v>Jo</v>
          </cell>
        </row>
        <row r="169">
          <cell r="C169" t="str">
            <v>U.E. 1</v>
          </cell>
        </row>
        <row r="170">
          <cell r="C170" t="str">
            <v>U.E. 2</v>
          </cell>
        </row>
        <row r="171">
          <cell r="C171" t="str">
            <v>U.E. 3</v>
          </cell>
        </row>
        <row r="172">
          <cell r="C172" t="str">
            <v>U.E. 4</v>
          </cell>
        </row>
        <row r="173">
          <cell r="C173" t="str">
            <v>U.E. 5</v>
          </cell>
        </row>
        <row r="176">
          <cell r="C176" t="str">
            <v>Produkti 1</v>
          </cell>
        </row>
        <row r="177">
          <cell r="C177" t="str">
            <v>Produkti 2</v>
          </cell>
        </row>
        <row r="178">
          <cell r="C178" t="str">
            <v>Produkti 3</v>
          </cell>
        </row>
        <row r="179">
          <cell r="C179" t="str">
            <v>Produkti 4</v>
          </cell>
        </row>
        <row r="180">
          <cell r="C180" t="str">
            <v>Produkti 5</v>
          </cell>
        </row>
        <row r="181">
          <cell r="C181" t="str">
            <v>Produkti 6</v>
          </cell>
        </row>
        <row r="182">
          <cell r="C182" t="str">
            <v>Produkti 7</v>
          </cell>
        </row>
        <row r="361">
          <cell r="B361" t="str">
            <v>ALL</v>
          </cell>
        </row>
        <row r="362">
          <cell r="B362" t="str">
            <v>USD</v>
          </cell>
        </row>
        <row r="363">
          <cell r="B363" t="str">
            <v>AUD</v>
          </cell>
        </row>
        <row r="364">
          <cell r="B364" t="str">
            <v>CAD</v>
          </cell>
        </row>
        <row r="365">
          <cell r="B365" t="str">
            <v>EUR</v>
          </cell>
        </row>
        <row r="366">
          <cell r="B366" t="str">
            <v>CHF</v>
          </cell>
        </row>
        <row r="367">
          <cell r="B367" t="str">
            <v>JPY</v>
          </cell>
        </row>
        <row r="368">
          <cell r="B368" t="str">
            <v>DKK</v>
          </cell>
        </row>
        <row r="369">
          <cell r="B369" t="str">
            <v>NOK</v>
          </cell>
        </row>
        <row r="370">
          <cell r="B370" t="str">
            <v>SEK</v>
          </cell>
        </row>
        <row r="371">
          <cell r="B371" t="str">
            <v>GBP</v>
          </cell>
        </row>
        <row r="372">
          <cell r="B372" t="str">
            <v>TRY</v>
          </cell>
        </row>
        <row r="373">
          <cell r="B373" t="str">
            <v>BGN</v>
          </cell>
        </row>
        <row r="374">
          <cell r="B374" t="str">
            <v>CNY</v>
          </cell>
        </row>
        <row r="375">
          <cell r="B375" t="str">
            <v>HUF</v>
          </cell>
        </row>
        <row r="376">
          <cell r="B376" t="str">
            <v>RUB</v>
          </cell>
        </row>
        <row r="377">
          <cell r="B377" t="str">
            <v>HRK</v>
          </cell>
        </row>
        <row r="378">
          <cell r="B378" t="str">
            <v>CZK</v>
          </cell>
        </row>
        <row r="379">
          <cell r="B379" t="str">
            <v>MCD</v>
          </cell>
        </row>
        <row r="380">
          <cell r="B380" t="str">
            <v>XAU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EP Implementation"/>
      <sheetName val="CR TB SETT"/>
      <sheetName val="Lists"/>
    </sheetNames>
    <sheetDataSet>
      <sheetData sheetId="0" refreshError="1"/>
      <sheetData sheetId="1" refreshError="1"/>
      <sheetData sheetId="2">
        <row r="17">
          <cell r="A17" t="str">
            <v>Yes, compulsory</v>
          </cell>
        </row>
        <row r="18">
          <cell r="A18" t="str">
            <v>Yes, optional</v>
          </cell>
        </row>
        <row r="19">
          <cell r="A19" t="str">
            <v>No</v>
          </cell>
        </row>
        <row r="21">
          <cell r="A21" t="str">
            <v>Monthly</v>
          </cell>
        </row>
        <row r="22">
          <cell r="A22" t="str">
            <v>Quarterly</v>
          </cell>
        </row>
        <row r="23">
          <cell r="A23" t="str">
            <v>Semi-annually</v>
          </cell>
        </row>
        <row r="24">
          <cell r="A24" t="str">
            <v>Annnually</v>
          </cell>
        </row>
        <row r="25">
          <cell r="A25" t="str">
            <v>Other, please specify</v>
          </cell>
        </row>
        <row r="27">
          <cell r="A27" t="str">
            <v>Fully</v>
          </cell>
        </row>
        <row r="28">
          <cell r="A28" t="str">
            <v>Partially</v>
          </cell>
        </row>
        <row r="29">
          <cell r="A29" t="str">
            <v>Not applied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orithms"/>
      <sheetName val="Variance_Covariance_Matrix"/>
      <sheetName val="Monte Carlo Simulation"/>
    </sheetNames>
    <sheetDataSet>
      <sheetData sheetId="0" refreshError="1"/>
      <sheetData sheetId="1"/>
      <sheetData sheetId="2">
        <row r="15">
          <cell r="H15">
            <v>-1.781485096086316E-2</v>
          </cell>
        </row>
        <row r="16">
          <cell r="H16">
            <v>-4.0603513428261939E-3</v>
          </cell>
        </row>
        <row r="17">
          <cell r="H17">
            <v>-1.7962968438914723E-2</v>
          </cell>
        </row>
        <row r="18">
          <cell r="H18">
            <v>-3.8760349103088357E-2</v>
          </cell>
        </row>
        <row r="19">
          <cell r="H19">
            <v>0.15695763766393198</v>
          </cell>
        </row>
        <row r="21">
          <cell r="H21">
            <v>1.6875939178017427E-2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Udhëzues"/>
    </sheetNames>
    <sheetDataSet>
      <sheetData sheetId="0">
        <row r="2">
          <cell r="B2">
            <v>0</v>
          </cell>
          <cell r="E2">
            <v>0</v>
          </cell>
        </row>
        <row r="3">
          <cell r="B3">
            <v>0</v>
          </cell>
          <cell r="E3">
            <v>0</v>
          </cell>
        </row>
        <row r="4">
          <cell r="B4">
            <v>0</v>
          </cell>
          <cell r="E4">
            <v>0</v>
          </cell>
        </row>
        <row r="5">
          <cell r="B5">
            <v>0</v>
          </cell>
          <cell r="E5">
            <v>0</v>
          </cell>
        </row>
        <row r="6">
          <cell r="B6">
            <v>0</v>
          </cell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 t="str">
            <v>Date</v>
          </cell>
          <cell r="E11" t="str">
            <v>Speaker</v>
          </cell>
        </row>
        <row r="12">
          <cell r="E12" t="str">
            <v>Bill Thomas</v>
          </cell>
        </row>
        <row r="13">
          <cell r="E13" t="str">
            <v>Bill Thomas</v>
          </cell>
        </row>
        <row r="14">
          <cell r="B14" t="str">
            <v>February 27, 2013</v>
          </cell>
          <cell r="E14" t="str">
            <v>Bill Thomas</v>
          </cell>
        </row>
        <row r="15">
          <cell r="B15" t="str">
            <v>February 28, 2013</v>
          </cell>
          <cell r="E15" t="str">
            <v>Bill Thomas</v>
          </cell>
        </row>
        <row r="16">
          <cell r="B16" t="str">
            <v>March 1, 2013</v>
          </cell>
          <cell r="E16" t="str">
            <v>Bill Thomas</v>
          </cell>
        </row>
      </sheetData>
      <sheetData sheetId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22 ORG"/>
      <sheetName val="23 ORG"/>
      <sheetName val="24 ORG"/>
      <sheetName val="30 ORG"/>
      <sheetName val="35 ORG"/>
      <sheetName val="39 ORG"/>
      <sheetName val="40 ORG"/>
      <sheetName val="41 ORG"/>
      <sheetName val="42 ORG"/>
      <sheetName val="55 ORG"/>
      <sheetName val="Form430"/>
      <sheetName val="Weekly"/>
      <sheetName val="title"/>
      <sheetName val="AlbanianReports"/>
    </sheetNames>
    <sheetDataSet>
      <sheetData sheetId="0" refreshError="1">
        <row r="2">
          <cell r="A2" t="str">
            <v>TIRANA BRANCH</v>
          </cell>
        </row>
        <row r="9">
          <cell r="F9">
            <v>36188</v>
          </cell>
        </row>
        <row r="11">
          <cell r="F11" t="str">
            <v>Orfea Duchi</v>
          </cell>
        </row>
        <row r="13">
          <cell r="F13" t="str">
            <v>c:\AlbanianGL\INA_FE.mdb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"/>
      <sheetName val="FRA-IRG"/>
      <sheetName val="Swap Analysis"/>
      <sheetName val="Swap Port"/>
      <sheetName val="Asset Swap"/>
      <sheetName val="Bond Monitor"/>
      <sheetName val="Bond Option"/>
      <sheetName val="Swaptions"/>
      <sheetName val="CapColFlr"/>
      <sheetName val="Sprd Opts"/>
      <sheetName val="Vol Bond"/>
      <sheetName val="Annuity-Mgn"/>
      <sheetName val="Accrued"/>
      <sheetName val="Dates"/>
    </sheetNames>
    <sheetDataSet>
      <sheetData sheetId="0">
        <row r="2">
          <cell r="J2" t="str">
            <v>(c) 1988-2006</v>
          </cell>
        </row>
        <row r="3">
          <cell r="J3" t="str">
            <v>version 10.0.01</v>
          </cell>
        </row>
      </sheetData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activeCell="I41" sqref="I41"/>
    </sheetView>
  </sheetViews>
  <sheetFormatPr defaultRowHeight="15" x14ac:dyDescent="0.25"/>
  <cols>
    <col min="1" max="1" width="9.85546875" style="472" customWidth="1"/>
    <col min="2" max="2" width="9.42578125" style="472" customWidth="1"/>
    <col min="3" max="3" width="82.42578125" style="472" customWidth="1"/>
    <col min="4" max="4" width="15" style="473" customWidth="1"/>
    <col min="5" max="5" width="16.28515625" style="472" customWidth="1"/>
    <col min="6" max="256" width="9.140625" style="472"/>
    <col min="257" max="257" width="15.140625" style="472" customWidth="1"/>
    <col min="258" max="258" width="16.28515625" style="472" customWidth="1"/>
    <col min="259" max="259" width="100.5703125" style="472" customWidth="1"/>
    <col min="260" max="260" width="15" style="472" customWidth="1"/>
    <col min="261" max="261" width="16.28515625" style="472" customWidth="1"/>
    <col min="262" max="512" width="9.140625" style="472"/>
    <col min="513" max="513" width="15.140625" style="472" customWidth="1"/>
    <col min="514" max="514" width="16.28515625" style="472" customWidth="1"/>
    <col min="515" max="515" width="100.5703125" style="472" customWidth="1"/>
    <col min="516" max="516" width="15" style="472" customWidth="1"/>
    <col min="517" max="517" width="16.28515625" style="472" customWidth="1"/>
    <col min="518" max="768" width="9.140625" style="472"/>
    <col min="769" max="769" width="15.140625" style="472" customWidth="1"/>
    <col min="770" max="770" width="16.28515625" style="472" customWidth="1"/>
    <col min="771" max="771" width="100.5703125" style="472" customWidth="1"/>
    <col min="772" max="772" width="15" style="472" customWidth="1"/>
    <col min="773" max="773" width="16.28515625" style="472" customWidth="1"/>
    <col min="774" max="1024" width="9.140625" style="472"/>
    <col min="1025" max="1025" width="15.140625" style="472" customWidth="1"/>
    <col min="1026" max="1026" width="16.28515625" style="472" customWidth="1"/>
    <col min="1027" max="1027" width="100.5703125" style="472" customWidth="1"/>
    <col min="1028" max="1028" width="15" style="472" customWidth="1"/>
    <col min="1029" max="1029" width="16.28515625" style="472" customWidth="1"/>
    <col min="1030" max="1280" width="9.140625" style="472"/>
    <col min="1281" max="1281" width="15.140625" style="472" customWidth="1"/>
    <col min="1282" max="1282" width="16.28515625" style="472" customWidth="1"/>
    <col min="1283" max="1283" width="100.5703125" style="472" customWidth="1"/>
    <col min="1284" max="1284" width="15" style="472" customWidth="1"/>
    <col min="1285" max="1285" width="16.28515625" style="472" customWidth="1"/>
    <col min="1286" max="1536" width="9.140625" style="472"/>
    <col min="1537" max="1537" width="15.140625" style="472" customWidth="1"/>
    <col min="1538" max="1538" width="16.28515625" style="472" customWidth="1"/>
    <col min="1539" max="1539" width="100.5703125" style="472" customWidth="1"/>
    <col min="1540" max="1540" width="15" style="472" customWidth="1"/>
    <col min="1541" max="1541" width="16.28515625" style="472" customWidth="1"/>
    <col min="1542" max="1792" width="9.140625" style="472"/>
    <col min="1793" max="1793" width="15.140625" style="472" customWidth="1"/>
    <col min="1794" max="1794" width="16.28515625" style="472" customWidth="1"/>
    <col min="1795" max="1795" width="100.5703125" style="472" customWidth="1"/>
    <col min="1796" max="1796" width="15" style="472" customWidth="1"/>
    <col min="1797" max="1797" width="16.28515625" style="472" customWidth="1"/>
    <col min="1798" max="2048" width="9.140625" style="472"/>
    <col min="2049" max="2049" width="15.140625" style="472" customWidth="1"/>
    <col min="2050" max="2050" width="16.28515625" style="472" customWidth="1"/>
    <col min="2051" max="2051" width="100.5703125" style="472" customWidth="1"/>
    <col min="2052" max="2052" width="15" style="472" customWidth="1"/>
    <col min="2053" max="2053" width="16.28515625" style="472" customWidth="1"/>
    <col min="2054" max="2304" width="9.140625" style="472"/>
    <col min="2305" max="2305" width="15.140625" style="472" customWidth="1"/>
    <col min="2306" max="2306" width="16.28515625" style="472" customWidth="1"/>
    <col min="2307" max="2307" width="100.5703125" style="472" customWidth="1"/>
    <col min="2308" max="2308" width="15" style="472" customWidth="1"/>
    <col min="2309" max="2309" width="16.28515625" style="472" customWidth="1"/>
    <col min="2310" max="2560" width="9.140625" style="472"/>
    <col min="2561" max="2561" width="15.140625" style="472" customWidth="1"/>
    <col min="2562" max="2562" width="16.28515625" style="472" customWidth="1"/>
    <col min="2563" max="2563" width="100.5703125" style="472" customWidth="1"/>
    <col min="2564" max="2564" width="15" style="472" customWidth="1"/>
    <col min="2565" max="2565" width="16.28515625" style="472" customWidth="1"/>
    <col min="2566" max="2816" width="9.140625" style="472"/>
    <col min="2817" max="2817" width="15.140625" style="472" customWidth="1"/>
    <col min="2818" max="2818" width="16.28515625" style="472" customWidth="1"/>
    <col min="2819" max="2819" width="100.5703125" style="472" customWidth="1"/>
    <col min="2820" max="2820" width="15" style="472" customWidth="1"/>
    <col min="2821" max="2821" width="16.28515625" style="472" customWidth="1"/>
    <col min="2822" max="3072" width="9.140625" style="472"/>
    <col min="3073" max="3073" width="15.140625" style="472" customWidth="1"/>
    <col min="3074" max="3074" width="16.28515625" style="472" customWidth="1"/>
    <col min="3075" max="3075" width="100.5703125" style="472" customWidth="1"/>
    <col min="3076" max="3076" width="15" style="472" customWidth="1"/>
    <col min="3077" max="3077" width="16.28515625" style="472" customWidth="1"/>
    <col min="3078" max="3328" width="9.140625" style="472"/>
    <col min="3329" max="3329" width="15.140625" style="472" customWidth="1"/>
    <col min="3330" max="3330" width="16.28515625" style="472" customWidth="1"/>
    <col min="3331" max="3331" width="100.5703125" style="472" customWidth="1"/>
    <col min="3332" max="3332" width="15" style="472" customWidth="1"/>
    <col min="3333" max="3333" width="16.28515625" style="472" customWidth="1"/>
    <col min="3334" max="3584" width="9.140625" style="472"/>
    <col min="3585" max="3585" width="15.140625" style="472" customWidth="1"/>
    <col min="3586" max="3586" width="16.28515625" style="472" customWidth="1"/>
    <col min="3587" max="3587" width="100.5703125" style="472" customWidth="1"/>
    <col min="3588" max="3588" width="15" style="472" customWidth="1"/>
    <col min="3589" max="3589" width="16.28515625" style="472" customWidth="1"/>
    <col min="3590" max="3840" width="9.140625" style="472"/>
    <col min="3841" max="3841" width="15.140625" style="472" customWidth="1"/>
    <col min="3842" max="3842" width="16.28515625" style="472" customWidth="1"/>
    <col min="3843" max="3843" width="100.5703125" style="472" customWidth="1"/>
    <col min="3844" max="3844" width="15" style="472" customWidth="1"/>
    <col min="3845" max="3845" width="16.28515625" style="472" customWidth="1"/>
    <col min="3846" max="4096" width="9.140625" style="472"/>
    <col min="4097" max="4097" width="15.140625" style="472" customWidth="1"/>
    <col min="4098" max="4098" width="16.28515625" style="472" customWidth="1"/>
    <col min="4099" max="4099" width="100.5703125" style="472" customWidth="1"/>
    <col min="4100" max="4100" width="15" style="472" customWidth="1"/>
    <col min="4101" max="4101" width="16.28515625" style="472" customWidth="1"/>
    <col min="4102" max="4352" width="9.140625" style="472"/>
    <col min="4353" max="4353" width="15.140625" style="472" customWidth="1"/>
    <col min="4354" max="4354" width="16.28515625" style="472" customWidth="1"/>
    <col min="4355" max="4355" width="100.5703125" style="472" customWidth="1"/>
    <col min="4356" max="4356" width="15" style="472" customWidth="1"/>
    <col min="4357" max="4357" width="16.28515625" style="472" customWidth="1"/>
    <col min="4358" max="4608" width="9.140625" style="472"/>
    <col min="4609" max="4609" width="15.140625" style="472" customWidth="1"/>
    <col min="4610" max="4610" width="16.28515625" style="472" customWidth="1"/>
    <col min="4611" max="4611" width="100.5703125" style="472" customWidth="1"/>
    <col min="4612" max="4612" width="15" style="472" customWidth="1"/>
    <col min="4613" max="4613" width="16.28515625" style="472" customWidth="1"/>
    <col min="4614" max="4864" width="9.140625" style="472"/>
    <col min="4865" max="4865" width="15.140625" style="472" customWidth="1"/>
    <col min="4866" max="4866" width="16.28515625" style="472" customWidth="1"/>
    <col min="4867" max="4867" width="100.5703125" style="472" customWidth="1"/>
    <col min="4868" max="4868" width="15" style="472" customWidth="1"/>
    <col min="4869" max="4869" width="16.28515625" style="472" customWidth="1"/>
    <col min="4870" max="5120" width="9.140625" style="472"/>
    <col min="5121" max="5121" width="15.140625" style="472" customWidth="1"/>
    <col min="5122" max="5122" width="16.28515625" style="472" customWidth="1"/>
    <col min="5123" max="5123" width="100.5703125" style="472" customWidth="1"/>
    <col min="5124" max="5124" width="15" style="472" customWidth="1"/>
    <col min="5125" max="5125" width="16.28515625" style="472" customWidth="1"/>
    <col min="5126" max="5376" width="9.140625" style="472"/>
    <col min="5377" max="5377" width="15.140625" style="472" customWidth="1"/>
    <col min="5378" max="5378" width="16.28515625" style="472" customWidth="1"/>
    <col min="5379" max="5379" width="100.5703125" style="472" customWidth="1"/>
    <col min="5380" max="5380" width="15" style="472" customWidth="1"/>
    <col min="5381" max="5381" width="16.28515625" style="472" customWidth="1"/>
    <col min="5382" max="5632" width="9.140625" style="472"/>
    <col min="5633" max="5633" width="15.140625" style="472" customWidth="1"/>
    <col min="5634" max="5634" width="16.28515625" style="472" customWidth="1"/>
    <col min="5635" max="5635" width="100.5703125" style="472" customWidth="1"/>
    <col min="5636" max="5636" width="15" style="472" customWidth="1"/>
    <col min="5637" max="5637" width="16.28515625" style="472" customWidth="1"/>
    <col min="5638" max="5888" width="9.140625" style="472"/>
    <col min="5889" max="5889" width="15.140625" style="472" customWidth="1"/>
    <col min="5890" max="5890" width="16.28515625" style="472" customWidth="1"/>
    <col min="5891" max="5891" width="100.5703125" style="472" customWidth="1"/>
    <col min="5892" max="5892" width="15" style="472" customWidth="1"/>
    <col min="5893" max="5893" width="16.28515625" style="472" customWidth="1"/>
    <col min="5894" max="6144" width="9.140625" style="472"/>
    <col min="6145" max="6145" width="15.140625" style="472" customWidth="1"/>
    <col min="6146" max="6146" width="16.28515625" style="472" customWidth="1"/>
    <col min="6147" max="6147" width="100.5703125" style="472" customWidth="1"/>
    <col min="6148" max="6148" width="15" style="472" customWidth="1"/>
    <col min="6149" max="6149" width="16.28515625" style="472" customWidth="1"/>
    <col min="6150" max="6400" width="9.140625" style="472"/>
    <col min="6401" max="6401" width="15.140625" style="472" customWidth="1"/>
    <col min="6402" max="6402" width="16.28515625" style="472" customWidth="1"/>
    <col min="6403" max="6403" width="100.5703125" style="472" customWidth="1"/>
    <col min="6404" max="6404" width="15" style="472" customWidth="1"/>
    <col min="6405" max="6405" width="16.28515625" style="472" customWidth="1"/>
    <col min="6406" max="6656" width="9.140625" style="472"/>
    <col min="6657" max="6657" width="15.140625" style="472" customWidth="1"/>
    <col min="6658" max="6658" width="16.28515625" style="472" customWidth="1"/>
    <col min="6659" max="6659" width="100.5703125" style="472" customWidth="1"/>
    <col min="6660" max="6660" width="15" style="472" customWidth="1"/>
    <col min="6661" max="6661" width="16.28515625" style="472" customWidth="1"/>
    <col min="6662" max="6912" width="9.140625" style="472"/>
    <col min="6913" max="6913" width="15.140625" style="472" customWidth="1"/>
    <col min="6914" max="6914" width="16.28515625" style="472" customWidth="1"/>
    <col min="6915" max="6915" width="100.5703125" style="472" customWidth="1"/>
    <col min="6916" max="6916" width="15" style="472" customWidth="1"/>
    <col min="6917" max="6917" width="16.28515625" style="472" customWidth="1"/>
    <col min="6918" max="7168" width="9.140625" style="472"/>
    <col min="7169" max="7169" width="15.140625" style="472" customWidth="1"/>
    <col min="7170" max="7170" width="16.28515625" style="472" customWidth="1"/>
    <col min="7171" max="7171" width="100.5703125" style="472" customWidth="1"/>
    <col min="7172" max="7172" width="15" style="472" customWidth="1"/>
    <col min="7173" max="7173" width="16.28515625" style="472" customWidth="1"/>
    <col min="7174" max="7424" width="9.140625" style="472"/>
    <col min="7425" max="7425" width="15.140625" style="472" customWidth="1"/>
    <col min="7426" max="7426" width="16.28515625" style="472" customWidth="1"/>
    <col min="7427" max="7427" width="100.5703125" style="472" customWidth="1"/>
    <col min="7428" max="7428" width="15" style="472" customWidth="1"/>
    <col min="7429" max="7429" width="16.28515625" style="472" customWidth="1"/>
    <col min="7430" max="7680" width="9.140625" style="472"/>
    <col min="7681" max="7681" width="15.140625" style="472" customWidth="1"/>
    <col min="7682" max="7682" width="16.28515625" style="472" customWidth="1"/>
    <col min="7683" max="7683" width="100.5703125" style="472" customWidth="1"/>
    <col min="7684" max="7684" width="15" style="472" customWidth="1"/>
    <col min="7685" max="7685" width="16.28515625" style="472" customWidth="1"/>
    <col min="7686" max="7936" width="9.140625" style="472"/>
    <col min="7937" max="7937" width="15.140625" style="472" customWidth="1"/>
    <col min="7938" max="7938" width="16.28515625" style="472" customWidth="1"/>
    <col min="7939" max="7939" width="100.5703125" style="472" customWidth="1"/>
    <col min="7940" max="7940" width="15" style="472" customWidth="1"/>
    <col min="7941" max="7941" width="16.28515625" style="472" customWidth="1"/>
    <col min="7942" max="8192" width="9.140625" style="472"/>
    <col min="8193" max="8193" width="15.140625" style="472" customWidth="1"/>
    <col min="8194" max="8194" width="16.28515625" style="472" customWidth="1"/>
    <col min="8195" max="8195" width="100.5703125" style="472" customWidth="1"/>
    <col min="8196" max="8196" width="15" style="472" customWidth="1"/>
    <col min="8197" max="8197" width="16.28515625" style="472" customWidth="1"/>
    <col min="8198" max="8448" width="9.140625" style="472"/>
    <col min="8449" max="8449" width="15.140625" style="472" customWidth="1"/>
    <col min="8450" max="8450" width="16.28515625" style="472" customWidth="1"/>
    <col min="8451" max="8451" width="100.5703125" style="472" customWidth="1"/>
    <col min="8452" max="8452" width="15" style="472" customWidth="1"/>
    <col min="8453" max="8453" width="16.28515625" style="472" customWidth="1"/>
    <col min="8454" max="8704" width="9.140625" style="472"/>
    <col min="8705" max="8705" width="15.140625" style="472" customWidth="1"/>
    <col min="8706" max="8706" width="16.28515625" style="472" customWidth="1"/>
    <col min="8707" max="8707" width="100.5703125" style="472" customWidth="1"/>
    <col min="8708" max="8708" width="15" style="472" customWidth="1"/>
    <col min="8709" max="8709" width="16.28515625" style="472" customWidth="1"/>
    <col min="8710" max="8960" width="9.140625" style="472"/>
    <col min="8961" max="8961" width="15.140625" style="472" customWidth="1"/>
    <col min="8962" max="8962" width="16.28515625" style="472" customWidth="1"/>
    <col min="8963" max="8963" width="100.5703125" style="472" customWidth="1"/>
    <col min="8964" max="8964" width="15" style="472" customWidth="1"/>
    <col min="8965" max="8965" width="16.28515625" style="472" customWidth="1"/>
    <col min="8966" max="9216" width="9.140625" style="472"/>
    <col min="9217" max="9217" width="15.140625" style="472" customWidth="1"/>
    <col min="9218" max="9218" width="16.28515625" style="472" customWidth="1"/>
    <col min="9219" max="9219" width="100.5703125" style="472" customWidth="1"/>
    <col min="9220" max="9220" width="15" style="472" customWidth="1"/>
    <col min="9221" max="9221" width="16.28515625" style="472" customWidth="1"/>
    <col min="9222" max="9472" width="9.140625" style="472"/>
    <col min="9473" max="9473" width="15.140625" style="472" customWidth="1"/>
    <col min="9474" max="9474" width="16.28515625" style="472" customWidth="1"/>
    <col min="9475" max="9475" width="100.5703125" style="472" customWidth="1"/>
    <col min="9476" max="9476" width="15" style="472" customWidth="1"/>
    <col min="9477" max="9477" width="16.28515625" style="472" customWidth="1"/>
    <col min="9478" max="9728" width="9.140625" style="472"/>
    <col min="9729" max="9729" width="15.140625" style="472" customWidth="1"/>
    <col min="9730" max="9730" width="16.28515625" style="472" customWidth="1"/>
    <col min="9731" max="9731" width="100.5703125" style="472" customWidth="1"/>
    <col min="9732" max="9732" width="15" style="472" customWidth="1"/>
    <col min="9733" max="9733" width="16.28515625" style="472" customWidth="1"/>
    <col min="9734" max="9984" width="9.140625" style="472"/>
    <col min="9985" max="9985" width="15.140625" style="472" customWidth="1"/>
    <col min="9986" max="9986" width="16.28515625" style="472" customWidth="1"/>
    <col min="9987" max="9987" width="100.5703125" style="472" customWidth="1"/>
    <col min="9988" max="9988" width="15" style="472" customWidth="1"/>
    <col min="9989" max="9989" width="16.28515625" style="472" customWidth="1"/>
    <col min="9990" max="10240" width="9.140625" style="472"/>
    <col min="10241" max="10241" width="15.140625" style="472" customWidth="1"/>
    <col min="10242" max="10242" width="16.28515625" style="472" customWidth="1"/>
    <col min="10243" max="10243" width="100.5703125" style="472" customWidth="1"/>
    <col min="10244" max="10244" width="15" style="472" customWidth="1"/>
    <col min="10245" max="10245" width="16.28515625" style="472" customWidth="1"/>
    <col min="10246" max="10496" width="9.140625" style="472"/>
    <col min="10497" max="10497" width="15.140625" style="472" customWidth="1"/>
    <col min="10498" max="10498" width="16.28515625" style="472" customWidth="1"/>
    <col min="10499" max="10499" width="100.5703125" style="472" customWidth="1"/>
    <col min="10500" max="10500" width="15" style="472" customWidth="1"/>
    <col min="10501" max="10501" width="16.28515625" style="472" customWidth="1"/>
    <col min="10502" max="10752" width="9.140625" style="472"/>
    <col min="10753" max="10753" width="15.140625" style="472" customWidth="1"/>
    <col min="10754" max="10754" width="16.28515625" style="472" customWidth="1"/>
    <col min="10755" max="10755" width="100.5703125" style="472" customWidth="1"/>
    <col min="10756" max="10756" width="15" style="472" customWidth="1"/>
    <col min="10757" max="10757" width="16.28515625" style="472" customWidth="1"/>
    <col min="10758" max="11008" width="9.140625" style="472"/>
    <col min="11009" max="11009" width="15.140625" style="472" customWidth="1"/>
    <col min="11010" max="11010" width="16.28515625" style="472" customWidth="1"/>
    <col min="11011" max="11011" width="100.5703125" style="472" customWidth="1"/>
    <col min="11012" max="11012" width="15" style="472" customWidth="1"/>
    <col min="11013" max="11013" width="16.28515625" style="472" customWidth="1"/>
    <col min="11014" max="11264" width="9.140625" style="472"/>
    <col min="11265" max="11265" width="15.140625" style="472" customWidth="1"/>
    <col min="11266" max="11266" width="16.28515625" style="472" customWidth="1"/>
    <col min="11267" max="11267" width="100.5703125" style="472" customWidth="1"/>
    <col min="11268" max="11268" width="15" style="472" customWidth="1"/>
    <col min="11269" max="11269" width="16.28515625" style="472" customWidth="1"/>
    <col min="11270" max="11520" width="9.140625" style="472"/>
    <col min="11521" max="11521" width="15.140625" style="472" customWidth="1"/>
    <col min="11522" max="11522" width="16.28515625" style="472" customWidth="1"/>
    <col min="11523" max="11523" width="100.5703125" style="472" customWidth="1"/>
    <col min="11524" max="11524" width="15" style="472" customWidth="1"/>
    <col min="11525" max="11525" width="16.28515625" style="472" customWidth="1"/>
    <col min="11526" max="11776" width="9.140625" style="472"/>
    <col min="11777" max="11777" width="15.140625" style="472" customWidth="1"/>
    <col min="11778" max="11778" width="16.28515625" style="472" customWidth="1"/>
    <col min="11779" max="11779" width="100.5703125" style="472" customWidth="1"/>
    <col min="11780" max="11780" width="15" style="472" customWidth="1"/>
    <col min="11781" max="11781" width="16.28515625" style="472" customWidth="1"/>
    <col min="11782" max="12032" width="9.140625" style="472"/>
    <col min="12033" max="12033" width="15.140625" style="472" customWidth="1"/>
    <col min="12034" max="12034" width="16.28515625" style="472" customWidth="1"/>
    <col min="12035" max="12035" width="100.5703125" style="472" customWidth="1"/>
    <col min="12036" max="12036" width="15" style="472" customWidth="1"/>
    <col min="12037" max="12037" width="16.28515625" style="472" customWidth="1"/>
    <col min="12038" max="12288" width="9.140625" style="472"/>
    <col min="12289" max="12289" width="15.140625" style="472" customWidth="1"/>
    <col min="12290" max="12290" width="16.28515625" style="472" customWidth="1"/>
    <col min="12291" max="12291" width="100.5703125" style="472" customWidth="1"/>
    <col min="12292" max="12292" width="15" style="472" customWidth="1"/>
    <col min="12293" max="12293" width="16.28515625" style="472" customWidth="1"/>
    <col min="12294" max="12544" width="9.140625" style="472"/>
    <col min="12545" max="12545" width="15.140625" style="472" customWidth="1"/>
    <col min="12546" max="12546" width="16.28515625" style="472" customWidth="1"/>
    <col min="12547" max="12547" width="100.5703125" style="472" customWidth="1"/>
    <col min="12548" max="12548" width="15" style="472" customWidth="1"/>
    <col min="12549" max="12549" width="16.28515625" style="472" customWidth="1"/>
    <col min="12550" max="12800" width="9.140625" style="472"/>
    <col min="12801" max="12801" width="15.140625" style="472" customWidth="1"/>
    <col min="12802" max="12802" width="16.28515625" style="472" customWidth="1"/>
    <col min="12803" max="12803" width="100.5703125" style="472" customWidth="1"/>
    <col min="12804" max="12804" width="15" style="472" customWidth="1"/>
    <col min="12805" max="12805" width="16.28515625" style="472" customWidth="1"/>
    <col min="12806" max="13056" width="9.140625" style="472"/>
    <col min="13057" max="13057" width="15.140625" style="472" customWidth="1"/>
    <col min="13058" max="13058" width="16.28515625" style="472" customWidth="1"/>
    <col min="13059" max="13059" width="100.5703125" style="472" customWidth="1"/>
    <col min="13060" max="13060" width="15" style="472" customWidth="1"/>
    <col min="13061" max="13061" width="16.28515625" style="472" customWidth="1"/>
    <col min="13062" max="13312" width="9.140625" style="472"/>
    <col min="13313" max="13313" width="15.140625" style="472" customWidth="1"/>
    <col min="13314" max="13314" width="16.28515625" style="472" customWidth="1"/>
    <col min="13315" max="13315" width="100.5703125" style="472" customWidth="1"/>
    <col min="13316" max="13316" width="15" style="472" customWidth="1"/>
    <col min="13317" max="13317" width="16.28515625" style="472" customWidth="1"/>
    <col min="13318" max="13568" width="9.140625" style="472"/>
    <col min="13569" max="13569" width="15.140625" style="472" customWidth="1"/>
    <col min="13570" max="13570" width="16.28515625" style="472" customWidth="1"/>
    <col min="13571" max="13571" width="100.5703125" style="472" customWidth="1"/>
    <col min="13572" max="13572" width="15" style="472" customWidth="1"/>
    <col min="13573" max="13573" width="16.28515625" style="472" customWidth="1"/>
    <col min="13574" max="13824" width="9.140625" style="472"/>
    <col min="13825" max="13825" width="15.140625" style="472" customWidth="1"/>
    <col min="13826" max="13826" width="16.28515625" style="472" customWidth="1"/>
    <col min="13827" max="13827" width="100.5703125" style="472" customWidth="1"/>
    <col min="13828" max="13828" width="15" style="472" customWidth="1"/>
    <col min="13829" max="13829" width="16.28515625" style="472" customWidth="1"/>
    <col min="13830" max="14080" width="9.140625" style="472"/>
    <col min="14081" max="14081" width="15.140625" style="472" customWidth="1"/>
    <col min="14082" max="14082" width="16.28515625" style="472" customWidth="1"/>
    <col min="14083" max="14083" width="100.5703125" style="472" customWidth="1"/>
    <col min="14084" max="14084" width="15" style="472" customWidth="1"/>
    <col min="14085" max="14085" width="16.28515625" style="472" customWidth="1"/>
    <col min="14086" max="14336" width="9.140625" style="472"/>
    <col min="14337" max="14337" width="15.140625" style="472" customWidth="1"/>
    <col min="14338" max="14338" width="16.28515625" style="472" customWidth="1"/>
    <col min="14339" max="14339" width="100.5703125" style="472" customWidth="1"/>
    <col min="14340" max="14340" width="15" style="472" customWidth="1"/>
    <col min="14341" max="14341" width="16.28515625" style="472" customWidth="1"/>
    <col min="14342" max="14592" width="9.140625" style="472"/>
    <col min="14593" max="14593" width="15.140625" style="472" customWidth="1"/>
    <col min="14594" max="14594" width="16.28515625" style="472" customWidth="1"/>
    <col min="14595" max="14595" width="100.5703125" style="472" customWidth="1"/>
    <col min="14596" max="14596" width="15" style="472" customWidth="1"/>
    <col min="14597" max="14597" width="16.28515625" style="472" customWidth="1"/>
    <col min="14598" max="14848" width="9.140625" style="472"/>
    <col min="14849" max="14849" width="15.140625" style="472" customWidth="1"/>
    <col min="14850" max="14850" width="16.28515625" style="472" customWidth="1"/>
    <col min="14851" max="14851" width="100.5703125" style="472" customWidth="1"/>
    <col min="14852" max="14852" width="15" style="472" customWidth="1"/>
    <col min="14853" max="14853" width="16.28515625" style="472" customWidth="1"/>
    <col min="14854" max="15104" width="9.140625" style="472"/>
    <col min="15105" max="15105" width="15.140625" style="472" customWidth="1"/>
    <col min="15106" max="15106" width="16.28515625" style="472" customWidth="1"/>
    <col min="15107" max="15107" width="100.5703125" style="472" customWidth="1"/>
    <col min="15108" max="15108" width="15" style="472" customWidth="1"/>
    <col min="15109" max="15109" width="16.28515625" style="472" customWidth="1"/>
    <col min="15110" max="15360" width="9.140625" style="472"/>
    <col min="15361" max="15361" width="15.140625" style="472" customWidth="1"/>
    <col min="15362" max="15362" width="16.28515625" style="472" customWidth="1"/>
    <col min="15363" max="15363" width="100.5703125" style="472" customWidth="1"/>
    <col min="15364" max="15364" width="15" style="472" customWidth="1"/>
    <col min="15365" max="15365" width="16.28515625" style="472" customWidth="1"/>
    <col min="15366" max="15616" width="9.140625" style="472"/>
    <col min="15617" max="15617" width="15.140625" style="472" customWidth="1"/>
    <col min="15618" max="15618" width="16.28515625" style="472" customWidth="1"/>
    <col min="15619" max="15619" width="100.5703125" style="472" customWidth="1"/>
    <col min="15620" max="15620" width="15" style="472" customWidth="1"/>
    <col min="15621" max="15621" width="16.28515625" style="472" customWidth="1"/>
    <col min="15622" max="15872" width="9.140625" style="472"/>
    <col min="15873" max="15873" width="15.140625" style="472" customWidth="1"/>
    <col min="15874" max="15874" width="16.28515625" style="472" customWidth="1"/>
    <col min="15875" max="15875" width="100.5703125" style="472" customWidth="1"/>
    <col min="15876" max="15876" width="15" style="472" customWidth="1"/>
    <col min="15877" max="15877" width="16.28515625" style="472" customWidth="1"/>
    <col min="15878" max="16128" width="9.140625" style="472"/>
    <col min="16129" max="16129" width="15.140625" style="472" customWidth="1"/>
    <col min="16130" max="16130" width="16.28515625" style="472" customWidth="1"/>
    <col min="16131" max="16131" width="100.5703125" style="472" customWidth="1"/>
    <col min="16132" max="16132" width="15" style="472" customWidth="1"/>
    <col min="16133" max="16133" width="16.28515625" style="472" customWidth="1"/>
    <col min="16134" max="16384" width="9.140625" style="472"/>
  </cols>
  <sheetData>
    <row r="1" spans="1:4" ht="15.75" x14ac:dyDescent="0.25">
      <c r="A1" s="1086" t="s">
        <v>979</v>
      </c>
      <c r="B1" s="1087"/>
      <c r="C1" s="1087"/>
      <c r="D1" s="1087"/>
    </row>
    <row r="2" spans="1:4" ht="15.75" thickBot="1" x14ac:dyDescent="0.3"/>
    <row r="3" spans="1:4" ht="16.5" thickBot="1" x14ac:dyDescent="0.3">
      <c r="A3" s="848" t="s">
        <v>981</v>
      </c>
      <c r="B3" s="849"/>
      <c r="C3" s="700" t="s">
        <v>980</v>
      </c>
      <c r="D3" s="1088" t="s">
        <v>299</v>
      </c>
    </row>
    <row r="4" spans="1:4" x14ac:dyDescent="0.25">
      <c r="A4" s="819">
        <v>1</v>
      </c>
      <c r="B4" s="816" t="s">
        <v>261</v>
      </c>
      <c r="C4" s="1092" t="s">
        <v>301</v>
      </c>
      <c r="D4" s="1103" t="s">
        <v>300</v>
      </c>
    </row>
    <row r="5" spans="1:4" x14ac:dyDescent="0.25">
      <c r="A5" s="820">
        <v>2</v>
      </c>
      <c r="B5" s="817" t="s">
        <v>262</v>
      </c>
      <c r="C5" s="1093" t="s">
        <v>302</v>
      </c>
      <c r="D5" s="821" t="s">
        <v>300</v>
      </c>
    </row>
    <row r="6" spans="1:4" x14ac:dyDescent="0.25">
      <c r="A6" s="820">
        <v>3</v>
      </c>
      <c r="B6" s="817" t="s">
        <v>263</v>
      </c>
      <c r="C6" s="1093" t="s">
        <v>303</v>
      </c>
      <c r="D6" s="821" t="s">
        <v>300</v>
      </c>
    </row>
    <row r="7" spans="1:4" x14ac:dyDescent="0.25">
      <c r="A7" s="820">
        <v>4</v>
      </c>
      <c r="B7" s="817" t="s">
        <v>264</v>
      </c>
      <c r="C7" s="1093" t="s">
        <v>304</v>
      </c>
      <c r="D7" s="821" t="s">
        <v>300</v>
      </c>
    </row>
    <row r="8" spans="1:4" x14ac:dyDescent="0.25">
      <c r="A8" s="820">
        <v>5</v>
      </c>
      <c r="B8" s="817" t="s">
        <v>265</v>
      </c>
      <c r="C8" s="1094" t="s">
        <v>305</v>
      </c>
      <c r="D8" s="821" t="s">
        <v>300</v>
      </c>
    </row>
    <row r="9" spans="1:4" x14ac:dyDescent="0.25">
      <c r="A9" s="820">
        <v>6</v>
      </c>
      <c r="B9" s="817" t="s">
        <v>266</v>
      </c>
      <c r="C9" s="1095" t="s">
        <v>306</v>
      </c>
      <c r="D9" s="821" t="s">
        <v>300</v>
      </c>
    </row>
    <row r="10" spans="1:4" x14ac:dyDescent="0.25">
      <c r="A10" s="820">
        <v>7</v>
      </c>
      <c r="B10" s="818" t="s">
        <v>267</v>
      </c>
      <c r="C10" s="1095" t="s">
        <v>603</v>
      </c>
      <c r="D10" s="821" t="s">
        <v>300</v>
      </c>
    </row>
    <row r="11" spans="1:4" x14ac:dyDescent="0.25">
      <c r="A11" s="820">
        <v>8</v>
      </c>
      <c r="B11" s="817" t="s">
        <v>268</v>
      </c>
      <c r="C11" s="1095" t="s">
        <v>307</v>
      </c>
      <c r="D11" s="821" t="s">
        <v>300</v>
      </c>
    </row>
    <row r="12" spans="1:4" x14ac:dyDescent="0.25">
      <c r="A12" s="820">
        <v>9</v>
      </c>
      <c r="B12" s="817" t="s">
        <v>269</v>
      </c>
      <c r="C12" s="1095" t="s">
        <v>308</v>
      </c>
      <c r="D12" s="821" t="s">
        <v>300</v>
      </c>
    </row>
    <row r="13" spans="1:4" x14ac:dyDescent="0.25">
      <c r="A13" s="820">
        <v>10</v>
      </c>
      <c r="B13" s="817" t="s">
        <v>270</v>
      </c>
      <c r="C13" s="1096" t="s">
        <v>309</v>
      </c>
      <c r="D13" s="821" t="s">
        <v>300</v>
      </c>
    </row>
    <row r="14" spans="1:4" x14ac:dyDescent="0.25">
      <c r="A14" s="820">
        <v>11</v>
      </c>
      <c r="B14" s="817" t="s">
        <v>271</v>
      </c>
      <c r="C14" s="1097" t="s">
        <v>982</v>
      </c>
      <c r="D14" s="821" t="s">
        <v>300</v>
      </c>
    </row>
    <row r="15" spans="1:4" x14ac:dyDescent="0.25">
      <c r="A15" s="820">
        <v>12</v>
      </c>
      <c r="B15" s="817" t="s">
        <v>272</v>
      </c>
      <c r="C15" s="1097" t="s">
        <v>310</v>
      </c>
      <c r="D15" s="821" t="s">
        <v>300</v>
      </c>
    </row>
    <row r="16" spans="1:4" x14ac:dyDescent="0.25">
      <c r="A16" s="820">
        <v>13</v>
      </c>
      <c r="B16" s="817" t="s">
        <v>273</v>
      </c>
      <c r="C16" s="1096" t="s">
        <v>311</v>
      </c>
      <c r="D16" s="821" t="s">
        <v>300</v>
      </c>
    </row>
    <row r="17" spans="1:4" x14ac:dyDescent="0.25">
      <c r="A17" s="820">
        <v>14</v>
      </c>
      <c r="B17" s="817" t="s">
        <v>274</v>
      </c>
      <c r="C17" s="1096" t="s">
        <v>312</v>
      </c>
      <c r="D17" s="821" t="s">
        <v>300</v>
      </c>
    </row>
    <row r="18" spans="1:4" x14ac:dyDescent="0.25">
      <c r="A18" s="820">
        <v>15</v>
      </c>
      <c r="B18" s="817" t="s">
        <v>275</v>
      </c>
      <c r="C18" s="1097" t="s">
        <v>313</v>
      </c>
      <c r="D18" s="821" t="s">
        <v>300</v>
      </c>
    </row>
    <row r="19" spans="1:4" x14ac:dyDescent="0.25">
      <c r="A19" s="820">
        <v>16</v>
      </c>
      <c r="B19" s="817" t="s">
        <v>276</v>
      </c>
      <c r="C19" s="1097" t="s">
        <v>314</v>
      </c>
      <c r="D19" s="821" t="s">
        <v>300</v>
      </c>
    </row>
    <row r="20" spans="1:4" x14ac:dyDescent="0.25">
      <c r="A20" s="820">
        <v>17</v>
      </c>
      <c r="B20" s="817" t="s">
        <v>277</v>
      </c>
      <c r="C20" s="1096" t="s">
        <v>315</v>
      </c>
      <c r="D20" s="821" t="s">
        <v>300</v>
      </c>
    </row>
    <row r="21" spans="1:4" x14ac:dyDescent="0.25">
      <c r="A21" s="820">
        <v>18</v>
      </c>
      <c r="B21" s="817" t="s">
        <v>278</v>
      </c>
      <c r="C21" s="1097" t="s">
        <v>316</v>
      </c>
      <c r="D21" s="821" t="s">
        <v>300</v>
      </c>
    </row>
    <row r="22" spans="1:4" x14ac:dyDescent="0.25">
      <c r="A22" s="820">
        <v>19</v>
      </c>
      <c r="B22" s="817" t="s">
        <v>279</v>
      </c>
      <c r="C22" s="1097" t="s">
        <v>316</v>
      </c>
      <c r="D22" s="821" t="s">
        <v>300</v>
      </c>
    </row>
    <row r="23" spans="1:4" x14ac:dyDescent="0.25">
      <c r="A23" s="820">
        <v>20</v>
      </c>
      <c r="B23" s="817" t="s">
        <v>280</v>
      </c>
      <c r="C23" s="1096" t="s">
        <v>317</v>
      </c>
      <c r="D23" s="821" t="s">
        <v>300</v>
      </c>
    </row>
    <row r="24" spans="1:4" x14ac:dyDescent="0.25">
      <c r="A24" s="820">
        <v>21</v>
      </c>
      <c r="B24" s="817" t="s">
        <v>281</v>
      </c>
      <c r="C24" s="1096" t="s">
        <v>318</v>
      </c>
      <c r="D24" s="821" t="s">
        <v>300</v>
      </c>
    </row>
    <row r="25" spans="1:4" x14ac:dyDescent="0.25">
      <c r="A25" s="820">
        <v>22</v>
      </c>
      <c r="B25" s="817" t="s">
        <v>282</v>
      </c>
      <c r="C25" s="1096" t="s">
        <v>319</v>
      </c>
      <c r="D25" s="821" t="s">
        <v>300</v>
      </c>
    </row>
    <row r="26" spans="1:4" x14ac:dyDescent="0.25">
      <c r="A26" s="820">
        <v>23</v>
      </c>
      <c r="B26" s="818" t="s">
        <v>283</v>
      </c>
      <c r="C26" s="1098" t="s">
        <v>320</v>
      </c>
      <c r="D26" s="821" t="s">
        <v>300</v>
      </c>
    </row>
    <row r="27" spans="1:4" x14ac:dyDescent="0.25">
      <c r="A27" s="820">
        <v>24</v>
      </c>
      <c r="B27" s="817" t="s">
        <v>284</v>
      </c>
      <c r="C27" s="1096" t="s">
        <v>321</v>
      </c>
      <c r="D27" s="821" t="s">
        <v>300</v>
      </c>
    </row>
    <row r="28" spans="1:4" x14ac:dyDescent="0.25">
      <c r="A28" s="820">
        <v>25</v>
      </c>
      <c r="B28" s="817" t="s">
        <v>285</v>
      </c>
      <c r="C28" s="1097" t="s">
        <v>322</v>
      </c>
      <c r="D28" s="821" t="s">
        <v>300</v>
      </c>
    </row>
    <row r="29" spans="1:4" x14ac:dyDescent="0.25">
      <c r="A29" s="820">
        <v>26</v>
      </c>
      <c r="B29" s="817" t="s">
        <v>286</v>
      </c>
      <c r="C29" s="1099" t="s">
        <v>323</v>
      </c>
      <c r="D29" s="821" t="s">
        <v>300</v>
      </c>
    </row>
    <row r="30" spans="1:4" x14ac:dyDescent="0.25">
      <c r="A30" s="820">
        <v>27</v>
      </c>
      <c r="B30" s="817" t="s">
        <v>287</v>
      </c>
      <c r="C30" s="1100" t="s">
        <v>324</v>
      </c>
      <c r="D30" s="821" t="s">
        <v>300</v>
      </c>
    </row>
    <row r="31" spans="1:4" x14ac:dyDescent="0.25">
      <c r="A31" s="820">
        <v>28</v>
      </c>
      <c r="B31" s="817" t="s">
        <v>288</v>
      </c>
      <c r="C31" s="1100" t="s">
        <v>1030</v>
      </c>
      <c r="D31" s="821" t="s">
        <v>300</v>
      </c>
    </row>
    <row r="32" spans="1:4" x14ac:dyDescent="0.25">
      <c r="A32" s="820">
        <v>29</v>
      </c>
      <c r="B32" s="817" t="s">
        <v>289</v>
      </c>
      <c r="C32" s="1100" t="s">
        <v>325</v>
      </c>
      <c r="D32" s="821" t="s">
        <v>300</v>
      </c>
    </row>
    <row r="33" spans="1:5" x14ac:dyDescent="0.25">
      <c r="A33" s="820">
        <v>30</v>
      </c>
      <c r="B33" s="817" t="s">
        <v>290</v>
      </c>
      <c r="C33" s="1100" t="s">
        <v>326</v>
      </c>
      <c r="D33" s="821" t="s">
        <v>300</v>
      </c>
    </row>
    <row r="34" spans="1:5" x14ac:dyDescent="0.25">
      <c r="A34" s="820">
        <v>31</v>
      </c>
      <c r="B34" s="817" t="s">
        <v>291</v>
      </c>
      <c r="C34" s="1100" t="s">
        <v>327</v>
      </c>
      <c r="D34" s="821" t="s">
        <v>300</v>
      </c>
    </row>
    <row r="35" spans="1:5" x14ac:dyDescent="0.25">
      <c r="A35" s="820">
        <v>32</v>
      </c>
      <c r="B35" s="817" t="s">
        <v>292</v>
      </c>
      <c r="C35" s="1100" t="s">
        <v>328</v>
      </c>
      <c r="D35" s="821" t="s">
        <v>300</v>
      </c>
    </row>
    <row r="36" spans="1:5" x14ac:dyDescent="0.25">
      <c r="A36" s="820">
        <v>33</v>
      </c>
      <c r="B36" s="817" t="s">
        <v>293</v>
      </c>
      <c r="C36" s="1100" t="s">
        <v>329</v>
      </c>
      <c r="D36" s="821" t="s">
        <v>300</v>
      </c>
    </row>
    <row r="37" spans="1:5" x14ac:dyDescent="0.25">
      <c r="A37" s="820">
        <v>34</v>
      </c>
      <c r="B37" s="817" t="s">
        <v>294</v>
      </c>
      <c r="C37" s="1100" t="s">
        <v>330</v>
      </c>
      <c r="D37" s="821" t="s">
        <v>300</v>
      </c>
    </row>
    <row r="38" spans="1:5" x14ac:dyDescent="0.25">
      <c r="A38" s="820">
        <v>35</v>
      </c>
      <c r="B38" s="817" t="s">
        <v>295</v>
      </c>
      <c r="C38" s="1100" t="s">
        <v>331</v>
      </c>
      <c r="D38" s="821" t="s">
        <v>300</v>
      </c>
    </row>
    <row r="39" spans="1:5" x14ac:dyDescent="0.25">
      <c r="A39" s="820">
        <v>36</v>
      </c>
      <c r="B39" s="817" t="s">
        <v>296</v>
      </c>
      <c r="C39" s="1100" t="s">
        <v>332</v>
      </c>
      <c r="D39" s="821" t="s">
        <v>300</v>
      </c>
    </row>
    <row r="40" spans="1:5" x14ac:dyDescent="0.25">
      <c r="A40" s="820">
        <v>37</v>
      </c>
      <c r="B40" s="817" t="s">
        <v>297</v>
      </c>
      <c r="C40" s="1100" t="s">
        <v>333</v>
      </c>
      <c r="D40" s="821" t="s">
        <v>300</v>
      </c>
    </row>
    <row r="41" spans="1:5" x14ac:dyDescent="0.25">
      <c r="A41" s="820">
        <v>38</v>
      </c>
      <c r="B41" s="1090" t="s">
        <v>1089</v>
      </c>
      <c r="C41" s="1100" t="s">
        <v>1052</v>
      </c>
      <c r="D41" s="821" t="s">
        <v>300</v>
      </c>
      <c r="E41" s="474"/>
    </row>
    <row r="42" spans="1:5" x14ac:dyDescent="0.25">
      <c r="A42" s="820">
        <v>39</v>
      </c>
      <c r="B42" s="1090" t="s">
        <v>1090</v>
      </c>
      <c r="C42" s="1101" t="s">
        <v>1076</v>
      </c>
      <c r="D42" s="821" t="s">
        <v>300</v>
      </c>
      <c r="E42" s="474"/>
    </row>
    <row r="43" spans="1:5" ht="15.75" thickBot="1" x14ac:dyDescent="0.3">
      <c r="A43" s="1089">
        <v>40</v>
      </c>
      <c r="B43" s="1091" t="s">
        <v>1091</v>
      </c>
      <c r="C43" s="1102" t="s">
        <v>1076</v>
      </c>
      <c r="D43" s="1104" t="s">
        <v>300</v>
      </c>
      <c r="E43" s="474"/>
    </row>
  </sheetData>
  <mergeCells count="2">
    <mergeCell ref="A3:B3"/>
    <mergeCell ref="A1:D1"/>
  </mergeCells>
  <hyperlinks>
    <hyperlink ref="B4" location="'F1'!A1" display="'F1'!A1"/>
    <hyperlink ref="B5" location="'F2'!A1" display="'F2'!A1"/>
    <hyperlink ref="B6" location="'F3'!A1" display="'F3'!A1"/>
    <hyperlink ref="B7" location="'F4'!A1" display="'F4'!A1"/>
    <hyperlink ref="B8" location="'F5'!A1" display="'F5'!A1"/>
    <hyperlink ref="B9" location="'F6,6.1'!A1" display="'F6,6.1'!A1"/>
    <hyperlink ref="B11" location="'F7'!A1" display="'F7'!A1"/>
    <hyperlink ref="B14" location="'F9,9.1,10'!A1" display="'F9,9.1,10'!A1"/>
    <hyperlink ref="B15" location="'F9,9.1,10'!A27" display="F9/1"/>
    <hyperlink ref="B16" location="'F9,9.1,10'!A47" display="F9/2"/>
    <hyperlink ref="B17" location="'F11'!A1" display="'F11'!A1"/>
    <hyperlink ref="B18" location="'F12,12.1,12.2'!A1" display="'F12,12.1,12.2'!A1"/>
    <hyperlink ref="B19" location="'F12,12.1,12.2'!A33" display="F12/1"/>
    <hyperlink ref="B20" location="'F12,12.1,12.2'!A51" display="F12/2"/>
    <hyperlink ref="B21" location="'F13'!A1" display="'F13'!A1"/>
    <hyperlink ref="B23" location="'F14'!A1" display="'F14'!A1"/>
    <hyperlink ref="B27" location="'F15'!A1" display="'F15'!A1"/>
    <hyperlink ref="B28" location="'F16'!A1" display="'F16'!A1"/>
    <hyperlink ref="B29" location="'F17'!A1" display="'F17'!A1"/>
    <hyperlink ref="B30" location="'F18'!A1" display="'F18'!A1"/>
    <hyperlink ref="B31" location="'F19'!A1" display="'F19'!A1"/>
    <hyperlink ref="B32" location="'F20'!A1" display="'F20'!A1"/>
    <hyperlink ref="B33" location="'F21'!A1" display="'F21'!A1"/>
    <hyperlink ref="B34" location="'F22'!A1" display="'F22'!A1"/>
    <hyperlink ref="B35" location="'F23'!A1" display="'F23'!A1"/>
    <hyperlink ref="B36" location="'F24'!A1" display="'F24'!A1"/>
    <hyperlink ref="B37" location="'F25'!A1" display="'F25'!A1"/>
    <hyperlink ref="B38" location="'F26'!A1" display="'F26'!A1"/>
    <hyperlink ref="B39" location="'F27'!A1" display="'F27'!A1"/>
    <hyperlink ref="B22" location="F13.1!A1" display="F13.1!A1"/>
    <hyperlink ref="B25" location="F14.2!A1" display="F14.2!A1"/>
    <hyperlink ref="B24" location="F14.1!A1" display="F14.1!A1"/>
    <hyperlink ref="B40" location="'F28'!A1" display="'F28'!A1"/>
    <hyperlink ref="B12" location="'F8,8.1'!A1" display="'F8,8.1'!A1"/>
    <hyperlink ref="B13" location="'F8,8.1'!A14" display="F8/1"/>
    <hyperlink ref="B26" location="F14.4!A1" display="F14.4!A1"/>
    <hyperlink ref="B10" location="'F6,6.1'!A20" display="F6/1"/>
    <hyperlink ref="B41" location="'F30'!A1" display="F30"/>
    <hyperlink ref="B42" location="'F31'!A1" display="F31"/>
    <hyperlink ref="B43" location="F.31!A1" display="F.3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opLeftCell="A47" zoomScaleNormal="100" workbookViewId="0">
      <selection activeCell="A47" sqref="A47"/>
    </sheetView>
  </sheetViews>
  <sheetFormatPr defaultRowHeight="15" x14ac:dyDescent="0.25"/>
  <cols>
    <col min="1" max="1" width="24.28515625" bestFit="1" customWidth="1"/>
    <col min="2" max="2" width="54.7109375" customWidth="1"/>
    <col min="3" max="3" width="11.28515625" customWidth="1"/>
    <col min="4" max="4" width="12.7109375" customWidth="1"/>
    <col min="5" max="5" width="15.28515625" customWidth="1"/>
    <col min="6" max="6" width="12.42578125" customWidth="1"/>
    <col min="7" max="7" width="19.85546875" customWidth="1"/>
    <col min="8" max="8" width="27.140625" customWidth="1"/>
    <col min="9" max="9" width="24.85546875" customWidth="1"/>
  </cols>
  <sheetData>
    <row r="1" spans="1:16" x14ac:dyDescent="0.25">
      <c r="A1" s="701" t="s">
        <v>334</v>
      </c>
      <c r="B1" s="170">
        <v>9</v>
      </c>
    </row>
    <row r="2" spans="1:16" x14ac:dyDescent="0.25">
      <c r="A2" s="3" t="s">
        <v>335</v>
      </c>
      <c r="B2" s="745" t="s">
        <v>1031</v>
      </c>
    </row>
    <row r="3" spans="1:16" x14ac:dyDescent="0.25">
      <c r="A3" s="3" t="s">
        <v>336</v>
      </c>
      <c r="B3" s="702" t="s">
        <v>300</v>
      </c>
    </row>
    <row r="4" spans="1:16" x14ac:dyDescent="0.25">
      <c r="A4" s="3" t="s">
        <v>337</v>
      </c>
      <c r="B4" s="4" t="s">
        <v>633</v>
      </c>
    </row>
    <row r="5" spans="1:16" x14ac:dyDescent="0.25">
      <c r="A5" s="3" t="s">
        <v>338</v>
      </c>
      <c r="B5" s="703" t="s">
        <v>341</v>
      </c>
    </row>
    <row r="6" spans="1:16" ht="15.75" thickBot="1" x14ac:dyDescent="0.3"/>
    <row r="7" spans="1:16" x14ac:dyDescent="0.25">
      <c r="A7" s="969" t="s">
        <v>418</v>
      </c>
      <c r="B7" s="521" t="s">
        <v>664</v>
      </c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3"/>
      <c r="P7" s="973" t="s">
        <v>555</v>
      </c>
    </row>
    <row r="8" spans="1:16" ht="15.75" thickBot="1" x14ac:dyDescent="0.3">
      <c r="A8" s="970"/>
      <c r="B8" s="800" t="s">
        <v>988</v>
      </c>
      <c r="C8" s="524" t="s">
        <v>3</v>
      </c>
      <c r="D8" s="525" t="s">
        <v>6</v>
      </c>
      <c r="E8" s="525" t="s">
        <v>7</v>
      </c>
      <c r="F8" s="525" t="s">
        <v>8</v>
      </c>
      <c r="G8" s="525" t="s">
        <v>9</v>
      </c>
      <c r="H8" s="526" t="s">
        <v>10</v>
      </c>
      <c r="I8" s="526" t="s">
        <v>11</v>
      </c>
      <c r="J8" s="526" t="s">
        <v>231</v>
      </c>
      <c r="K8" s="527" t="s">
        <v>12</v>
      </c>
      <c r="L8" s="526" t="s">
        <v>227</v>
      </c>
      <c r="M8" s="526" t="s">
        <v>228</v>
      </c>
      <c r="N8" s="526" t="s">
        <v>229</v>
      </c>
      <c r="O8" s="527" t="s">
        <v>230</v>
      </c>
      <c r="P8" s="974"/>
    </row>
    <row r="9" spans="1:16" x14ac:dyDescent="0.25">
      <c r="A9" s="79">
        <v>1</v>
      </c>
      <c r="B9" s="80" t="s">
        <v>665</v>
      </c>
      <c r="C9" s="306"/>
      <c r="D9" s="307"/>
      <c r="E9" s="307"/>
      <c r="F9" s="307"/>
      <c r="G9" s="307"/>
      <c r="H9" s="307"/>
      <c r="I9" s="307"/>
      <c r="J9" s="307"/>
      <c r="K9" s="308"/>
      <c r="L9" s="308"/>
      <c r="M9" s="308"/>
      <c r="N9" s="308"/>
      <c r="O9" s="308"/>
      <c r="P9" s="302">
        <f>C9*$G$57+D9*$G$58+E9*$G$59+F9*$G$60+G9*$G$61+H9*$G$62+I9*$G$63+J9*$G$64+K9*$G$65+L9*$G$66+M9*$G$67+N9*$G$68+O9*$G$69</f>
        <v>0</v>
      </c>
    </row>
    <row r="10" spans="1:16" x14ac:dyDescent="0.25">
      <c r="A10" s="81">
        <v>2</v>
      </c>
      <c r="B10" s="80" t="s">
        <v>666</v>
      </c>
      <c r="C10" s="230">
        <f>+C11+C12+C13+C14+C15-C16</f>
        <v>0</v>
      </c>
      <c r="D10" s="230">
        <f t="shared" ref="D10:O10" si="0">+D11+D12+D13+D14+D15-D16</f>
        <v>0</v>
      </c>
      <c r="E10" s="230">
        <f t="shared" si="0"/>
        <v>0</v>
      </c>
      <c r="F10" s="230">
        <f t="shared" si="0"/>
        <v>0</v>
      </c>
      <c r="G10" s="230">
        <f t="shared" si="0"/>
        <v>0</v>
      </c>
      <c r="H10" s="230">
        <f t="shared" si="0"/>
        <v>0</v>
      </c>
      <c r="I10" s="230">
        <f t="shared" si="0"/>
        <v>0</v>
      </c>
      <c r="J10" s="230">
        <f t="shared" si="0"/>
        <v>0</v>
      </c>
      <c r="K10" s="230">
        <f t="shared" si="0"/>
        <v>0</v>
      </c>
      <c r="L10" s="230">
        <f t="shared" si="0"/>
        <v>0</v>
      </c>
      <c r="M10" s="230">
        <f t="shared" si="0"/>
        <v>0</v>
      </c>
      <c r="N10" s="230">
        <f t="shared" si="0"/>
        <v>0</v>
      </c>
      <c r="O10" s="300">
        <f t="shared" si="0"/>
        <v>0</v>
      </c>
      <c r="P10" s="301">
        <f>C10*$G$57+D10*$G$58+E10*$G$59+F10*$G$60+G10*$G$61+H10*$G$62+I10*$G$63+J10*$G$64+K10*$G$65+L10*$G$66+M10*$G$67+N10*$G$68+O10*$G$69</f>
        <v>0</v>
      </c>
    </row>
    <row r="11" spans="1:16" x14ac:dyDescent="0.25">
      <c r="A11" s="81"/>
      <c r="B11" s="82" t="s">
        <v>667</v>
      </c>
      <c r="C11" s="234"/>
      <c r="D11" s="233"/>
      <c r="E11" s="233"/>
      <c r="F11" s="233"/>
      <c r="G11" s="233"/>
      <c r="H11" s="233"/>
      <c r="I11" s="233"/>
      <c r="J11" s="233"/>
      <c r="K11" s="242"/>
      <c r="L11" s="242"/>
      <c r="M11" s="242"/>
      <c r="N11" s="242"/>
      <c r="O11" s="242"/>
      <c r="P11" s="301">
        <f t="shared" ref="P11:P18" si="1">C11*$G$57+D11*$G$58+E11*$G$59+F11*$G$60+G11*$G$61+H11*$G$62+I11*$G$63+J11*$G$64+K11*$G$65+L11*$G$66+M11*$G$67+N11*$G$68+O11*$G$69</f>
        <v>0</v>
      </c>
    </row>
    <row r="12" spans="1:16" x14ac:dyDescent="0.25">
      <c r="A12" s="81"/>
      <c r="B12" s="82" t="s">
        <v>668</v>
      </c>
      <c r="C12" s="309"/>
      <c r="D12" s="233"/>
      <c r="E12" s="233"/>
      <c r="F12" s="233"/>
      <c r="G12" s="233"/>
      <c r="H12" s="233"/>
      <c r="I12" s="233"/>
      <c r="J12" s="233"/>
      <c r="K12" s="242"/>
      <c r="L12" s="242"/>
      <c r="M12" s="242"/>
      <c r="N12" s="242"/>
      <c r="O12" s="242"/>
      <c r="P12" s="301">
        <f t="shared" si="1"/>
        <v>0</v>
      </c>
    </row>
    <row r="13" spans="1:16" x14ac:dyDescent="0.25">
      <c r="A13" s="81"/>
      <c r="B13" s="82" t="s">
        <v>596</v>
      </c>
      <c r="C13" s="310"/>
      <c r="D13" s="233"/>
      <c r="E13" s="233"/>
      <c r="F13" s="233"/>
      <c r="G13" s="233"/>
      <c r="H13" s="233"/>
      <c r="I13" s="233"/>
      <c r="J13" s="233"/>
      <c r="K13" s="242"/>
      <c r="L13" s="242"/>
      <c r="M13" s="242"/>
      <c r="N13" s="242"/>
      <c r="O13" s="242"/>
      <c r="P13" s="301">
        <f t="shared" si="1"/>
        <v>0</v>
      </c>
    </row>
    <row r="14" spans="1:16" x14ac:dyDescent="0.25">
      <c r="A14" s="81"/>
      <c r="B14" s="82" t="s">
        <v>597</v>
      </c>
      <c r="C14" s="234"/>
      <c r="D14" s="233"/>
      <c r="E14" s="233"/>
      <c r="F14" s="233"/>
      <c r="G14" s="233"/>
      <c r="H14" s="233"/>
      <c r="I14" s="233"/>
      <c r="J14" s="233"/>
      <c r="K14" s="242"/>
      <c r="L14" s="242"/>
      <c r="M14" s="242"/>
      <c r="N14" s="242"/>
      <c r="O14" s="242"/>
      <c r="P14" s="301">
        <f t="shared" si="1"/>
        <v>0</v>
      </c>
    </row>
    <row r="15" spans="1:16" x14ac:dyDescent="0.25">
      <c r="A15" s="81"/>
      <c r="B15" s="82" t="s">
        <v>394</v>
      </c>
      <c r="C15" s="234"/>
      <c r="D15" s="233"/>
      <c r="E15" s="233"/>
      <c r="F15" s="233"/>
      <c r="G15" s="233"/>
      <c r="H15" s="233"/>
      <c r="I15" s="233"/>
      <c r="J15" s="233"/>
      <c r="K15" s="242"/>
      <c r="L15" s="242"/>
      <c r="M15" s="242"/>
      <c r="N15" s="242"/>
      <c r="O15" s="242"/>
      <c r="P15" s="301">
        <f t="shared" si="1"/>
        <v>0</v>
      </c>
    </row>
    <row r="16" spans="1:16" x14ac:dyDescent="0.25">
      <c r="A16" s="81"/>
      <c r="B16" s="83" t="s">
        <v>669</v>
      </c>
      <c r="C16" s="234"/>
      <c r="D16" s="233"/>
      <c r="E16" s="233"/>
      <c r="F16" s="233"/>
      <c r="G16" s="233"/>
      <c r="H16" s="233"/>
      <c r="I16" s="233"/>
      <c r="J16" s="233"/>
      <c r="K16" s="242"/>
      <c r="L16" s="242"/>
      <c r="M16" s="242"/>
      <c r="N16" s="242"/>
      <c r="O16" s="242"/>
      <c r="P16" s="301">
        <f t="shared" si="1"/>
        <v>0</v>
      </c>
    </row>
    <row r="17" spans="1:16" x14ac:dyDescent="0.25">
      <c r="A17" s="81">
        <v>3</v>
      </c>
      <c r="B17" s="80" t="s">
        <v>670</v>
      </c>
      <c r="C17" s="234"/>
      <c r="D17" s="233"/>
      <c r="E17" s="233"/>
      <c r="F17" s="233"/>
      <c r="G17" s="233"/>
      <c r="H17" s="233"/>
      <c r="I17" s="233"/>
      <c r="J17" s="233"/>
      <c r="K17" s="242"/>
      <c r="L17" s="242"/>
      <c r="M17" s="242"/>
      <c r="N17" s="242"/>
      <c r="O17" s="242"/>
      <c r="P17" s="301">
        <f t="shared" si="1"/>
        <v>0</v>
      </c>
    </row>
    <row r="18" spans="1:16" ht="15.75" thickBot="1" x14ac:dyDescent="0.3">
      <c r="A18" s="81">
        <v>4</v>
      </c>
      <c r="B18" s="80" t="s">
        <v>671</v>
      </c>
      <c r="C18" s="234"/>
      <c r="D18" s="233"/>
      <c r="E18" s="233"/>
      <c r="F18" s="233"/>
      <c r="G18" s="233"/>
      <c r="H18" s="233"/>
      <c r="I18" s="233"/>
      <c r="J18" s="233"/>
      <c r="K18" s="242"/>
      <c r="L18" s="242"/>
      <c r="M18" s="242"/>
      <c r="N18" s="242"/>
      <c r="O18" s="242"/>
      <c r="P18" s="301">
        <f t="shared" si="1"/>
        <v>0</v>
      </c>
    </row>
    <row r="19" spans="1:16" ht="15.75" thickBot="1" x14ac:dyDescent="0.3">
      <c r="A19" s="84" t="s">
        <v>13</v>
      </c>
      <c r="B19" s="85" t="s">
        <v>672</v>
      </c>
      <c r="C19" s="295">
        <f>+C9+C10+C17+C18</f>
        <v>0</v>
      </c>
      <c r="D19" s="295">
        <f t="shared" ref="D19:O19" si="2">+D9+D10+D17+D18</f>
        <v>0</v>
      </c>
      <c r="E19" s="295">
        <f t="shared" si="2"/>
        <v>0</v>
      </c>
      <c r="F19" s="295">
        <f t="shared" si="2"/>
        <v>0</v>
      </c>
      <c r="G19" s="295">
        <f t="shared" si="2"/>
        <v>0</v>
      </c>
      <c r="H19" s="295">
        <f t="shared" si="2"/>
        <v>0</v>
      </c>
      <c r="I19" s="295">
        <f t="shared" si="2"/>
        <v>0</v>
      </c>
      <c r="J19" s="295">
        <f t="shared" si="2"/>
        <v>0</v>
      </c>
      <c r="K19" s="295">
        <f t="shared" ref="K19:N19" si="3">+K9+K10+K17+K18</f>
        <v>0</v>
      </c>
      <c r="L19" s="295">
        <f t="shared" si="3"/>
        <v>0</v>
      </c>
      <c r="M19" s="295">
        <f t="shared" si="3"/>
        <v>0</v>
      </c>
      <c r="N19" s="295">
        <f t="shared" si="3"/>
        <v>0</v>
      </c>
      <c r="O19" s="303">
        <f t="shared" si="2"/>
        <v>0</v>
      </c>
      <c r="P19" s="314">
        <f>C19*$G$57+D19*$G$58+E19*$G$59+F19*$G$60+G19*$G$61+H19*$G$62+I19*$G$63+J19*$G$64+K19*$G$65+L19*$G$66+M19*$G$67+N19*$G$68+O19*$G$69</f>
        <v>0</v>
      </c>
    </row>
    <row r="20" spans="1:16" ht="15.75" thickBot="1" x14ac:dyDescent="0.3">
      <c r="A20" s="81">
        <v>5</v>
      </c>
      <c r="B20" s="746" t="s">
        <v>673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2"/>
      <c r="P20" s="301">
        <f>C20*$G$57+D20*$G$58+E20*$G$59+F20*$G$60+G20*$G$61+H20*$G$62+I20*$G$63+J20*$G$64+K20*$G$65+L20*$G$66+M20*$G$67+N20*$G$68+O20*$G$69</f>
        <v>0</v>
      </c>
    </row>
    <row r="21" spans="1:16" ht="15.75" thickBot="1" x14ac:dyDescent="0.3">
      <c r="A21" s="84" t="s">
        <v>14</v>
      </c>
      <c r="B21" s="802" t="s">
        <v>989</v>
      </c>
      <c r="C21" s="304">
        <f>+C19+C20</f>
        <v>0</v>
      </c>
      <c r="D21" s="304">
        <f t="shared" ref="D21:O21" si="4">+D19+D20</f>
        <v>0</v>
      </c>
      <c r="E21" s="304">
        <f t="shared" si="4"/>
        <v>0</v>
      </c>
      <c r="F21" s="304">
        <f t="shared" si="4"/>
        <v>0</v>
      </c>
      <c r="G21" s="304">
        <f t="shared" si="4"/>
        <v>0</v>
      </c>
      <c r="H21" s="304">
        <f t="shared" si="4"/>
        <v>0</v>
      </c>
      <c r="I21" s="304">
        <f t="shared" si="4"/>
        <v>0</v>
      </c>
      <c r="J21" s="304">
        <f t="shared" si="4"/>
        <v>0</v>
      </c>
      <c r="K21" s="304">
        <f t="shared" ref="K21:N21" si="5">+K19+K20</f>
        <v>0</v>
      </c>
      <c r="L21" s="304">
        <f t="shared" si="5"/>
        <v>0</v>
      </c>
      <c r="M21" s="304">
        <f t="shared" si="5"/>
        <v>0</v>
      </c>
      <c r="N21" s="304">
        <f t="shared" si="5"/>
        <v>0</v>
      </c>
      <c r="O21" s="305">
        <f t="shared" si="4"/>
        <v>0</v>
      </c>
      <c r="P21" s="314">
        <f>C21*$G$57+D21*$G$58+E21*$G$59+F21*$G$60+G21*$G$61+H21*$G$62+I21*$G$63+J21*$G$64+K21*$G$65+L21*$G$66+M21*$G$67+N21*$G$68+O21*$G$69</f>
        <v>0</v>
      </c>
    </row>
    <row r="22" spans="1:16" ht="15.75" thickBot="1" x14ac:dyDescent="0.3">
      <c r="A22" s="569" t="s">
        <v>15</v>
      </c>
      <c r="B22" s="801" t="s">
        <v>1015</v>
      </c>
      <c r="C22" s="295">
        <f>+C21*G57</f>
        <v>0</v>
      </c>
      <c r="D22" s="295">
        <f>+D21*G58</f>
        <v>0</v>
      </c>
      <c r="E22" s="295">
        <f>+E21*G59</f>
        <v>0</v>
      </c>
      <c r="F22" s="295">
        <f>+F21*G60</f>
        <v>0</v>
      </c>
      <c r="G22" s="295">
        <f>+G21*G61</f>
        <v>0</v>
      </c>
      <c r="H22" s="295">
        <f>+H21*G62</f>
        <v>0</v>
      </c>
      <c r="I22" s="295">
        <f>+I21*G63</f>
        <v>0</v>
      </c>
      <c r="J22" s="295">
        <f>+J21*G64</f>
        <v>0</v>
      </c>
      <c r="K22" s="295">
        <f>+K21*G65</f>
        <v>0</v>
      </c>
      <c r="L22" s="627">
        <f>+L21*G66</f>
        <v>0</v>
      </c>
      <c r="M22" s="295">
        <f>+M21*G67</f>
        <v>0</v>
      </c>
      <c r="N22" s="295">
        <f>+N21*G68</f>
        <v>0</v>
      </c>
      <c r="O22" s="303">
        <f>+O21*G69</f>
        <v>0</v>
      </c>
      <c r="P22" s="313">
        <f>SUM(C22:O22)</f>
        <v>0</v>
      </c>
    </row>
    <row r="23" spans="1:16" x14ac:dyDescent="0.2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</row>
    <row r="24" spans="1:16" x14ac:dyDescent="0.25">
      <c r="A24" s="75"/>
      <c r="B24" s="645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134"/>
    </row>
    <row r="25" spans="1:16" x14ac:dyDescent="0.25">
      <c r="A25" s="75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75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701" t="s">
        <v>334</v>
      </c>
      <c r="B27" s="193" t="s">
        <v>219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3" t="s">
        <v>335</v>
      </c>
      <c r="B28" s="745" t="s">
        <v>310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3" t="s">
        <v>336</v>
      </c>
      <c r="B29" s="702" t="s">
        <v>300</v>
      </c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3" t="s">
        <v>337</v>
      </c>
      <c r="B30" s="4" t="s">
        <v>633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3" t="s">
        <v>338</v>
      </c>
      <c r="B31" s="703" t="s">
        <v>341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ht="15.75" thickBot="1" x14ac:dyDescent="0.3">
      <c r="A32" s="75"/>
      <c r="B32" s="24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969" t="s">
        <v>418</v>
      </c>
      <c r="B33" s="975" t="s">
        <v>991</v>
      </c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3"/>
      <c r="P33" s="973" t="s">
        <v>555</v>
      </c>
    </row>
    <row r="34" spans="1:16" ht="15.75" thickBot="1" x14ac:dyDescent="0.3">
      <c r="A34" s="970"/>
      <c r="B34" s="976"/>
      <c r="C34" s="524" t="s">
        <v>3</v>
      </c>
      <c r="D34" s="525" t="s">
        <v>6</v>
      </c>
      <c r="E34" s="525" t="s">
        <v>7</v>
      </c>
      <c r="F34" s="525" t="s">
        <v>8</v>
      </c>
      <c r="G34" s="525" t="s">
        <v>9</v>
      </c>
      <c r="H34" s="526" t="s">
        <v>10</v>
      </c>
      <c r="I34" s="526" t="s">
        <v>11</v>
      </c>
      <c r="J34" s="526" t="s">
        <v>231</v>
      </c>
      <c r="K34" s="527" t="s">
        <v>12</v>
      </c>
      <c r="L34" s="526" t="s">
        <v>227</v>
      </c>
      <c r="M34" s="526" t="s">
        <v>228</v>
      </c>
      <c r="N34" s="526" t="s">
        <v>229</v>
      </c>
      <c r="O34" s="527" t="s">
        <v>230</v>
      </c>
      <c r="P34" s="974"/>
    </row>
    <row r="35" spans="1:16" x14ac:dyDescent="0.25">
      <c r="A35" s="81">
        <v>1</v>
      </c>
      <c r="B35" s="87" t="s">
        <v>674</v>
      </c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301">
        <f>C35*$G$57+D35*$G$58+E35*$G$59+F35*$G$60+G35*$G$61+H35*$G$62+I35*$G$63+J35*$G$64+K35*$G$65+L35*$G$66+M35*$G$67+N35*$G$68+O35*$G$69</f>
        <v>0</v>
      </c>
    </row>
    <row r="36" spans="1:16" x14ac:dyDescent="0.25">
      <c r="A36" s="81">
        <v>2</v>
      </c>
      <c r="B36" s="87" t="s">
        <v>675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301">
        <f t="shared" ref="P36:P43" si="6">C36*$G$57+D36*$G$58+E36*$G$59+F36*$G$60+G36*$G$61+H36*$G$62+I36*$G$63+J36*$G$64+K36*$G$65+L36*$G$66+M36*$G$67+N36*$G$68+O36*$G$69</f>
        <v>0</v>
      </c>
    </row>
    <row r="37" spans="1:16" x14ac:dyDescent="0.25">
      <c r="A37" s="81">
        <v>3</v>
      </c>
      <c r="B37" s="87" t="s">
        <v>676</v>
      </c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301">
        <f t="shared" si="6"/>
        <v>0</v>
      </c>
    </row>
    <row r="38" spans="1:16" x14ac:dyDescent="0.25">
      <c r="A38" s="81">
        <v>4</v>
      </c>
      <c r="B38" s="87" t="s">
        <v>468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301">
        <f t="shared" si="6"/>
        <v>0</v>
      </c>
    </row>
    <row r="39" spans="1:16" x14ac:dyDescent="0.25">
      <c r="A39" s="81">
        <v>5</v>
      </c>
      <c r="B39" s="747" t="s">
        <v>677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301">
        <f t="shared" si="6"/>
        <v>0</v>
      </c>
    </row>
    <row r="40" spans="1:16" ht="15.75" thickBot="1" x14ac:dyDescent="0.3">
      <c r="A40" s="81">
        <v>6</v>
      </c>
      <c r="B40" s="748" t="s">
        <v>678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301">
        <f t="shared" si="6"/>
        <v>0</v>
      </c>
    </row>
    <row r="41" spans="1:16" ht="15.75" thickBot="1" x14ac:dyDescent="0.3">
      <c r="A41" s="84" t="s">
        <v>13</v>
      </c>
      <c r="B41" s="85" t="s">
        <v>679</v>
      </c>
      <c r="C41" s="295">
        <f>SUM(C35:C40)</f>
        <v>0</v>
      </c>
      <c r="D41" s="295">
        <f t="shared" ref="D41:J41" si="7">SUM(D35:D40)</f>
        <v>0</v>
      </c>
      <c r="E41" s="295">
        <f t="shared" si="7"/>
        <v>0</v>
      </c>
      <c r="F41" s="295">
        <f t="shared" si="7"/>
        <v>0</v>
      </c>
      <c r="G41" s="295">
        <f t="shared" si="7"/>
        <v>0</v>
      </c>
      <c r="H41" s="295">
        <f t="shared" si="7"/>
        <v>0</v>
      </c>
      <c r="I41" s="295">
        <f>SUM(I35:I40)</f>
        <v>0</v>
      </c>
      <c r="J41" s="295">
        <f t="shared" si="7"/>
        <v>0</v>
      </c>
      <c r="K41" s="295">
        <f t="shared" ref="K41:O41" si="8">SUM(K35:K40)</f>
        <v>0</v>
      </c>
      <c r="L41" s="295">
        <f t="shared" si="8"/>
        <v>0</v>
      </c>
      <c r="M41" s="295">
        <f t="shared" si="8"/>
        <v>0</v>
      </c>
      <c r="N41" s="295">
        <f t="shared" si="8"/>
        <v>0</v>
      </c>
      <c r="O41" s="295">
        <f t="shared" si="8"/>
        <v>0</v>
      </c>
      <c r="P41" s="301">
        <f t="shared" si="6"/>
        <v>0</v>
      </c>
    </row>
    <row r="42" spans="1:16" ht="15.75" thickBot="1" x14ac:dyDescent="0.3">
      <c r="A42" s="659">
        <v>7</v>
      </c>
      <c r="B42" s="86" t="s">
        <v>680</v>
      </c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01">
        <f t="shared" si="6"/>
        <v>0</v>
      </c>
    </row>
    <row r="43" spans="1:16" ht="15.75" thickBot="1" x14ac:dyDescent="0.3">
      <c r="A43" s="84" t="s">
        <v>14</v>
      </c>
      <c r="B43" s="802" t="s">
        <v>990</v>
      </c>
      <c r="C43" s="295">
        <f>+C41+C42</f>
        <v>0</v>
      </c>
      <c r="D43" s="295">
        <f t="shared" ref="D43:J43" si="9">+D41+D42</f>
        <v>0</v>
      </c>
      <c r="E43" s="295">
        <f t="shared" si="9"/>
        <v>0</v>
      </c>
      <c r="F43" s="295">
        <f t="shared" si="9"/>
        <v>0</v>
      </c>
      <c r="G43" s="295">
        <f t="shared" si="9"/>
        <v>0</v>
      </c>
      <c r="H43" s="295">
        <f t="shared" si="9"/>
        <v>0</v>
      </c>
      <c r="I43" s="295">
        <f t="shared" si="9"/>
        <v>0</v>
      </c>
      <c r="J43" s="295">
        <f t="shared" si="9"/>
        <v>0</v>
      </c>
      <c r="K43" s="295">
        <f t="shared" ref="K43:O43" si="10">+K41+K42</f>
        <v>0</v>
      </c>
      <c r="L43" s="295">
        <f t="shared" si="10"/>
        <v>0</v>
      </c>
      <c r="M43" s="295">
        <f t="shared" si="10"/>
        <v>0</v>
      </c>
      <c r="N43" s="295">
        <f t="shared" si="10"/>
        <v>0</v>
      </c>
      <c r="O43" s="295">
        <f t="shared" si="10"/>
        <v>0</v>
      </c>
      <c r="P43" s="301">
        <f t="shared" si="6"/>
        <v>0</v>
      </c>
    </row>
    <row r="44" spans="1:16" ht="15.75" thickBot="1" x14ac:dyDescent="0.3">
      <c r="A44" s="569" t="s">
        <v>15</v>
      </c>
      <c r="B44" s="801" t="s">
        <v>1016</v>
      </c>
      <c r="C44" s="295">
        <f>+C43*$G$57</f>
        <v>0</v>
      </c>
      <c r="D44" s="295">
        <f>+D43*$G$58</f>
        <v>0</v>
      </c>
      <c r="E44" s="295">
        <f>+E43*$G$59</f>
        <v>0</v>
      </c>
      <c r="F44" s="295">
        <f>+F43*$G$60</f>
        <v>0</v>
      </c>
      <c r="G44" s="295">
        <f>+G43*$G$61</f>
        <v>0</v>
      </c>
      <c r="H44" s="295">
        <f>+H43*$G$62</f>
        <v>0</v>
      </c>
      <c r="I44" s="295">
        <f>+I43*$G$63</f>
        <v>0</v>
      </c>
      <c r="J44" s="295">
        <f>+J43*$G$64</f>
        <v>0</v>
      </c>
      <c r="K44" s="295">
        <f>+K43*$G$65</f>
        <v>0</v>
      </c>
      <c r="L44" s="295">
        <f>+L43*$G$66</f>
        <v>0</v>
      </c>
      <c r="M44" s="295">
        <f>+M43*$G$67</f>
        <v>0</v>
      </c>
      <c r="N44" s="295">
        <f>+N43*$G$68</f>
        <v>0</v>
      </c>
      <c r="O44" s="295">
        <f>+O43*$G$69</f>
        <v>0</v>
      </c>
      <c r="P44" s="315">
        <f>SUM(C44:O44)</f>
        <v>0</v>
      </c>
    </row>
    <row r="47" spans="1:16" x14ac:dyDescent="0.25">
      <c r="A47" s="701" t="s">
        <v>334</v>
      </c>
      <c r="B47" s="170">
        <v>10</v>
      </c>
      <c r="D47" s="89"/>
      <c r="E47" s="88"/>
      <c r="F47" s="88"/>
      <c r="G47" s="88"/>
      <c r="H47" s="88"/>
    </row>
    <row r="48" spans="1:16" x14ac:dyDescent="0.25">
      <c r="A48" s="3" t="s">
        <v>335</v>
      </c>
      <c r="B48" s="170" t="s">
        <v>681</v>
      </c>
      <c r="D48" s="89"/>
      <c r="E48" s="88"/>
      <c r="F48" s="88"/>
      <c r="G48" s="88"/>
      <c r="H48" s="88"/>
    </row>
    <row r="49" spans="1:11" x14ac:dyDescent="0.25">
      <c r="A49" s="3" t="s">
        <v>336</v>
      </c>
      <c r="B49" s="702" t="s">
        <v>300</v>
      </c>
      <c r="D49" s="89"/>
      <c r="E49" s="88"/>
      <c r="F49" s="88"/>
      <c r="G49" s="88"/>
      <c r="H49" s="88"/>
    </row>
    <row r="50" spans="1:11" x14ac:dyDescent="0.25">
      <c r="A50" s="3" t="s">
        <v>337</v>
      </c>
      <c r="B50" s="4" t="s">
        <v>633</v>
      </c>
      <c r="D50" s="89"/>
      <c r="E50" s="88"/>
      <c r="F50" s="88"/>
      <c r="G50" s="88"/>
      <c r="H50" s="88"/>
    </row>
    <row r="51" spans="1:11" x14ac:dyDescent="0.25">
      <c r="A51" s="3" t="s">
        <v>338</v>
      </c>
      <c r="B51" s="703" t="s">
        <v>341</v>
      </c>
      <c r="D51" s="89"/>
      <c r="E51" s="88"/>
      <c r="F51" s="624"/>
      <c r="G51" s="88"/>
      <c r="H51" s="624"/>
    </row>
    <row r="52" spans="1:11" ht="15.75" thickBot="1" x14ac:dyDescent="0.3">
      <c r="A52" s="90"/>
      <c r="B52" s="91"/>
      <c r="C52" s="92"/>
      <c r="D52" s="93"/>
      <c r="E52" s="93"/>
      <c r="F52" s="93"/>
      <c r="G52" s="93"/>
      <c r="H52" s="93"/>
    </row>
    <row r="53" spans="1:11" ht="15.75" customHeight="1" thickBot="1" x14ac:dyDescent="0.3">
      <c r="A53" s="528"/>
      <c r="B53" s="529" t="s">
        <v>682</v>
      </c>
      <c r="C53" s="977" t="s">
        <v>684</v>
      </c>
      <c r="D53" s="978"/>
      <c r="E53" s="979" t="s">
        <v>687</v>
      </c>
      <c r="F53" s="979" t="s">
        <v>688</v>
      </c>
      <c r="G53" s="982" t="s">
        <v>689</v>
      </c>
      <c r="H53" s="985" t="s">
        <v>1018</v>
      </c>
      <c r="I53" s="991" t="s">
        <v>690</v>
      </c>
    </row>
    <row r="54" spans="1:11" ht="15" customHeight="1" x14ac:dyDescent="0.25">
      <c r="A54" s="530"/>
      <c r="B54" s="988" t="s">
        <v>683</v>
      </c>
      <c r="C54" s="989" t="s">
        <v>685</v>
      </c>
      <c r="D54" s="971" t="s">
        <v>686</v>
      </c>
      <c r="E54" s="980"/>
      <c r="F54" s="980"/>
      <c r="G54" s="983"/>
      <c r="H54" s="986"/>
      <c r="I54" s="992" t="s">
        <v>257</v>
      </c>
      <c r="J54" s="622"/>
      <c r="K54" s="622"/>
    </row>
    <row r="55" spans="1:11" ht="15.75" customHeight="1" thickBot="1" x14ac:dyDescent="0.3">
      <c r="A55" s="530"/>
      <c r="B55" s="887"/>
      <c r="C55" s="990"/>
      <c r="D55" s="972"/>
      <c r="E55" s="981"/>
      <c r="F55" s="981"/>
      <c r="G55" s="984"/>
      <c r="H55" s="987"/>
      <c r="I55" s="993" t="s">
        <v>257</v>
      </c>
    </row>
    <row r="56" spans="1:11" x14ac:dyDescent="0.25">
      <c r="A56" s="94"/>
      <c r="B56" s="95" t="s">
        <v>16</v>
      </c>
      <c r="C56" s="96" t="s">
        <v>17</v>
      </c>
      <c r="D56" s="97" t="s">
        <v>18</v>
      </c>
      <c r="E56" s="98" t="s">
        <v>24</v>
      </c>
      <c r="F56" s="98" t="s">
        <v>25</v>
      </c>
      <c r="G56" s="99" t="s">
        <v>26</v>
      </c>
      <c r="H56" s="99" t="s">
        <v>235</v>
      </c>
      <c r="I56" s="98" t="s">
        <v>236</v>
      </c>
    </row>
    <row r="57" spans="1:11" x14ac:dyDescent="0.25">
      <c r="A57" s="81"/>
      <c r="B57" s="72" t="s">
        <v>3</v>
      </c>
      <c r="C57" s="271">
        <f>+C21</f>
        <v>0</v>
      </c>
      <c r="D57" s="239">
        <f>+C43</f>
        <v>0</v>
      </c>
      <c r="E57" s="261">
        <f>+C57-D57</f>
        <v>0</v>
      </c>
      <c r="F57" s="316"/>
      <c r="G57" s="316"/>
      <c r="H57" s="261">
        <f>((+E57-F57)*G57)/1000</f>
        <v>0</v>
      </c>
      <c r="I57" s="317" t="e">
        <f>+H57/$I$73*100</f>
        <v>#DIV/0!</v>
      </c>
    </row>
    <row r="58" spans="1:11" x14ac:dyDescent="0.25">
      <c r="A58" s="81"/>
      <c r="B58" s="72" t="s">
        <v>6</v>
      </c>
      <c r="C58" s="271">
        <f>+D21</f>
        <v>0</v>
      </c>
      <c r="D58" s="239">
        <f>+D43</f>
        <v>0</v>
      </c>
      <c r="E58" s="261">
        <f>+C58-D58</f>
        <v>0</v>
      </c>
      <c r="F58" s="316"/>
      <c r="G58" s="316"/>
      <c r="H58" s="261">
        <f t="shared" ref="H58:H69" si="11">((+E58-F58)*G58)/1000</f>
        <v>0</v>
      </c>
      <c r="I58" s="317" t="e">
        <f t="shared" ref="I58:I69" si="12">+H58/$I$73*100</f>
        <v>#DIV/0!</v>
      </c>
    </row>
    <row r="59" spans="1:11" x14ac:dyDescent="0.25">
      <c r="A59" s="81"/>
      <c r="B59" s="72" t="s">
        <v>7</v>
      </c>
      <c r="C59" s="271">
        <f>+E21</f>
        <v>0</v>
      </c>
      <c r="D59" s="239">
        <f>+E43</f>
        <v>0</v>
      </c>
      <c r="E59" s="261">
        <f t="shared" ref="E59:E69" si="13">+C59-D59</f>
        <v>0</v>
      </c>
      <c r="F59" s="316"/>
      <c r="G59" s="316"/>
      <c r="H59" s="261">
        <f t="shared" si="11"/>
        <v>0</v>
      </c>
      <c r="I59" s="317" t="e">
        <f t="shared" si="12"/>
        <v>#DIV/0!</v>
      </c>
    </row>
    <row r="60" spans="1:11" x14ac:dyDescent="0.25">
      <c r="A60" s="81"/>
      <c r="B60" s="72" t="s">
        <v>8</v>
      </c>
      <c r="C60" s="271">
        <f>+F21</f>
        <v>0</v>
      </c>
      <c r="D60" s="239">
        <f>+F43</f>
        <v>0</v>
      </c>
      <c r="E60" s="261">
        <f t="shared" si="13"/>
        <v>0</v>
      </c>
      <c r="F60" s="316"/>
      <c r="G60" s="316"/>
      <c r="H60" s="261">
        <f t="shared" si="11"/>
        <v>0</v>
      </c>
      <c r="I60" s="317" t="e">
        <f t="shared" si="12"/>
        <v>#DIV/0!</v>
      </c>
    </row>
    <row r="61" spans="1:11" x14ac:dyDescent="0.25">
      <c r="A61" s="81"/>
      <c r="B61" s="72" t="s">
        <v>9</v>
      </c>
      <c r="C61" s="271">
        <f>+G21</f>
        <v>0</v>
      </c>
      <c r="D61" s="239">
        <f>+G43</f>
        <v>0</v>
      </c>
      <c r="E61" s="261">
        <f t="shared" si="13"/>
        <v>0</v>
      </c>
      <c r="F61" s="316"/>
      <c r="G61" s="316"/>
      <c r="H61" s="261">
        <f t="shared" si="11"/>
        <v>0</v>
      </c>
      <c r="I61" s="317" t="e">
        <f t="shared" si="12"/>
        <v>#DIV/0!</v>
      </c>
    </row>
    <row r="62" spans="1:11" x14ac:dyDescent="0.25">
      <c r="A62" s="81"/>
      <c r="B62" s="72" t="s">
        <v>10</v>
      </c>
      <c r="C62" s="271">
        <f>+H21</f>
        <v>0</v>
      </c>
      <c r="D62" s="239">
        <f>+H43</f>
        <v>0</v>
      </c>
      <c r="E62" s="261">
        <f t="shared" si="13"/>
        <v>0</v>
      </c>
      <c r="F62" s="316"/>
      <c r="G62" s="316"/>
      <c r="H62" s="261">
        <f t="shared" si="11"/>
        <v>0</v>
      </c>
      <c r="I62" s="317" t="e">
        <f t="shared" si="12"/>
        <v>#DIV/0!</v>
      </c>
    </row>
    <row r="63" spans="1:11" x14ac:dyDescent="0.25">
      <c r="A63" s="81"/>
      <c r="B63" s="72" t="s">
        <v>11</v>
      </c>
      <c r="C63" s="271">
        <f>+I21</f>
        <v>0</v>
      </c>
      <c r="D63" s="239">
        <f>+I43</f>
        <v>0</v>
      </c>
      <c r="E63" s="261">
        <f t="shared" si="13"/>
        <v>0</v>
      </c>
      <c r="F63" s="316"/>
      <c r="G63" s="316"/>
      <c r="H63" s="261">
        <f t="shared" si="11"/>
        <v>0</v>
      </c>
      <c r="I63" s="317" t="e">
        <f t="shared" si="12"/>
        <v>#DIV/0!</v>
      </c>
    </row>
    <row r="64" spans="1:11" x14ac:dyDescent="0.25">
      <c r="A64" s="81"/>
      <c r="B64" s="72" t="s">
        <v>19</v>
      </c>
      <c r="C64" s="271">
        <f>+J21</f>
        <v>0</v>
      </c>
      <c r="D64" s="239">
        <f>+J43</f>
        <v>0</v>
      </c>
      <c r="E64" s="261">
        <f t="shared" si="13"/>
        <v>0</v>
      </c>
      <c r="F64" s="316"/>
      <c r="G64" s="316"/>
      <c r="H64" s="261">
        <f t="shared" si="11"/>
        <v>0</v>
      </c>
      <c r="I64" s="317" t="e">
        <f t="shared" si="12"/>
        <v>#DIV/0!</v>
      </c>
    </row>
    <row r="65" spans="1:10" x14ac:dyDescent="0.25">
      <c r="A65" s="81"/>
      <c r="B65" s="72" t="s">
        <v>12</v>
      </c>
      <c r="C65" s="271">
        <f>+K21</f>
        <v>0</v>
      </c>
      <c r="D65" s="239">
        <f>+K43</f>
        <v>0</v>
      </c>
      <c r="E65" s="261">
        <f t="shared" ref="E65:E68" si="14">+C65-D65</f>
        <v>0</v>
      </c>
      <c r="F65" s="316"/>
      <c r="G65" s="316"/>
      <c r="H65" s="261">
        <f t="shared" si="11"/>
        <v>0</v>
      </c>
      <c r="I65" s="317" t="e">
        <f t="shared" si="12"/>
        <v>#DIV/0!</v>
      </c>
    </row>
    <row r="66" spans="1:10" x14ac:dyDescent="0.25">
      <c r="A66" s="81"/>
      <c r="B66" s="577" t="s">
        <v>227</v>
      </c>
      <c r="C66" s="271">
        <f>+L21</f>
        <v>0</v>
      </c>
      <c r="D66" s="239">
        <f>+L43</f>
        <v>0</v>
      </c>
      <c r="E66" s="261">
        <f t="shared" si="14"/>
        <v>0</v>
      </c>
      <c r="F66" s="316"/>
      <c r="G66" s="316"/>
      <c r="H66" s="261">
        <f t="shared" si="11"/>
        <v>0</v>
      </c>
      <c r="I66" s="317" t="e">
        <f t="shared" si="12"/>
        <v>#DIV/0!</v>
      </c>
    </row>
    <row r="67" spans="1:10" x14ac:dyDescent="0.25">
      <c r="A67" s="81"/>
      <c r="B67" s="577" t="s">
        <v>228</v>
      </c>
      <c r="C67" s="271">
        <f>+M21</f>
        <v>0</v>
      </c>
      <c r="D67" s="239">
        <f>+M43</f>
        <v>0</v>
      </c>
      <c r="E67" s="261">
        <f t="shared" si="14"/>
        <v>0</v>
      </c>
      <c r="F67" s="316"/>
      <c r="G67" s="316"/>
      <c r="H67" s="261">
        <f t="shared" si="11"/>
        <v>0</v>
      </c>
      <c r="I67" s="317" t="e">
        <f t="shared" si="12"/>
        <v>#DIV/0!</v>
      </c>
    </row>
    <row r="68" spans="1:10" x14ac:dyDescent="0.25">
      <c r="A68" s="81"/>
      <c r="B68" s="577" t="s">
        <v>229</v>
      </c>
      <c r="C68" s="271">
        <f>+N21</f>
        <v>0</v>
      </c>
      <c r="D68" s="239">
        <f>+N43</f>
        <v>0</v>
      </c>
      <c r="E68" s="261">
        <f t="shared" si="14"/>
        <v>0</v>
      </c>
      <c r="F68" s="316"/>
      <c r="G68" s="316"/>
      <c r="H68" s="261">
        <f t="shared" si="11"/>
        <v>0</v>
      </c>
      <c r="I68" s="317" t="e">
        <f t="shared" si="12"/>
        <v>#DIV/0!</v>
      </c>
    </row>
    <row r="69" spans="1:10" ht="15.75" thickBot="1" x14ac:dyDescent="0.3">
      <c r="A69" s="81"/>
      <c r="B69" s="577" t="s">
        <v>230</v>
      </c>
      <c r="C69" s="271">
        <f>+O21</f>
        <v>0</v>
      </c>
      <c r="D69" s="239">
        <f>+O43</f>
        <v>0</v>
      </c>
      <c r="E69" s="261">
        <f t="shared" si="13"/>
        <v>0</v>
      </c>
      <c r="F69" s="316"/>
      <c r="G69" s="316"/>
      <c r="H69" s="261">
        <f t="shared" si="11"/>
        <v>0</v>
      </c>
      <c r="I69" s="317" t="e">
        <f t="shared" si="12"/>
        <v>#DIV/0!</v>
      </c>
    </row>
    <row r="70" spans="1:10" x14ac:dyDescent="0.25">
      <c r="A70" s="94">
        <v>8</v>
      </c>
      <c r="B70" s="100" t="s">
        <v>691</v>
      </c>
      <c r="C70" s="591"/>
      <c r="D70" s="592"/>
      <c r="E70" s="593"/>
      <c r="F70" s="593"/>
      <c r="G70" s="593"/>
      <c r="H70" s="594"/>
      <c r="I70" s="608">
        <f>SUMIF(H57:H69,"&gt;0",H57:H69)</f>
        <v>0</v>
      </c>
    </row>
    <row r="71" spans="1:10" x14ac:dyDescent="0.25">
      <c r="A71" s="101">
        <v>9</v>
      </c>
      <c r="B71" s="642" t="s">
        <v>692</v>
      </c>
      <c r="C71" s="595"/>
      <c r="D71" s="596"/>
      <c r="E71" s="597"/>
      <c r="F71" s="597"/>
      <c r="G71" s="597"/>
      <c r="H71" s="598"/>
      <c r="I71" s="609">
        <f>SUMIF(H57:H69,"&lt;0",H57:H69)</f>
        <v>0</v>
      </c>
    </row>
    <row r="72" spans="1:10" x14ac:dyDescent="0.25">
      <c r="A72" s="101">
        <v>10</v>
      </c>
      <c r="B72" s="198" t="s">
        <v>693</v>
      </c>
      <c r="C72" s="595"/>
      <c r="D72" s="596"/>
      <c r="E72" s="597"/>
      <c r="F72" s="597"/>
      <c r="G72" s="597"/>
      <c r="H72" s="598"/>
      <c r="I72" s="609">
        <f>IF(ABS(I70)&gt;ABS(I71),I70,I71)</f>
        <v>0</v>
      </c>
    </row>
    <row r="73" spans="1:10" x14ac:dyDescent="0.25">
      <c r="A73" s="641">
        <v>11</v>
      </c>
      <c r="B73" s="642" t="s">
        <v>1017</v>
      </c>
      <c r="C73" s="595"/>
      <c r="D73" s="599"/>
      <c r="E73" s="600"/>
      <c r="F73" s="600"/>
      <c r="G73" s="597"/>
      <c r="H73" s="598"/>
      <c r="I73" s="609">
        <f>'F28'!C20/1000</f>
        <v>0</v>
      </c>
      <c r="J73" s="625"/>
    </row>
    <row r="74" spans="1:10" x14ac:dyDescent="0.25">
      <c r="A74" s="101">
        <v>12</v>
      </c>
      <c r="B74" s="642" t="s">
        <v>694</v>
      </c>
      <c r="C74" s="595"/>
      <c r="D74" s="599"/>
      <c r="E74" s="600"/>
      <c r="F74" s="600"/>
      <c r="G74" s="597"/>
      <c r="H74" s="598"/>
      <c r="I74" s="319" t="e">
        <f>+I72/I73*100</f>
        <v>#DIV/0!</v>
      </c>
    </row>
    <row r="75" spans="1:10" x14ac:dyDescent="0.25">
      <c r="A75" s="101">
        <v>13</v>
      </c>
      <c r="B75" s="642" t="s">
        <v>695</v>
      </c>
      <c r="C75" s="595"/>
      <c r="D75" s="599"/>
      <c r="E75" s="600"/>
      <c r="F75" s="600"/>
      <c r="G75" s="597"/>
      <c r="H75" s="598"/>
      <c r="I75" s="649">
        <v>0.2</v>
      </c>
    </row>
    <row r="76" spans="1:10" ht="15.75" thickBot="1" x14ac:dyDescent="0.3">
      <c r="A76" s="102">
        <v>14</v>
      </c>
      <c r="B76" s="103" t="s">
        <v>696</v>
      </c>
      <c r="C76" s="601"/>
      <c r="D76" s="602"/>
      <c r="E76" s="603"/>
      <c r="F76" s="603"/>
      <c r="G76" s="604"/>
      <c r="H76" s="605"/>
      <c r="I76" s="650">
        <v>0.3</v>
      </c>
    </row>
  </sheetData>
  <mergeCells count="14">
    <mergeCell ref="A7:A8"/>
    <mergeCell ref="A33:A34"/>
    <mergeCell ref="D54:D55"/>
    <mergeCell ref="P7:P8"/>
    <mergeCell ref="B33:B34"/>
    <mergeCell ref="P33:P34"/>
    <mergeCell ref="C53:D53"/>
    <mergeCell ref="E53:E55"/>
    <mergeCell ref="G53:G55"/>
    <mergeCell ref="H53:H55"/>
    <mergeCell ref="B54:B55"/>
    <mergeCell ref="C54:C55"/>
    <mergeCell ref="I53:I55"/>
    <mergeCell ref="F53:F5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25" zoomScaleNormal="100" workbookViewId="0">
      <selection activeCell="A51" sqref="A51"/>
    </sheetView>
  </sheetViews>
  <sheetFormatPr defaultRowHeight="15" x14ac:dyDescent="0.25"/>
  <cols>
    <col min="1" max="1" width="77.7109375" customWidth="1"/>
    <col min="2" max="2" width="24.5703125" customWidth="1"/>
    <col min="3" max="3" width="22.5703125" bestFit="1" customWidth="1"/>
    <col min="4" max="4" width="17.28515625" bestFit="1" customWidth="1"/>
  </cols>
  <sheetData>
    <row r="1" spans="1:6" x14ac:dyDescent="0.25">
      <c r="A1" s="701" t="s">
        <v>334</v>
      </c>
      <c r="B1" s="170">
        <v>12</v>
      </c>
      <c r="D1" s="200"/>
      <c r="E1" s="200"/>
      <c r="F1" s="200"/>
    </row>
    <row r="2" spans="1:6" x14ac:dyDescent="0.25">
      <c r="A2" s="3" t="s">
        <v>335</v>
      </c>
      <c r="B2" s="745" t="s">
        <v>313</v>
      </c>
      <c r="D2" s="200"/>
      <c r="E2" s="200"/>
      <c r="F2" s="200"/>
    </row>
    <row r="3" spans="1:6" x14ac:dyDescent="0.25">
      <c r="A3" s="3" t="s">
        <v>336</v>
      </c>
      <c r="B3" s="702" t="s">
        <v>300</v>
      </c>
      <c r="D3" s="200"/>
      <c r="E3" s="200"/>
      <c r="F3" s="200"/>
    </row>
    <row r="4" spans="1:6" x14ac:dyDescent="0.25">
      <c r="A4" s="3" t="s">
        <v>337</v>
      </c>
      <c r="B4" s="4" t="s">
        <v>633</v>
      </c>
      <c r="D4" s="200"/>
      <c r="E4" s="200"/>
      <c r="F4" s="200"/>
    </row>
    <row r="5" spans="1:6" x14ac:dyDescent="0.25">
      <c r="A5" s="3" t="s">
        <v>338</v>
      </c>
      <c r="B5" s="703" t="s">
        <v>341</v>
      </c>
      <c r="D5" s="190"/>
      <c r="E5" s="190"/>
      <c r="F5" s="190"/>
    </row>
    <row r="6" spans="1:6" ht="15.75" thickBot="1" x14ac:dyDescent="0.3">
      <c r="A6" s="205"/>
      <c r="B6" s="205"/>
      <c r="C6" s="205"/>
      <c r="D6" s="190"/>
      <c r="E6" s="190"/>
      <c r="F6" s="190"/>
    </row>
    <row r="7" spans="1:6" x14ac:dyDescent="0.25">
      <c r="A7" s="1006" t="s">
        <v>700</v>
      </c>
      <c r="B7" s="996" t="s">
        <v>701</v>
      </c>
      <c r="C7" s="996" t="s">
        <v>702</v>
      </c>
      <c r="D7" s="994" t="s">
        <v>703</v>
      </c>
      <c r="E7" s="190"/>
      <c r="F7" s="190"/>
    </row>
    <row r="8" spans="1:6" ht="15.75" thickBot="1" x14ac:dyDescent="0.3">
      <c r="A8" s="1007"/>
      <c r="B8" s="999"/>
      <c r="C8" s="999"/>
      <c r="D8" s="995"/>
      <c r="E8" s="190"/>
      <c r="F8" s="190"/>
    </row>
    <row r="9" spans="1:6" x14ac:dyDescent="0.25">
      <c r="A9" s="660" t="s">
        <v>1035</v>
      </c>
      <c r="B9" s="417">
        <f>B10+B11+B12</f>
        <v>0</v>
      </c>
      <c r="C9" s="661">
        <v>0</v>
      </c>
      <c r="D9" s="418">
        <f>D10+D11+D12</f>
        <v>0</v>
      </c>
      <c r="E9" s="190"/>
      <c r="F9" s="190"/>
    </row>
    <row r="10" spans="1:6" x14ac:dyDescent="0.25">
      <c r="A10" s="422" t="s">
        <v>704</v>
      </c>
      <c r="B10" s="262"/>
      <c r="C10" s="662">
        <v>0</v>
      </c>
      <c r="D10" s="239">
        <f>B10*C10</f>
        <v>0</v>
      </c>
      <c r="E10" s="190"/>
      <c r="F10" s="190"/>
    </row>
    <row r="11" spans="1:6" x14ac:dyDescent="0.25">
      <c r="A11" s="422" t="s">
        <v>705</v>
      </c>
      <c r="B11" s="262"/>
      <c r="C11" s="662">
        <v>0</v>
      </c>
      <c r="D11" s="239">
        <f>B11*C11</f>
        <v>0</v>
      </c>
      <c r="E11" s="190"/>
      <c r="F11" s="190"/>
    </row>
    <row r="12" spans="1:6" ht="30" x14ac:dyDescent="0.25">
      <c r="A12" s="663" t="s">
        <v>992</v>
      </c>
      <c r="B12" s="664">
        <f>B13+B14+B15+B16+B17+B18</f>
        <v>0</v>
      </c>
      <c r="C12" s="662">
        <v>0</v>
      </c>
      <c r="D12" s="239">
        <f>D13+D14+D15+D16+D17+D18</f>
        <v>0</v>
      </c>
      <c r="E12" s="190"/>
      <c r="F12" s="190"/>
    </row>
    <row r="13" spans="1:6" x14ac:dyDescent="0.25">
      <c r="A13" s="665" t="s">
        <v>706</v>
      </c>
      <c r="B13" s="262"/>
      <c r="C13" s="662">
        <v>0</v>
      </c>
      <c r="D13" s="239">
        <f>B13*C13</f>
        <v>0</v>
      </c>
      <c r="E13" s="190"/>
      <c r="F13" s="190"/>
    </row>
    <row r="14" spans="1:6" x14ac:dyDescent="0.25">
      <c r="A14" s="665" t="s">
        <v>707</v>
      </c>
      <c r="B14" s="262"/>
      <c r="C14" s="662">
        <v>0</v>
      </c>
      <c r="D14" s="239">
        <f t="shared" ref="D14:D18" si="0">B14*C14</f>
        <v>0</v>
      </c>
      <c r="E14" s="190"/>
      <c r="F14" s="190"/>
    </row>
    <row r="15" spans="1:6" x14ac:dyDescent="0.25">
      <c r="A15" s="665" t="s">
        <v>708</v>
      </c>
      <c r="B15" s="262"/>
      <c r="C15" s="662">
        <v>0</v>
      </c>
      <c r="D15" s="239">
        <f t="shared" si="0"/>
        <v>0</v>
      </c>
      <c r="E15" s="190"/>
      <c r="F15" s="190"/>
    </row>
    <row r="16" spans="1:6" x14ac:dyDescent="0.25">
      <c r="A16" s="665" t="s">
        <v>709</v>
      </c>
      <c r="B16" s="262"/>
      <c r="C16" s="662">
        <v>0</v>
      </c>
      <c r="D16" s="239">
        <f t="shared" si="0"/>
        <v>0</v>
      </c>
      <c r="E16" s="190"/>
      <c r="F16" s="190"/>
    </row>
    <row r="17" spans="1:6" ht="30" x14ac:dyDescent="0.25">
      <c r="A17" s="666" t="s">
        <v>710</v>
      </c>
      <c r="B17" s="262"/>
      <c r="C17" s="662">
        <v>0</v>
      </c>
      <c r="D17" s="239">
        <f>B17*C17</f>
        <v>0</v>
      </c>
      <c r="E17" s="190"/>
      <c r="F17" s="190"/>
    </row>
    <row r="18" spans="1:6" ht="30" x14ac:dyDescent="0.25">
      <c r="A18" s="666" t="s">
        <v>711</v>
      </c>
      <c r="B18" s="262"/>
      <c r="C18" s="662">
        <v>0</v>
      </c>
      <c r="D18" s="239">
        <f t="shared" si="0"/>
        <v>0</v>
      </c>
      <c r="E18" s="190"/>
      <c r="F18" s="190"/>
    </row>
    <row r="19" spans="1:6" x14ac:dyDescent="0.25">
      <c r="A19" s="749" t="s">
        <v>712</v>
      </c>
      <c r="B19" s="419">
        <f>B20+B21</f>
        <v>0</v>
      </c>
      <c r="C19" s="667">
        <v>0.2</v>
      </c>
      <c r="D19" s="420">
        <f>D20+D21</f>
        <v>0</v>
      </c>
      <c r="E19" s="190"/>
      <c r="F19" s="190"/>
    </row>
    <row r="20" spans="1:6" x14ac:dyDescent="0.25">
      <c r="A20" s="421" t="s">
        <v>993</v>
      </c>
      <c r="B20" s="262"/>
      <c r="C20" s="662">
        <v>0.2</v>
      </c>
      <c r="D20" s="239">
        <f>B20*C20</f>
        <v>0</v>
      </c>
      <c r="E20" s="190"/>
      <c r="F20" s="190"/>
    </row>
    <row r="21" spans="1:6" x14ac:dyDescent="0.25">
      <c r="A21" s="421" t="s">
        <v>994</v>
      </c>
      <c r="B21" s="262"/>
      <c r="C21" s="662">
        <v>0.2</v>
      </c>
      <c r="D21" s="239">
        <f>B21*C21</f>
        <v>0</v>
      </c>
      <c r="E21" s="190"/>
      <c r="F21" s="190"/>
    </row>
    <row r="22" spans="1:6" x14ac:dyDescent="0.25">
      <c r="A22" s="750" t="s">
        <v>995</v>
      </c>
      <c r="B22" s="419">
        <f>B23+B24+B25</f>
        <v>0</v>
      </c>
      <c r="C22" s="667">
        <v>0.5</v>
      </c>
      <c r="D22" s="420">
        <f>D23+D24+D25</f>
        <v>0</v>
      </c>
      <c r="E22" s="190"/>
      <c r="F22" s="190"/>
    </row>
    <row r="23" spans="1:6" ht="30" x14ac:dyDescent="0.25">
      <c r="A23" s="421" t="s">
        <v>713</v>
      </c>
      <c r="B23" s="262"/>
      <c r="C23" s="662">
        <v>0.5</v>
      </c>
      <c r="D23" s="239">
        <f>B23*C23</f>
        <v>0</v>
      </c>
      <c r="E23" s="190"/>
      <c r="F23" s="190"/>
    </row>
    <row r="24" spans="1:6" ht="30" x14ac:dyDescent="0.25">
      <c r="A24" s="421" t="s">
        <v>714</v>
      </c>
      <c r="B24" s="262"/>
      <c r="C24" s="662">
        <v>0.5</v>
      </c>
      <c r="D24" s="239">
        <f>B24*C24</f>
        <v>0</v>
      </c>
      <c r="E24" s="190"/>
      <c r="F24" s="190"/>
    </row>
    <row r="25" spans="1:6" x14ac:dyDescent="0.25">
      <c r="A25" s="421" t="s">
        <v>1034</v>
      </c>
      <c r="B25" s="262"/>
      <c r="C25" s="662">
        <v>0.5</v>
      </c>
      <c r="D25" s="239">
        <f>B25*C25</f>
        <v>0</v>
      </c>
      <c r="E25" s="190"/>
      <c r="F25" s="190"/>
    </row>
    <row r="26" spans="1:6" x14ac:dyDescent="0.25">
      <c r="A26" s="668" t="s">
        <v>715</v>
      </c>
      <c r="B26" s="419">
        <f>B27+B28+B29</f>
        <v>0</v>
      </c>
      <c r="C26" s="667">
        <v>1</v>
      </c>
      <c r="D26" s="420">
        <f>D27+D28+D29</f>
        <v>0</v>
      </c>
      <c r="E26" s="190"/>
      <c r="F26" s="190"/>
    </row>
    <row r="27" spans="1:6" x14ac:dyDescent="0.25">
      <c r="A27" s="423" t="s">
        <v>716</v>
      </c>
      <c r="B27" s="262"/>
      <c r="C27" s="662">
        <v>1</v>
      </c>
      <c r="D27" s="239">
        <f>B27*C27</f>
        <v>0</v>
      </c>
      <c r="E27" s="190"/>
      <c r="F27" s="190"/>
    </row>
    <row r="28" spans="1:6" x14ac:dyDescent="0.25">
      <c r="A28" s="423" t="s">
        <v>717</v>
      </c>
      <c r="B28" s="262"/>
      <c r="C28" s="662">
        <v>1</v>
      </c>
      <c r="D28" s="239">
        <f>B28*C28</f>
        <v>0</v>
      </c>
      <c r="E28" s="190"/>
      <c r="F28" s="190"/>
    </row>
    <row r="29" spans="1:6" ht="15.75" thickBot="1" x14ac:dyDescent="0.3">
      <c r="A29" s="416" t="s">
        <v>718</v>
      </c>
      <c r="B29" s="669"/>
      <c r="C29" s="670">
        <v>1</v>
      </c>
      <c r="D29" s="409">
        <f t="shared" ref="D29" si="1">B29*C29</f>
        <v>0</v>
      </c>
      <c r="E29" s="190"/>
      <c r="F29" s="190"/>
    </row>
    <row r="30" spans="1:6" ht="15.75" thickBot="1" x14ac:dyDescent="0.3">
      <c r="A30" s="570" t="s">
        <v>719</v>
      </c>
      <c r="B30" s="320">
        <f>B9+B19+B22+B26</f>
        <v>0</v>
      </c>
      <c r="C30" s="578"/>
      <c r="D30" s="321">
        <f>D9+D19+D22+D26</f>
        <v>0</v>
      </c>
      <c r="E30" s="190"/>
      <c r="F30" s="190"/>
    </row>
    <row r="31" spans="1:6" x14ac:dyDescent="0.25">
      <c r="A31" s="205"/>
      <c r="B31" s="205"/>
      <c r="C31" s="205"/>
      <c r="D31" s="190"/>
      <c r="E31" s="190"/>
      <c r="F31" s="190"/>
    </row>
    <row r="32" spans="1:6" x14ac:dyDescent="0.25">
      <c r="A32" s="205"/>
      <c r="B32" s="205"/>
      <c r="C32" s="205"/>
      <c r="D32" s="190"/>
      <c r="E32" s="190"/>
      <c r="F32" s="190"/>
    </row>
    <row r="33" spans="1:6" x14ac:dyDescent="0.25">
      <c r="A33" s="701" t="s">
        <v>334</v>
      </c>
      <c r="B33" s="193" t="s">
        <v>220</v>
      </c>
      <c r="D33" s="190"/>
      <c r="E33" s="190"/>
      <c r="F33" s="190"/>
    </row>
    <row r="34" spans="1:6" x14ac:dyDescent="0.25">
      <c r="A34" s="3" t="s">
        <v>335</v>
      </c>
      <c r="B34" s="745" t="s">
        <v>314</v>
      </c>
      <c r="D34" s="190"/>
      <c r="E34" s="190"/>
      <c r="F34" s="190"/>
    </row>
    <row r="35" spans="1:6" x14ac:dyDescent="0.25">
      <c r="A35" s="3" t="s">
        <v>336</v>
      </c>
      <c r="B35" s="702" t="s">
        <v>300</v>
      </c>
      <c r="D35" s="190"/>
      <c r="E35" s="190"/>
      <c r="F35" s="190"/>
    </row>
    <row r="36" spans="1:6" x14ac:dyDescent="0.25">
      <c r="A36" s="3" t="s">
        <v>337</v>
      </c>
      <c r="B36" s="4" t="s">
        <v>633</v>
      </c>
      <c r="D36" s="190"/>
      <c r="E36" s="190"/>
      <c r="F36" s="190"/>
    </row>
    <row r="37" spans="1:6" x14ac:dyDescent="0.25">
      <c r="A37" s="3" t="s">
        <v>338</v>
      </c>
      <c r="B37" s="703" t="s">
        <v>341</v>
      </c>
      <c r="D37" s="190"/>
      <c r="E37" s="190"/>
      <c r="F37" s="190"/>
    </row>
    <row r="38" spans="1:6" ht="15.75" thickBot="1" x14ac:dyDescent="0.3">
      <c r="A38" s="206"/>
      <c r="B38" s="200"/>
      <c r="C38" s="200"/>
      <c r="D38" s="190"/>
      <c r="E38" s="190"/>
      <c r="F38" s="190"/>
    </row>
    <row r="39" spans="1:6" x14ac:dyDescent="0.25">
      <c r="A39" s="975" t="s">
        <v>720</v>
      </c>
      <c r="B39" s="996" t="s">
        <v>721</v>
      </c>
      <c r="C39" s="998" t="s">
        <v>702</v>
      </c>
      <c r="D39" s="994" t="s">
        <v>703</v>
      </c>
      <c r="E39" s="190"/>
      <c r="F39" s="190"/>
    </row>
    <row r="40" spans="1:6" ht="15.75" thickBot="1" x14ac:dyDescent="0.3">
      <c r="A40" s="1008"/>
      <c r="B40" s="997"/>
      <c r="C40" s="999"/>
      <c r="D40" s="1000"/>
      <c r="E40" s="190"/>
      <c r="F40" s="190"/>
    </row>
    <row r="41" spans="1:6" x14ac:dyDescent="0.25">
      <c r="A41" s="803" t="s">
        <v>996</v>
      </c>
      <c r="B41" s="415">
        <f>B42+B43+B44+B45+B46+B47</f>
        <v>0</v>
      </c>
      <c r="C41" s="643">
        <v>1</v>
      </c>
      <c r="D41" s="415">
        <f>D42+D43+D44+D45+D46+D47</f>
        <v>0</v>
      </c>
      <c r="E41" s="190"/>
      <c r="F41" s="190"/>
    </row>
    <row r="42" spans="1:6" x14ac:dyDescent="0.25">
      <c r="A42" s="422" t="s">
        <v>722</v>
      </c>
      <c r="B42" s="262"/>
      <c r="C42" s="662">
        <v>1</v>
      </c>
      <c r="D42" s="259">
        <f>B42*C42</f>
        <v>0</v>
      </c>
      <c r="E42" s="190"/>
      <c r="F42" s="190"/>
    </row>
    <row r="43" spans="1:6" x14ac:dyDescent="0.25">
      <c r="A43" s="422" t="s">
        <v>723</v>
      </c>
      <c r="B43" s="262"/>
      <c r="C43" s="662">
        <v>1</v>
      </c>
      <c r="D43" s="259">
        <f t="shared" ref="D43:D47" si="2">B43*C43</f>
        <v>0</v>
      </c>
      <c r="E43" s="190"/>
      <c r="F43" s="190"/>
    </row>
    <row r="44" spans="1:6" x14ac:dyDescent="0.25">
      <c r="A44" s="424" t="s">
        <v>724</v>
      </c>
      <c r="B44" s="262"/>
      <c r="C44" s="662">
        <v>1</v>
      </c>
      <c r="D44" s="259">
        <f>B44*C44</f>
        <v>0</v>
      </c>
      <c r="E44" s="190"/>
      <c r="F44" s="190"/>
    </row>
    <row r="45" spans="1:6" x14ac:dyDescent="0.25">
      <c r="A45" s="422" t="s">
        <v>725</v>
      </c>
      <c r="B45" s="262"/>
      <c r="C45" s="662">
        <v>1</v>
      </c>
      <c r="D45" s="259">
        <f t="shared" si="2"/>
        <v>0</v>
      </c>
      <c r="E45" s="190"/>
      <c r="F45" s="190"/>
    </row>
    <row r="46" spans="1:6" x14ac:dyDescent="0.25">
      <c r="A46" s="422" t="s">
        <v>726</v>
      </c>
      <c r="B46" s="262"/>
      <c r="C46" s="662">
        <v>1</v>
      </c>
      <c r="D46" s="259">
        <f t="shared" si="2"/>
        <v>0</v>
      </c>
      <c r="E46" s="190"/>
      <c r="F46" s="190"/>
    </row>
    <row r="47" spans="1:6" ht="15.75" thickBot="1" x14ac:dyDescent="0.3">
      <c r="A47" s="416" t="s">
        <v>727</v>
      </c>
      <c r="B47" s="669"/>
      <c r="C47" s="670">
        <v>1</v>
      </c>
      <c r="D47" s="440">
        <f t="shared" si="2"/>
        <v>0</v>
      </c>
      <c r="E47" s="190"/>
      <c r="F47" s="190"/>
    </row>
    <row r="48" spans="1:6" ht="15.75" thickBot="1" x14ac:dyDescent="0.3">
      <c r="A48" s="671" t="s">
        <v>728</v>
      </c>
      <c r="B48" s="322">
        <f>B41</f>
        <v>0</v>
      </c>
      <c r="C48" s="579"/>
      <c r="D48" s="323">
        <f>D41</f>
        <v>0</v>
      </c>
      <c r="E48" s="190"/>
      <c r="F48" s="190"/>
    </row>
    <row r="49" spans="1:6" x14ac:dyDescent="0.25">
      <c r="A49" s="206"/>
      <c r="B49" s="200"/>
      <c r="C49" s="200"/>
      <c r="D49" s="190"/>
      <c r="E49" s="190"/>
      <c r="F49" s="190"/>
    </row>
    <row r="50" spans="1:6" x14ac:dyDescent="0.25">
      <c r="A50" s="206"/>
      <c r="B50" s="200"/>
      <c r="C50" s="200"/>
      <c r="D50" s="190"/>
      <c r="E50" s="190"/>
      <c r="F50" s="190"/>
    </row>
    <row r="51" spans="1:6" x14ac:dyDescent="0.25">
      <c r="A51" s="701" t="s">
        <v>334</v>
      </c>
      <c r="B51" s="793" t="s">
        <v>221</v>
      </c>
      <c r="D51" s="190"/>
      <c r="E51" s="190"/>
      <c r="F51" s="190"/>
    </row>
    <row r="52" spans="1:6" x14ac:dyDescent="0.25">
      <c r="A52" s="3" t="s">
        <v>335</v>
      </c>
      <c r="B52" s="170" t="s">
        <v>729</v>
      </c>
      <c r="D52" s="190"/>
      <c r="E52" s="190"/>
      <c r="F52" s="190"/>
    </row>
    <row r="53" spans="1:6" x14ac:dyDescent="0.25">
      <c r="A53" s="3" t="s">
        <v>336</v>
      </c>
      <c r="B53" s="702" t="s">
        <v>300</v>
      </c>
      <c r="D53" s="190"/>
      <c r="E53" s="190"/>
      <c r="F53" s="190"/>
    </row>
    <row r="54" spans="1:6" x14ac:dyDescent="0.25">
      <c r="A54" s="3" t="s">
        <v>337</v>
      </c>
      <c r="B54" s="4" t="s">
        <v>633</v>
      </c>
      <c r="D54" s="190"/>
      <c r="E54" s="190"/>
      <c r="F54" s="190"/>
    </row>
    <row r="55" spans="1:6" x14ac:dyDescent="0.25">
      <c r="A55" s="3" t="s">
        <v>338</v>
      </c>
      <c r="B55" s="703" t="s">
        <v>341</v>
      </c>
      <c r="D55" s="190"/>
      <c r="E55" s="190"/>
      <c r="F55" s="190"/>
    </row>
    <row r="56" spans="1:6" ht="15.75" thickBot="1" x14ac:dyDescent="0.3">
      <c r="A56" s="206"/>
      <c r="B56" s="190"/>
      <c r="C56" s="190"/>
      <c r="D56" s="190"/>
      <c r="E56" s="190"/>
      <c r="F56" s="190"/>
    </row>
    <row r="57" spans="1:6" x14ac:dyDescent="0.25">
      <c r="A57" s="1001" t="s">
        <v>730</v>
      </c>
      <c r="B57" s="1003" t="s">
        <v>731</v>
      </c>
      <c r="C57" s="1005" t="s">
        <v>1014</v>
      </c>
      <c r="D57" s="190"/>
      <c r="E57" s="190"/>
      <c r="F57" s="190"/>
    </row>
    <row r="58" spans="1:6" ht="15.75" thickBot="1" x14ac:dyDescent="0.3">
      <c r="A58" s="1002"/>
      <c r="B58" s="1004"/>
      <c r="C58" s="938"/>
      <c r="D58" s="190"/>
      <c r="E58" s="190"/>
      <c r="F58" s="190"/>
    </row>
    <row r="59" spans="1:6" x14ac:dyDescent="0.25">
      <c r="A59" s="751" t="s">
        <v>732</v>
      </c>
      <c r="B59" s="580"/>
      <c r="C59" s="672">
        <f>+D30</f>
        <v>0</v>
      </c>
      <c r="D59" s="190"/>
      <c r="E59" s="190"/>
      <c r="F59" s="190"/>
    </row>
    <row r="60" spans="1:6" x14ac:dyDescent="0.25">
      <c r="A60" s="752" t="s">
        <v>733</v>
      </c>
      <c r="B60" s="581"/>
      <c r="C60" s="673">
        <f>+D48</f>
        <v>0</v>
      </c>
      <c r="D60" s="190"/>
      <c r="E60" s="190"/>
      <c r="F60" s="190"/>
    </row>
    <row r="61" spans="1:6" x14ac:dyDescent="0.25">
      <c r="A61" s="753" t="s">
        <v>734</v>
      </c>
      <c r="B61" s="581"/>
      <c r="C61" s="673">
        <f>+C59+C60</f>
        <v>0</v>
      </c>
      <c r="D61" s="190"/>
      <c r="E61" s="190"/>
      <c r="F61" s="190"/>
    </row>
    <row r="62" spans="1:6" x14ac:dyDescent="0.25">
      <c r="A62" s="628" t="s">
        <v>997</v>
      </c>
      <c r="B62" s="581"/>
      <c r="C62" s="673">
        <f>'F28'!C20</f>
        <v>0</v>
      </c>
      <c r="D62" s="190"/>
      <c r="E62" s="190"/>
      <c r="F62" s="190"/>
    </row>
    <row r="63" spans="1:6" x14ac:dyDescent="0.25">
      <c r="A63" s="754" t="s">
        <v>735</v>
      </c>
      <c r="B63" s="582"/>
      <c r="C63" s="674" t="e">
        <f>+C62/C61*100</f>
        <v>#DIV/0!</v>
      </c>
      <c r="D63" s="190"/>
      <c r="E63" s="190"/>
      <c r="F63" s="190"/>
    </row>
    <row r="64" spans="1:6" x14ac:dyDescent="0.25">
      <c r="A64" s="106" t="s">
        <v>736</v>
      </c>
      <c r="B64" s="646" t="s">
        <v>593</v>
      </c>
      <c r="C64" s="616"/>
      <c r="D64" s="190"/>
      <c r="E64" s="190"/>
      <c r="F64" s="190"/>
    </row>
    <row r="65" spans="1:6" x14ac:dyDescent="0.25">
      <c r="A65" s="56" t="s">
        <v>737</v>
      </c>
      <c r="B65" s="646" t="s">
        <v>739</v>
      </c>
      <c r="C65" s="616"/>
      <c r="D65" s="190"/>
      <c r="E65" s="190"/>
      <c r="F65" s="190"/>
    </row>
    <row r="66" spans="1:6" x14ac:dyDescent="0.25">
      <c r="A66" s="755" t="s">
        <v>738</v>
      </c>
      <c r="B66" s="646" t="s">
        <v>600</v>
      </c>
      <c r="C66" s="675" t="e">
        <f>'F28'!C20/('F1'!L139+'F1'!L142)*100</f>
        <v>#DIV/0!</v>
      </c>
      <c r="D66" s="190"/>
      <c r="E66" s="190"/>
      <c r="F66" s="190"/>
    </row>
    <row r="67" spans="1:6" ht="15.75" thickBot="1" x14ac:dyDescent="0.3">
      <c r="A67" s="756" t="s">
        <v>998</v>
      </c>
      <c r="B67" s="647" t="s">
        <v>600</v>
      </c>
      <c r="C67" s="676"/>
      <c r="D67" s="190"/>
      <c r="E67" s="190"/>
      <c r="F67" s="190"/>
    </row>
  </sheetData>
  <mergeCells count="11">
    <mergeCell ref="D7:D8"/>
    <mergeCell ref="B39:B40"/>
    <mergeCell ref="C39:C40"/>
    <mergeCell ref="D39:D40"/>
    <mergeCell ref="A57:A58"/>
    <mergeCell ref="B57:B58"/>
    <mergeCell ref="C57:C58"/>
    <mergeCell ref="A7:A8"/>
    <mergeCell ref="B7:B8"/>
    <mergeCell ref="C7:C8"/>
    <mergeCell ref="A39:A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Normal="100" workbookViewId="0"/>
  </sheetViews>
  <sheetFormatPr defaultRowHeight="15" x14ac:dyDescent="0.25"/>
  <cols>
    <col min="1" max="1" width="24.28515625" bestFit="1" customWidth="1"/>
    <col min="2" max="2" width="86" customWidth="1"/>
    <col min="3" max="3" width="16" bestFit="1" customWidth="1"/>
    <col min="4" max="4" width="14.28515625" customWidth="1"/>
  </cols>
  <sheetData>
    <row r="1" spans="1:4" x14ac:dyDescent="0.25">
      <c r="A1" s="701" t="s">
        <v>334</v>
      </c>
      <c r="B1" s="170">
        <v>11</v>
      </c>
      <c r="D1" s="200"/>
    </row>
    <row r="2" spans="1:4" x14ac:dyDescent="0.25">
      <c r="A2" s="3" t="s">
        <v>335</v>
      </c>
      <c r="B2" s="170" t="s">
        <v>697</v>
      </c>
      <c r="D2" s="200"/>
    </row>
    <row r="3" spans="1:4" x14ac:dyDescent="0.25">
      <c r="A3" s="3" t="s">
        <v>336</v>
      </c>
      <c r="B3" s="702" t="s">
        <v>300</v>
      </c>
      <c r="D3" s="200"/>
    </row>
    <row r="4" spans="1:4" x14ac:dyDescent="0.25">
      <c r="A4" s="3" t="s">
        <v>337</v>
      </c>
      <c r="B4" s="4" t="s">
        <v>633</v>
      </c>
      <c r="D4" s="200"/>
    </row>
    <row r="5" spans="1:4" x14ac:dyDescent="0.25">
      <c r="A5" s="3" t="s">
        <v>338</v>
      </c>
      <c r="B5" s="703" t="s">
        <v>341</v>
      </c>
      <c r="D5" s="200"/>
    </row>
    <row r="6" spans="1:4" ht="15.75" thickBot="1" x14ac:dyDescent="0.3">
      <c r="A6" s="199"/>
      <c r="B6" s="104"/>
      <c r="C6" s="200"/>
      <c r="D6" s="200"/>
    </row>
    <row r="7" spans="1:4" x14ac:dyDescent="0.25">
      <c r="A7" s="917" t="s">
        <v>342</v>
      </c>
      <c r="B7" s="873" t="s">
        <v>698</v>
      </c>
      <c r="C7" s="1003" t="s">
        <v>699</v>
      </c>
      <c r="D7" s="1011" t="s">
        <v>972</v>
      </c>
    </row>
    <row r="8" spans="1:4" x14ac:dyDescent="0.25">
      <c r="A8" s="890"/>
      <c r="B8" s="1009"/>
      <c r="C8" s="1010"/>
      <c r="D8" s="1012"/>
    </row>
    <row r="9" spans="1:4" ht="15.75" thickBot="1" x14ac:dyDescent="0.3">
      <c r="A9" s="918"/>
      <c r="B9" s="531"/>
      <c r="C9" s="1004"/>
      <c r="D9" s="1013"/>
    </row>
    <row r="10" spans="1:4" x14ac:dyDescent="0.25">
      <c r="A10" s="201">
        <v>1</v>
      </c>
      <c r="B10" s="806" t="s">
        <v>1033</v>
      </c>
      <c r="C10" s="202">
        <v>5000000</v>
      </c>
      <c r="D10" s="203"/>
    </row>
    <row r="11" spans="1:4" ht="15.75" thickBot="1" x14ac:dyDescent="0.3">
      <c r="A11" s="412">
        <v>2</v>
      </c>
      <c r="B11" s="807" t="s">
        <v>1032</v>
      </c>
      <c r="C11" s="413">
        <v>20000000</v>
      </c>
      <c r="D11" s="414"/>
    </row>
  </sheetData>
  <mergeCells count="4">
    <mergeCell ref="A7:A9"/>
    <mergeCell ref="B7:B8"/>
    <mergeCell ref="C7:C9"/>
    <mergeCell ref="D7:D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Normal="100" workbookViewId="0"/>
  </sheetViews>
  <sheetFormatPr defaultRowHeight="15" x14ac:dyDescent="0.25"/>
  <cols>
    <col min="1" max="1" width="74.140625" customWidth="1"/>
    <col min="2" max="2" width="20.140625" bestFit="1" customWidth="1"/>
    <col min="3" max="3" width="18.42578125" bestFit="1" customWidth="1"/>
  </cols>
  <sheetData>
    <row r="1" spans="1:3" x14ac:dyDescent="0.25">
      <c r="A1" s="701" t="s">
        <v>334</v>
      </c>
      <c r="B1" s="170">
        <v>13</v>
      </c>
    </row>
    <row r="2" spans="1:3" x14ac:dyDescent="0.25">
      <c r="A2" s="3" t="s">
        <v>335</v>
      </c>
      <c r="B2" s="745" t="s">
        <v>316</v>
      </c>
    </row>
    <row r="3" spans="1:3" x14ac:dyDescent="0.25">
      <c r="A3" s="3" t="s">
        <v>336</v>
      </c>
      <c r="B3" s="702" t="s">
        <v>300</v>
      </c>
    </row>
    <row r="4" spans="1:3" x14ac:dyDescent="0.25">
      <c r="A4" s="3" t="s">
        <v>337</v>
      </c>
      <c r="B4" s="4" t="s">
        <v>633</v>
      </c>
    </row>
    <row r="5" spans="1:3" x14ac:dyDescent="0.25">
      <c r="A5" s="3" t="s">
        <v>338</v>
      </c>
      <c r="B5" s="703" t="s">
        <v>341</v>
      </c>
    </row>
    <row r="6" spans="1:3" ht="15.75" thickBot="1" x14ac:dyDescent="0.3">
      <c r="A6" s="24"/>
      <c r="B6" s="211"/>
      <c r="C6" s="190"/>
    </row>
    <row r="7" spans="1:3" x14ac:dyDescent="0.25">
      <c r="A7" s="1014" t="s">
        <v>740</v>
      </c>
      <c r="B7" s="1003" t="s">
        <v>731</v>
      </c>
      <c r="C7" s="1005" t="s">
        <v>1014</v>
      </c>
    </row>
    <row r="8" spans="1:3" x14ac:dyDescent="0.25">
      <c r="A8" s="1010"/>
      <c r="B8" s="1010"/>
      <c r="C8" s="938"/>
    </row>
    <row r="9" spans="1:3" ht="15.75" thickBot="1" x14ac:dyDescent="0.3">
      <c r="A9" s="532"/>
      <c r="B9" s="1004"/>
      <c r="C9" s="939"/>
    </row>
    <row r="10" spans="1:3" x14ac:dyDescent="0.25">
      <c r="A10" s="710" t="s">
        <v>999</v>
      </c>
      <c r="B10" s="335"/>
      <c r="C10" s="329">
        <f>SUM(C11:C34)</f>
        <v>0</v>
      </c>
    </row>
    <row r="11" spans="1:3" x14ac:dyDescent="0.25">
      <c r="A11" s="469" t="s">
        <v>1000</v>
      </c>
      <c r="B11" s="113" t="s">
        <v>741</v>
      </c>
      <c r="C11" s="325"/>
    </row>
    <row r="12" spans="1:3" x14ac:dyDescent="0.25">
      <c r="A12" s="469" t="s">
        <v>1001</v>
      </c>
      <c r="B12" s="113" t="s">
        <v>741</v>
      </c>
      <c r="C12" s="326"/>
    </row>
    <row r="13" spans="1:3" x14ac:dyDescent="0.25">
      <c r="A13" s="469" t="s">
        <v>1002</v>
      </c>
      <c r="B13" s="113" t="s">
        <v>741</v>
      </c>
      <c r="C13" s="326"/>
    </row>
    <row r="14" spans="1:3" x14ac:dyDescent="0.25">
      <c r="A14" s="469" t="s">
        <v>28</v>
      </c>
      <c r="B14" s="113"/>
      <c r="C14" s="326"/>
    </row>
    <row r="15" spans="1:3" x14ac:dyDescent="0.25">
      <c r="A15" s="469" t="s">
        <v>23</v>
      </c>
      <c r="B15" s="113"/>
      <c r="C15" s="326"/>
    </row>
    <row r="16" spans="1:3" x14ac:dyDescent="0.25">
      <c r="A16" s="469" t="s">
        <v>23</v>
      </c>
      <c r="B16" s="113"/>
      <c r="C16" s="326"/>
    </row>
    <row r="17" spans="1:3" x14ac:dyDescent="0.25">
      <c r="A17" s="469" t="s">
        <v>23</v>
      </c>
      <c r="B17" s="583"/>
      <c r="C17" s="326"/>
    </row>
    <row r="18" spans="1:3" x14ac:dyDescent="0.25">
      <c r="A18" s="469" t="s">
        <v>23</v>
      </c>
      <c r="B18" s="113"/>
      <c r="C18" s="326"/>
    </row>
    <row r="19" spans="1:3" x14ac:dyDescent="0.25">
      <c r="A19" s="469" t="s">
        <v>23</v>
      </c>
      <c r="B19" s="113"/>
      <c r="C19" s="326"/>
    </row>
    <row r="20" spans="1:3" x14ac:dyDescent="0.25">
      <c r="A20" s="469" t="s">
        <v>23</v>
      </c>
      <c r="B20" s="113"/>
      <c r="C20" s="326"/>
    </row>
    <row r="21" spans="1:3" x14ac:dyDescent="0.25">
      <c r="A21" s="469" t="s">
        <v>23</v>
      </c>
      <c r="B21" s="113"/>
      <c r="C21" s="326"/>
    </row>
    <row r="22" spans="1:3" x14ac:dyDescent="0.25">
      <c r="A22" s="469" t="s">
        <v>23</v>
      </c>
      <c r="B22" s="584"/>
      <c r="C22" s="324"/>
    </row>
    <row r="23" spans="1:3" x14ac:dyDescent="0.25">
      <c r="A23" s="469" t="s">
        <v>23</v>
      </c>
      <c r="B23" s="584"/>
      <c r="C23" s="324"/>
    </row>
    <row r="24" spans="1:3" x14ac:dyDescent="0.25">
      <c r="A24" s="469" t="s">
        <v>23</v>
      </c>
      <c r="B24" s="584"/>
      <c r="C24" s="324"/>
    </row>
    <row r="25" spans="1:3" x14ac:dyDescent="0.25">
      <c r="A25" s="469" t="s">
        <v>23</v>
      </c>
      <c r="B25" s="584"/>
      <c r="C25" s="324"/>
    </row>
    <row r="26" spans="1:3" x14ac:dyDescent="0.25">
      <c r="A26" s="469" t="s">
        <v>23</v>
      </c>
      <c r="B26" s="584"/>
      <c r="C26" s="324"/>
    </row>
    <row r="27" spans="1:3" x14ac:dyDescent="0.25">
      <c r="A27" s="469" t="s">
        <v>23</v>
      </c>
      <c r="B27" s="584"/>
      <c r="C27" s="324"/>
    </row>
    <row r="28" spans="1:3" x14ac:dyDescent="0.25">
      <c r="A28" s="469" t="s">
        <v>23</v>
      </c>
      <c r="B28" s="584"/>
      <c r="C28" s="324"/>
    </row>
    <row r="29" spans="1:3" x14ac:dyDescent="0.25">
      <c r="A29" s="469" t="s">
        <v>23</v>
      </c>
      <c r="B29" s="584"/>
      <c r="C29" s="324"/>
    </row>
    <row r="30" spans="1:3" x14ac:dyDescent="0.25">
      <c r="A30" s="469" t="s">
        <v>23</v>
      </c>
      <c r="B30" s="584"/>
      <c r="C30" s="324"/>
    </row>
    <row r="31" spans="1:3" x14ac:dyDescent="0.25">
      <c r="A31" s="469" t="s">
        <v>23</v>
      </c>
      <c r="B31" s="584"/>
      <c r="C31" s="324"/>
    </row>
    <row r="32" spans="1:3" x14ac:dyDescent="0.25">
      <c r="A32" s="469" t="s">
        <v>23</v>
      </c>
      <c r="B32" s="584"/>
      <c r="C32" s="324"/>
    </row>
    <row r="33" spans="1:3" x14ac:dyDescent="0.25">
      <c r="A33" s="469" t="s">
        <v>23</v>
      </c>
      <c r="B33" s="584"/>
      <c r="C33" s="324"/>
    </row>
    <row r="34" spans="1:3" x14ac:dyDescent="0.25">
      <c r="A34" s="469" t="s">
        <v>23</v>
      </c>
      <c r="B34" s="584"/>
      <c r="C34" s="324"/>
    </row>
  </sheetData>
  <mergeCells count="3">
    <mergeCell ref="A7:A8"/>
    <mergeCell ref="B7:B9"/>
    <mergeCell ref="C7:C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zoomScaleNormal="100" workbookViewId="0"/>
  </sheetViews>
  <sheetFormatPr defaultRowHeight="15" x14ac:dyDescent="0.25"/>
  <cols>
    <col min="1" max="1" width="70.85546875" customWidth="1"/>
    <col min="2" max="2" width="20.140625" customWidth="1"/>
    <col min="3" max="3" width="22.28515625" customWidth="1"/>
  </cols>
  <sheetData>
    <row r="1" spans="1:3" x14ac:dyDescent="0.25">
      <c r="A1" s="701" t="s">
        <v>334</v>
      </c>
      <c r="B1" s="193" t="s">
        <v>232</v>
      </c>
      <c r="C1" s="190"/>
    </row>
    <row r="2" spans="1:3" x14ac:dyDescent="0.25">
      <c r="A2" s="3" t="s">
        <v>335</v>
      </c>
      <c r="B2" s="745" t="s">
        <v>316</v>
      </c>
      <c r="C2" s="190"/>
    </row>
    <row r="3" spans="1:3" x14ac:dyDescent="0.25">
      <c r="A3" s="3" t="s">
        <v>336</v>
      </c>
      <c r="B3" s="702" t="s">
        <v>300</v>
      </c>
      <c r="C3" s="190"/>
    </row>
    <row r="4" spans="1:3" x14ac:dyDescent="0.25">
      <c r="A4" s="3" t="s">
        <v>337</v>
      </c>
      <c r="B4" s="4" t="s">
        <v>633</v>
      </c>
      <c r="C4" s="190"/>
    </row>
    <row r="5" spans="1:3" x14ac:dyDescent="0.25">
      <c r="A5" s="3" t="s">
        <v>338</v>
      </c>
      <c r="B5" s="703" t="s">
        <v>341</v>
      </c>
      <c r="C5" s="190"/>
    </row>
    <row r="6" spans="1:3" ht="15.75" thickBot="1" x14ac:dyDescent="0.3">
      <c r="A6" s="24"/>
      <c r="B6" s="211"/>
      <c r="C6" s="190"/>
    </row>
    <row r="7" spans="1:3" x14ac:dyDescent="0.25">
      <c r="A7" s="1014" t="s">
        <v>740</v>
      </c>
      <c r="B7" s="1003" t="s">
        <v>731</v>
      </c>
      <c r="C7" s="1005" t="s">
        <v>1014</v>
      </c>
    </row>
    <row r="8" spans="1:3" x14ac:dyDescent="0.25">
      <c r="A8" s="1010"/>
      <c r="B8" s="1010"/>
      <c r="C8" s="938"/>
    </row>
    <row r="9" spans="1:3" ht="15.75" thickBot="1" x14ac:dyDescent="0.3">
      <c r="A9" s="532"/>
      <c r="B9" s="1004"/>
      <c r="C9" s="939"/>
    </row>
    <row r="10" spans="1:3" x14ac:dyDescent="0.25">
      <c r="A10" s="710" t="s">
        <v>1004</v>
      </c>
      <c r="B10" s="757" t="s">
        <v>742</v>
      </c>
      <c r="C10" s="330">
        <f>C11+'F13'!C10</f>
        <v>0</v>
      </c>
    </row>
    <row r="11" spans="1:3" x14ac:dyDescent="0.25">
      <c r="A11" s="710" t="s">
        <v>743</v>
      </c>
      <c r="B11" s="758"/>
      <c r="C11" s="329">
        <f>SUM(C12:C35)</f>
        <v>0</v>
      </c>
    </row>
    <row r="12" spans="1:3" x14ac:dyDescent="0.25">
      <c r="A12" s="469" t="s">
        <v>1003</v>
      </c>
      <c r="B12" s="757" t="s">
        <v>619</v>
      </c>
      <c r="C12" s="326"/>
    </row>
    <row r="13" spans="1:3" x14ac:dyDescent="0.25">
      <c r="A13" s="469" t="s">
        <v>1005</v>
      </c>
      <c r="B13" s="757" t="s">
        <v>619</v>
      </c>
      <c r="C13" s="326"/>
    </row>
    <row r="14" spans="1:3" x14ac:dyDescent="0.25">
      <c r="A14" s="469" t="s">
        <v>1006</v>
      </c>
      <c r="B14" s="757" t="s">
        <v>619</v>
      </c>
      <c r="C14" s="326"/>
    </row>
    <row r="15" spans="1:3" x14ac:dyDescent="0.25">
      <c r="A15" s="469" t="s">
        <v>28</v>
      </c>
      <c r="B15" s="113"/>
      <c r="C15" s="326"/>
    </row>
    <row r="16" spans="1:3" x14ac:dyDescent="0.25">
      <c r="A16" s="469" t="s">
        <v>28</v>
      </c>
      <c r="B16" s="584"/>
      <c r="C16" s="327"/>
    </row>
    <row r="17" spans="1:3" x14ac:dyDescent="0.25">
      <c r="A17" s="469" t="s">
        <v>28</v>
      </c>
      <c r="B17" s="585"/>
      <c r="C17" s="328"/>
    </row>
    <row r="18" spans="1:3" x14ac:dyDescent="0.25">
      <c r="A18" s="469" t="s">
        <v>28</v>
      </c>
      <c r="B18" s="585"/>
      <c r="C18" s="328"/>
    </row>
    <row r="19" spans="1:3" x14ac:dyDescent="0.25">
      <c r="A19" s="469" t="s">
        <v>28</v>
      </c>
      <c r="B19" s="585"/>
      <c r="C19" s="328"/>
    </row>
    <row r="20" spans="1:3" x14ac:dyDescent="0.25">
      <c r="A20" s="469" t="s">
        <v>28</v>
      </c>
      <c r="B20" s="585"/>
      <c r="C20" s="328"/>
    </row>
    <row r="21" spans="1:3" x14ac:dyDescent="0.25">
      <c r="A21" s="469" t="s">
        <v>28</v>
      </c>
      <c r="B21" s="585"/>
      <c r="C21" s="328"/>
    </row>
    <row r="22" spans="1:3" x14ac:dyDescent="0.25">
      <c r="A22" s="469" t="s">
        <v>28</v>
      </c>
      <c r="B22" s="585"/>
      <c r="C22" s="328"/>
    </row>
    <row r="23" spans="1:3" x14ac:dyDescent="0.25">
      <c r="A23" s="469" t="s">
        <v>28</v>
      </c>
      <c r="B23" s="585"/>
      <c r="C23" s="328"/>
    </row>
    <row r="24" spans="1:3" x14ac:dyDescent="0.25">
      <c r="A24" s="469" t="s">
        <v>28</v>
      </c>
      <c r="B24" s="585"/>
      <c r="C24" s="328"/>
    </row>
    <row r="25" spans="1:3" x14ac:dyDescent="0.25">
      <c r="A25" s="469" t="s">
        <v>28</v>
      </c>
      <c r="B25" s="585"/>
      <c r="C25" s="328"/>
    </row>
    <row r="26" spans="1:3" x14ac:dyDescent="0.25">
      <c r="A26" s="469" t="s">
        <v>28</v>
      </c>
      <c r="B26" s="585"/>
      <c r="C26" s="328"/>
    </row>
    <row r="27" spans="1:3" x14ac:dyDescent="0.25">
      <c r="A27" s="469" t="s">
        <v>28</v>
      </c>
      <c r="B27" s="585"/>
      <c r="C27" s="328"/>
    </row>
    <row r="28" spans="1:3" x14ac:dyDescent="0.25">
      <c r="A28" s="469" t="s">
        <v>28</v>
      </c>
      <c r="B28" s="585"/>
      <c r="C28" s="328"/>
    </row>
    <row r="29" spans="1:3" x14ac:dyDescent="0.25">
      <c r="A29" s="469" t="s">
        <v>28</v>
      </c>
      <c r="B29" s="585"/>
      <c r="C29" s="328"/>
    </row>
    <row r="30" spans="1:3" x14ac:dyDescent="0.25">
      <c r="A30" s="469" t="s">
        <v>28</v>
      </c>
      <c r="B30" s="585"/>
      <c r="C30" s="328"/>
    </row>
    <row r="31" spans="1:3" x14ac:dyDescent="0.25">
      <c r="A31" s="469" t="s">
        <v>28</v>
      </c>
      <c r="B31" s="585"/>
      <c r="C31" s="328"/>
    </row>
    <row r="32" spans="1:3" x14ac:dyDescent="0.25">
      <c r="A32" s="469" t="s">
        <v>28</v>
      </c>
      <c r="B32" s="585"/>
      <c r="C32" s="328"/>
    </row>
    <row r="33" spans="1:3" x14ac:dyDescent="0.25">
      <c r="A33" s="469" t="s">
        <v>28</v>
      </c>
      <c r="B33" s="585"/>
      <c r="C33" s="328"/>
    </row>
    <row r="34" spans="1:3" x14ac:dyDescent="0.25">
      <c r="A34" s="469" t="s">
        <v>28</v>
      </c>
      <c r="B34" s="585"/>
      <c r="C34" s="328"/>
    </row>
    <row r="35" spans="1:3" x14ac:dyDescent="0.25">
      <c r="A35" s="469" t="s">
        <v>28</v>
      </c>
      <c r="B35" s="585"/>
      <c r="C35" s="328"/>
    </row>
  </sheetData>
  <mergeCells count="3">
    <mergeCell ref="A7:A8"/>
    <mergeCell ref="B7:B9"/>
    <mergeCell ref="C7:C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/>
  </sheetViews>
  <sheetFormatPr defaultRowHeight="15" x14ac:dyDescent="0.25"/>
  <cols>
    <col min="1" max="1" width="24.28515625" bestFit="1" customWidth="1"/>
    <col min="2" max="2" width="44.5703125" customWidth="1"/>
    <col min="3" max="3" width="31.85546875" customWidth="1"/>
    <col min="4" max="4" width="32.42578125" customWidth="1"/>
  </cols>
  <sheetData>
    <row r="1" spans="1:5" x14ac:dyDescent="0.25">
      <c r="A1" s="701" t="s">
        <v>334</v>
      </c>
      <c r="B1" s="170" t="s">
        <v>744</v>
      </c>
      <c r="D1" s="157"/>
    </row>
    <row r="2" spans="1:5" x14ac:dyDescent="0.25">
      <c r="A2" s="3" t="s">
        <v>335</v>
      </c>
      <c r="B2" s="170" t="s">
        <v>745</v>
      </c>
      <c r="D2" s="157"/>
    </row>
    <row r="3" spans="1:5" x14ac:dyDescent="0.25">
      <c r="A3" s="3" t="s">
        <v>336</v>
      </c>
      <c r="B3" s="702" t="s">
        <v>300</v>
      </c>
      <c r="D3" s="157"/>
    </row>
    <row r="4" spans="1:5" x14ac:dyDescent="0.25">
      <c r="A4" s="3" t="s">
        <v>337</v>
      </c>
      <c r="B4" s="4" t="s">
        <v>633</v>
      </c>
      <c r="D4" s="157"/>
    </row>
    <row r="5" spans="1:5" x14ac:dyDescent="0.25">
      <c r="A5" s="3" t="s">
        <v>338</v>
      </c>
      <c r="B5" s="703" t="s">
        <v>341</v>
      </c>
      <c r="D5" s="157"/>
    </row>
    <row r="6" spans="1:5" ht="15.75" thickBot="1" x14ac:dyDescent="0.3">
      <c r="A6" s="110"/>
      <c r="B6" s="24"/>
      <c r="C6" s="24"/>
      <c r="D6" s="154"/>
    </row>
    <row r="7" spans="1:5" x14ac:dyDescent="0.25">
      <c r="A7" s="917" t="s">
        <v>342</v>
      </c>
      <c r="B7" s="873" t="s">
        <v>746</v>
      </c>
      <c r="C7" s="917" t="s">
        <v>747</v>
      </c>
      <c r="D7" s="965" t="s">
        <v>748</v>
      </c>
    </row>
    <row r="8" spans="1:5" x14ac:dyDescent="0.25">
      <c r="A8" s="890"/>
      <c r="B8" s="1009"/>
      <c r="C8" s="890"/>
      <c r="D8" s="1015"/>
    </row>
    <row r="9" spans="1:5" ht="15.75" thickBot="1" x14ac:dyDescent="0.3">
      <c r="A9" s="918"/>
      <c r="B9" s="531"/>
      <c r="C9" s="918"/>
      <c r="D9" s="699" t="s">
        <v>749</v>
      </c>
    </row>
    <row r="10" spans="1:5" x14ac:dyDescent="0.25">
      <c r="A10" s="447">
        <v>1</v>
      </c>
      <c r="B10" s="111" t="s">
        <v>750</v>
      </c>
      <c r="C10" s="638"/>
      <c r="D10" s="448"/>
    </row>
    <row r="11" spans="1:5" x14ac:dyDescent="0.25">
      <c r="A11" s="108">
        <v>2</v>
      </c>
      <c r="B11" s="112" t="s">
        <v>751</v>
      </c>
      <c r="C11" s="334"/>
      <c r="D11" s="331"/>
    </row>
    <row r="12" spans="1:5" x14ac:dyDescent="0.25">
      <c r="A12" s="108">
        <v>3</v>
      </c>
      <c r="B12" s="759" t="s">
        <v>752</v>
      </c>
      <c r="C12" s="334"/>
      <c r="D12" s="239">
        <f>+D10-D11</f>
        <v>0</v>
      </c>
    </row>
    <row r="13" spans="1:5" x14ac:dyDescent="0.25">
      <c r="A13" s="108">
        <v>4</v>
      </c>
      <c r="B13" s="112" t="s">
        <v>753</v>
      </c>
      <c r="C13" s="334"/>
      <c r="D13" s="332"/>
    </row>
    <row r="14" spans="1:5" x14ac:dyDescent="0.25">
      <c r="A14" s="108"/>
      <c r="B14" s="114" t="s">
        <v>754</v>
      </c>
      <c r="C14" s="334"/>
      <c r="D14" s="333" t="e">
        <f>D12/D13*100</f>
        <v>#DIV/0!</v>
      </c>
    </row>
    <row r="15" spans="1:5" x14ac:dyDescent="0.25">
      <c r="A15" s="108"/>
      <c r="B15" s="114" t="s">
        <v>620</v>
      </c>
      <c r="C15" s="334" t="s">
        <v>600</v>
      </c>
      <c r="D15" s="318" t="e">
        <f>D10/D11*100</f>
        <v>#DIV/0!</v>
      </c>
    </row>
    <row r="16" spans="1:5" x14ac:dyDescent="0.25">
      <c r="A16" s="108">
        <v>5</v>
      </c>
      <c r="B16" s="111" t="s">
        <v>755</v>
      </c>
      <c r="C16" s="334"/>
      <c r="D16" s="239">
        <f>'F2'!K38+'F2'!K39+'F2'!K40+'F2'!K41+'F2'!K44</f>
        <v>0</v>
      </c>
      <c r="E16" s="622"/>
    </row>
    <row r="17" spans="1:6" x14ac:dyDescent="0.25">
      <c r="A17" s="108">
        <v>6</v>
      </c>
      <c r="B17" s="111" t="s">
        <v>756</v>
      </c>
      <c r="C17" s="334"/>
      <c r="D17" s="239">
        <f>'F2'!K10+'F2'!K11</f>
        <v>0</v>
      </c>
      <c r="E17" s="622"/>
      <c r="F17" s="622"/>
    </row>
    <row r="18" spans="1:6" x14ac:dyDescent="0.25">
      <c r="A18" s="108">
        <v>7</v>
      </c>
      <c r="B18" s="111" t="s">
        <v>757</v>
      </c>
      <c r="C18" s="334"/>
      <c r="D18" s="239">
        <f>+D16+D17</f>
        <v>0</v>
      </c>
    </row>
    <row r="19" spans="1:6" x14ac:dyDescent="0.25">
      <c r="A19" s="135">
        <v>8</v>
      </c>
      <c r="B19" s="760" t="s">
        <v>758</v>
      </c>
      <c r="C19" s="644" t="s">
        <v>764</v>
      </c>
      <c r="D19" s="639" t="e">
        <f>D10/D18*100</f>
        <v>#DIV/0!</v>
      </c>
    </row>
    <row r="20" spans="1:6" x14ac:dyDescent="0.25">
      <c r="A20" s="80"/>
      <c r="B20" s="50"/>
      <c r="C20" s="677"/>
      <c r="D20" s="678"/>
    </row>
    <row r="21" spans="1:6" ht="30" x14ac:dyDescent="0.25">
      <c r="A21" s="44">
        <v>9</v>
      </c>
      <c r="B21" s="112" t="s">
        <v>759</v>
      </c>
      <c r="C21" s="334"/>
      <c r="D21" s="332"/>
    </row>
    <row r="22" spans="1:6" x14ac:dyDescent="0.25">
      <c r="A22" s="44">
        <v>10</v>
      </c>
      <c r="B22" s="112" t="s">
        <v>760</v>
      </c>
      <c r="C22" s="334"/>
      <c r="D22" s="679">
        <f>+'F28'!C20-('F1'!L139+'F1'!L142)</f>
        <v>0</v>
      </c>
      <c r="F22" s="622"/>
    </row>
    <row r="23" spans="1:6" x14ac:dyDescent="0.25">
      <c r="A23" s="44">
        <v>11</v>
      </c>
      <c r="B23" s="112" t="s">
        <v>761</v>
      </c>
      <c r="C23" s="334"/>
      <c r="D23" s="332"/>
    </row>
    <row r="24" spans="1:6" x14ac:dyDescent="0.25">
      <c r="A24" s="44">
        <v>12</v>
      </c>
      <c r="B24" s="680" t="s">
        <v>762</v>
      </c>
      <c r="C24" s="334" t="s">
        <v>765</v>
      </c>
      <c r="D24" s="333" t="e">
        <f>D21/(D22+D23)*100</f>
        <v>#DIV/0!</v>
      </c>
    </row>
    <row r="25" spans="1:6" x14ac:dyDescent="0.25">
      <c r="A25" s="44"/>
      <c r="B25" s="52"/>
      <c r="C25" s="644"/>
      <c r="D25" s="640"/>
    </row>
    <row r="26" spans="1:6" x14ac:dyDescent="0.25">
      <c r="A26" s="44">
        <v>13</v>
      </c>
      <c r="B26" s="680" t="s">
        <v>763</v>
      </c>
      <c r="C26" s="334" t="s">
        <v>619</v>
      </c>
      <c r="D26" s="333" t="e">
        <f>D21/D16*100</f>
        <v>#DIV/0!</v>
      </c>
    </row>
    <row r="27" spans="1:6" ht="15.75" thickBot="1" x14ac:dyDescent="0.3">
      <c r="A27" s="115"/>
      <c r="B27" s="425"/>
      <c r="C27" s="681"/>
      <c r="D27" s="637"/>
    </row>
  </sheetData>
  <mergeCells count="4">
    <mergeCell ref="A7:A9"/>
    <mergeCell ref="B7:B8"/>
    <mergeCell ref="C7:C9"/>
    <mergeCell ref="D7:D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RowHeight="15" x14ac:dyDescent="0.25"/>
  <cols>
    <col min="1" max="1" width="24.28515625" bestFit="1" customWidth="1"/>
    <col min="2" max="2" width="77.5703125" customWidth="1"/>
  </cols>
  <sheetData>
    <row r="1" spans="1:10" x14ac:dyDescent="0.25">
      <c r="A1" s="701" t="s">
        <v>334</v>
      </c>
      <c r="B1" s="193" t="s">
        <v>222</v>
      </c>
      <c r="D1" s="50"/>
      <c r="E1" s="157"/>
      <c r="F1" s="157"/>
      <c r="G1" s="157"/>
      <c r="H1" s="157"/>
      <c r="I1" s="157"/>
      <c r="J1" s="157"/>
    </row>
    <row r="2" spans="1:10" x14ac:dyDescent="0.25">
      <c r="A2" s="3" t="s">
        <v>335</v>
      </c>
      <c r="B2" s="170" t="s">
        <v>766</v>
      </c>
      <c r="D2" s="50"/>
      <c r="E2" s="157"/>
      <c r="F2" s="157"/>
      <c r="G2" s="157"/>
      <c r="H2" s="157"/>
      <c r="I2" s="157"/>
      <c r="J2" s="157"/>
    </row>
    <row r="3" spans="1:10" x14ac:dyDescent="0.25">
      <c r="A3" s="3" t="s">
        <v>336</v>
      </c>
      <c r="B3" s="702" t="s">
        <v>300</v>
      </c>
      <c r="D3" s="50"/>
      <c r="E3" s="157"/>
      <c r="F3" s="157"/>
      <c r="G3" s="157"/>
      <c r="H3" s="157"/>
      <c r="I3" s="157"/>
      <c r="J3" s="157"/>
    </row>
    <row r="4" spans="1:10" x14ac:dyDescent="0.25">
      <c r="A4" s="3" t="s">
        <v>337</v>
      </c>
      <c r="B4" s="4" t="s">
        <v>633</v>
      </c>
      <c r="D4" s="157"/>
      <c r="E4" s="157"/>
      <c r="F4" s="157"/>
      <c r="G4" s="157"/>
      <c r="H4" s="157"/>
      <c r="I4" s="157"/>
      <c r="J4" s="157"/>
    </row>
    <row r="5" spans="1:10" x14ac:dyDescent="0.25">
      <c r="A5" s="145" t="s">
        <v>338</v>
      </c>
      <c r="B5" s="703" t="s">
        <v>341</v>
      </c>
      <c r="D5" s="157"/>
      <c r="E5" s="157"/>
      <c r="F5" s="157"/>
      <c r="G5" s="157"/>
      <c r="H5" s="157"/>
      <c r="I5" s="157"/>
      <c r="J5" s="157"/>
    </row>
    <row r="6" spans="1:10" ht="15.75" thickBot="1" x14ac:dyDescent="0.3">
      <c r="A6" s="158"/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5.75" thickBot="1" x14ac:dyDescent="0.3">
      <c r="A7" s="917" t="s">
        <v>342</v>
      </c>
      <c r="B7" s="533" t="s">
        <v>767</v>
      </c>
      <c r="C7" s="761" t="s">
        <v>768</v>
      </c>
      <c r="D7" s="1016" t="s">
        <v>769</v>
      </c>
      <c r="E7" s="1017"/>
      <c r="F7" s="1017"/>
      <c r="G7" s="1018"/>
      <c r="H7" s="1016" t="s">
        <v>770</v>
      </c>
      <c r="I7" s="1018"/>
      <c r="J7" s="534"/>
    </row>
    <row r="8" spans="1:10" x14ac:dyDescent="0.25">
      <c r="A8" s="890"/>
      <c r="B8" s="535"/>
      <c r="C8" s="536"/>
      <c r="D8" s="537"/>
      <c r="E8" s="538"/>
      <c r="F8" s="538"/>
      <c r="G8" s="539"/>
      <c r="H8" s="537"/>
      <c r="I8" s="540"/>
      <c r="J8" s="541" t="s">
        <v>352</v>
      </c>
    </row>
    <row r="9" spans="1:10" ht="15.75" thickBot="1" x14ac:dyDescent="0.3">
      <c r="A9" s="918"/>
      <c r="B9" s="542"/>
      <c r="C9" s="498" t="s">
        <v>771</v>
      </c>
      <c r="D9" s="762" t="s">
        <v>772</v>
      </c>
      <c r="E9" s="544" t="s">
        <v>773</v>
      </c>
      <c r="F9" s="544" t="s">
        <v>774</v>
      </c>
      <c r="G9" s="545" t="s">
        <v>775</v>
      </c>
      <c r="H9" s="546" t="s">
        <v>776</v>
      </c>
      <c r="I9" s="547" t="s">
        <v>777</v>
      </c>
      <c r="J9" s="548"/>
    </row>
    <row r="10" spans="1:10" x14ac:dyDescent="0.25">
      <c r="A10" s="108">
        <v>1</v>
      </c>
      <c r="B10" s="116" t="s">
        <v>778</v>
      </c>
      <c r="C10" s="336">
        <f>C11+C12+C13+C16</f>
        <v>0</v>
      </c>
      <c r="D10" s="337">
        <f t="shared" ref="D10:E10" si="0">D11+D12+D13+D16</f>
        <v>0</v>
      </c>
      <c r="E10" s="338">
        <f t="shared" si="0"/>
        <v>0</v>
      </c>
      <c r="F10" s="338">
        <f>F11+F12+F13+F16</f>
        <v>0</v>
      </c>
      <c r="G10" s="339">
        <f>G11+G12+G13+G16</f>
        <v>0</v>
      </c>
      <c r="H10" s="337">
        <f>H11+H12+H13+H16</f>
        <v>0</v>
      </c>
      <c r="I10" s="339">
        <f>I11+I12+I13+I16</f>
        <v>0</v>
      </c>
      <c r="J10" s="261">
        <f t="shared" ref="J10:J27" si="1">SUM(C10:I10)</f>
        <v>0</v>
      </c>
    </row>
    <row r="11" spans="1:10" x14ac:dyDescent="0.25">
      <c r="A11" s="108"/>
      <c r="B11" s="116" t="s">
        <v>779</v>
      </c>
      <c r="C11" s="344"/>
      <c r="D11" s="345"/>
      <c r="E11" s="311"/>
      <c r="F11" s="311"/>
      <c r="G11" s="346"/>
      <c r="H11" s="347"/>
      <c r="I11" s="348"/>
      <c r="J11" s="261">
        <f t="shared" si="1"/>
        <v>0</v>
      </c>
    </row>
    <row r="12" spans="1:10" x14ac:dyDescent="0.25">
      <c r="A12" s="108"/>
      <c r="B12" s="116" t="s">
        <v>358</v>
      </c>
      <c r="C12" s="344"/>
      <c r="D12" s="345"/>
      <c r="E12" s="311"/>
      <c r="F12" s="311"/>
      <c r="G12" s="346"/>
      <c r="H12" s="347"/>
      <c r="I12" s="348"/>
      <c r="J12" s="261">
        <f t="shared" si="1"/>
        <v>0</v>
      </c>
    </row>
    <row r="13" spans="1:10" x14ac:dyDescent="0.25">
      <c r="A13" s="108"/>
      <c r="B13" s="116" t="s">
        <v>780</v>
      </c>
      <c r="C13" s="336">
        <f>C14+C15</f>
        <v>0</v>
      </c>
      <c r="D13" s="337">
        <f t="shared" ref="D13:E13" si="2">D14+D15</f>
        <v>0</v>
      </c>
      <c r="E13" s="338">
        <f t="shared" si="2"/>
        <v>0</v>
      </c>
      <c r="F13" s="338">
        <f>F14+F15</f>
        <v>0</v>
      </c>
      <c r="G13" s="339">
        <f>G14+G15</f>
        <v>0</v>
      </c>
      <c r="H13" s="337">
        <f>H14+H15</f>
        <v>0</v>
      </c>
      <c r="I13" s="339">
        <f>I14+I15</f>
        <v>0</v>
      </c>
      <c r="J13" s="261">
        <f t="shared" si="1"/>
        <v>0</v>
      </c>
    </row>
    <row r="14" spans="1:10" x14ac:dyDescent="0.25">
      <c r="A14" s="108"/>
      <c r="B14" s="182" t="s">
        <v>781</v>
      </c>
      <c r="C14" s="344"/>
      <c r="D14" s="349"/>
      <c r="E14" s="350"/>
      <c r="F14" s="350"/>
      <c r="G14" s="351"/>
      <c r="H14" s="349"/>
      <c r="I14" s="351"/>
      <c r="J14" s="261">
        <f t="shared" si="1"/>
        <v>0</v>
      </c>
    </row>
    <row r="15" spans="1:10" x14ac:dyDescent="0.25">
      <c r="A15" s="108"/>
      <c r="B15" s="182" t="s">
        <v>782</v>
      </c>
      <c r="C15" s="344"/>
      <c r="D15" s="349"/>
      <c r="E15" s="350"/>
      <c r="F15" s="350"/>
      <c r="G15" s="351"/>
      <c r="H15" s="349"/>
      <c r="I15" s="351"/>
      <c r="J15" s="261">
        <f t="shared" si="1"/>
        <v>0</v>
      </c>
    </row>
    <row r="16" spans="1:10" x14ac:dyDescent="0.25">
      <c r="A16" s="108"/>
      <c r="B16" s="116" t="s">
        <v>783</v>
      </c>
      <c r="C16" s="336">
        <f>C17+C18+C19</f>
        <v>0</v>
      </c>
      <c r="D16" s="337">
        <f t="shared" ref="D16:E16" si="3">D17+D18+D19</f>
        <v>0</v>
      </c>
      <c r="E16" s="338">
        <f t="shared" si="3"/>
        <v>0</v>
      </c>
      <c r="F16" s="338">
        <f>F17+F18+F19</f>
        <v>0</v>
      </c>
      <c r="G16" s="339">
        <f>G17+G18+G19</f>
        <v>0</v>
      </c>
      <c r="H16" s="654"/>
      <c r="I16" s="655"/>
      <c r="J16" s="261">
        <f>SUM(C16:I16)</f>
        <v>0</v>
      </c>
    </row>
    <row r="17" spans="1:11" x14ac:dyDescent="0.25">
      <c r="A17" s="108"/>
      <c r="B17" s="182" t="s">
        <v>784</v>
      </c>
      <c r="C17" s="344"/>
      <c r="D17" s="352"/>
      <c r="E17" s="353"/>
      <c r="F17" s="353"/>
      <c r="G17" s="354"/>
      <c r="H17" s="652"/>
      <c r="I17" s="653"/>
      <c r="J17" s="261">
        <f>SUM(C17:I17)</f>
        <v>0</v>
      </c>
    </row>
    <row r="18" spans="1:11" x14ac:dyDescent="0.25">
      <c r="A18" s="108"/>
      <c r="B18" s="182" t="s">
        <v>785</v>
      </c>
      <c r="C18" s="344"/>
      <c r="D18" s="352"/>
      <c r="E18" s="353"/>
      <c r="F18" s="353"/>
      <c r="G18" s="354"/>
      <c r="H18" s="652"/>
      <c r="I18" s="653"/>
      <c r="J18" s="261">
        <f t="shared" si="1"/>
        <v>0</v>
      </c>
    </row>
    <row r="19" spans="1:11" x14ac:dyDescent="0.25">
      <c r="A19" s="108"/>
      <c r="B19" s="182" t="s">
        <v>380</v>
      </c>
      <c r="C19" s="344"/>
      <c r="D19" s="352"/>
      <c r="E19" s="353"/>
      <c r="F19" s="353"/>
      <c r="G19" s="354"/>
      <c r="H19" s="652"/>
      <c r="I19" s="653"/>
      <c r="J19" s="261">
        <f t="shared" si="1"/>
        <v>0</v>
      </c>
    </row>
    <row r="20" spans="1:11" x14ac:dyDescent="0.25">
      <c r="A20" s="108">
        <v>2</v>
      </c>
      <c r="B20" s="117" t="s">
        <v>381</v>
      </c>
      <c r="C20" s="336">
        <f>C21+C22+C23+C24+C25</f>
        <v>0</v>
      </c>
      <c r="D20" s="337">
        <f t="shared" ref="D20:E20" si="4">D21+D22+D23+D24+D25</f>
        <v>0</v>
      </c>
      <c r="E20" s="338">
        <f t="shared" si="4"/>
        <v>0</v>
      </c>
      <c r="F20" s="338">
        <f>F21+F22+F23+F24+F25</f>
        <v>0</v>
      </c>
      <c r="G20" s="339">
        <f>G21+G22+G23+G24+G25</f>
        <v>0</v>
      </c>
      <c r="H20" s="337">
        <f>H21+H22+H23+H24+H25</f>
        <v>0</v>
      </c>
      <c r="I20" s="339">
        <f>I21+I22+I23+I24+I25</f>
        <v>0</v>
      </c>
      <c r="J20" s="261">
        <f t="shared" si="1"/>
        <v>0</v>
      </c>
    </row>
    <row r="21" spans="1:11" x14ac:dyDescent="0.25">
      <c r="A21" s="108"/>
      <c r="B21" s="182" t="s">
        <v>667</v>
      </c>
      <c r="C21" s="344"/>
      <c r="D21" s="352"/>
      <c r="E21" s="353"/>
      <c r="F21" s="353"/>
      <c r="G21" s="354"/>
      <c r="H21" s="355"/>
      <c r="I21" s="356"/>
      <c r="J21" s="261">
        <f t="shared" si="1"/>
        <v>0</v>
      </c>
    </row>
    <row r="22" spans="1:11" x14ac:dyDescent="0.25">
      <c r="A22" s="108"/>
      <c r="B22" s="182" t="s">
        <v>668</v>
      </c>
      <c r="C22" s="344"/>
      <c r="D22" s="352"/>
      <c r="E22" s="353"/>
      <c r="F22" s="353"/>
      <c r="G22" s="354"/>
      <c r="H22" s="355"/>
      <c r="I22" s="356"/>
      <c r="J22" s="261">
        <f t="shared" si="1"/>
        <v>0</v>
      </c>
    </row>
    <row r="23" spans="1:11" x14ac:dyDescent="0.25">
      <c r="A23" s="108"/>
      <c r="B23" s="182" t="s">
        <v>786</v>
      </c>
      <c r="C23" s="612"/>
      <c r="D23" s="613"/>
      <c r="E23" s="614"/>
      <c r="F23" s="614"/>
      <c r="G23" s="615"/>
      <c r="H23" s="355"/>
      <c r="I23" s="356"/>
      <c r="J23" s="261">
        <f t="shared" si="1"/>
        <v>0</v>
      </c>
      <c r="K23" s="622"/>
    </row>
    <row r="24" spans="1:11" x14ac:dyDescent="0.25">
      <c r="A24" s="108"/>
      <c r="B24" s="182" t="s">
        <v>597</v>
      </c>
      <c r="C24" s="612"/>
      <c r="D24" s="613"/>
      <c r="E24" s="614"/>
      <c r="F24" s="614"/>
      <c r="G24" s="615"/>
      <c r="H24" s="355"/>
      <c r="I24" s="356"/>
      <c r="J24" s="261">
        <f t="shared" si="1"/>
        <v>0</v>
      </c>
    </row>
    <row r="25" spans="1:11" x14ac:dyDescent="0.25">
      <c r="A25" s="108"/>
      <c r="B25" s="182" t="s">
        <v>394</v>
      </c>
      <c r="C25" s="612"/>
      <c r="D25" s="613"/>
      <c r="E25" s="614"/>
      <c r="F25" s="614"/>
      <c r="G25" s="615"/>
      <c r="H25" s="355"/>
      <c r="I25" s="356"/>
      <c r="J25" s="261">
        <f t="shared" si="1"/>
        <v>0</v>
      </c>
    </row>
    <row r="26" spans="1:11" x14ac:dyDescent="0.25">
      <c r="A26" s="108">
        <v>3</v>
      </c>
      <c r="B26" s="117" t="s">
        <v>787</v>
      </c>
      <c r="C26" s="344"/>
      <c r="D26" s="352"/>
      <c r="E26" s="353"/>
      <c r="F26" s="353"/>
      <c r="G26" s="354"/>
      <c r="H26" s="355"/>
      <c r="I26" s="356"/>
      <c r="J26" s="261">
        <f t="shared" si="1"/>
        <v>0</v>
      </c>
    </row>
    <row r="27" spans="1:11" ht="15.75" thickBot="1" x14ac:dyDescent="0.3">
      <c r="A27" s="108">
        <v>4</v>
      </c>
      <c r="B27" s="117" t="s">
        <v>788</v>
      </c>
      <c r="C27" s="612"/>
      <c r="D27" s="613"/>
      <c r="E27" s="614"/>
      <c r="F27" s="614"/>
      <c r="G27" s="615"/>
      <c r="H27" s="355"/>
      <c r="I27" s="356"/>
      <c r="J27" s="261">
        <f t="shared" si="1"/>
        <v>0</v>
      </c>
      <c r="K27" s="622"/>
    </row>
    <row r="28" spans="1:11" ht="15.75" thickBot="1" x14ac:dyDescent="0.3">
      <c r="A28" s="571"/>
      <c r="B28" s="763" t="s">
        <v>789</v>
      </c>
      <c r="C28" s="340">
        <f>C10+C20+C26+C27</f>
        <v>0</v>
      </c>
      <c r="D28" s="341">
        <f t="shared" ref="D28:E28" si="5">D10+D20+D26+D27</f>
        <v>0</v>
      </c>
      <c r="E28" s="342">
        <f t="shared" si="5"/>
        <v>0</v>
      </c>
      <c r="F28" s="342">
        <f>F10+F20+F26+F27</f>
        <v>0</v>
      </c>
      <c r="G28" s="343">
        <f>G10+G20+G26+G27</f>
        <v>0</v>
      </c>
      <c r="H28" s="341">
        <f>H10+H20+H26+H27</f>
        <v>0</v>
      </c>
      <c r="I28" s="343">
        <f>I10+I20+I26+I27</f>
        <v>0</v>
      </c>
      <c r="J28" s="340">
        <f>SUM(C28:I28)</f>
        <v>0</v>
      </c>
    </row>
    <row r="29" spans="1:11" x14ac:dyDescent="0.25">
      <c r="A29" s="158"/>
      <c r="B29" s="157"/>
      <c r="C29" s="157"/>
      <c r="D29" s="157"/>
      <c r="E29" s="157"/>
      <c r="F29" s="157"/>
      <c r="G29" s="157"/>
      <c r="H29" s="157"/>
      <c r="I29" s="157"/>
      <c r="J29" s="157"/>
    </row>
    <row r="30" spans="1:11" x14ac:dyDescent="0.25">
      <c r="A30" s="158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3">
    <mergeCell ref="A7:A9"/>
    <mergeCell ref="D7:G7"/>
    <mergeCell ref="H7:I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/>
  </sheetViews>
  <sheetFormatPr defaultRowHeight="15" x14ac:dyDescent="0.25"/>
  <cols>
    <col min="1" max="1" width="19.28515625" customWidth="1"/>
    <col min="2" max="2" width="78.140625" customWidth="1"/>
    <col min="9" max="9" width="14" customWidth="1"/>
  </cols>
  <sheetData>
    <row r="1" spans="1:10" x14ac:dyDescent="0.25">
      <c r="A1" s="701" t="s">
        <v>334</v>
      </c>
      <c r="B1" s="193" t="s">
        <v>223</v>
      </c>
      <c r="C1" s="157"/>
      <c r="E1" s="157"/>
      <c r="F1" s="157"/>
      <c r="G1" s="157"/>
      <c r="H1" s="157"/>
      <c r="I1" s="157"/>
      <c r="J1" s="157"/>
    </row>
    <row r="2" spans="1:10" x14ac:dyDescent="0.25">
      <c r="A2" s="3" t="s">
        <v>790</v>
      </c>
      <c r="B2" s="170" t="s">
        <v>794</v>
      </c>
      <c r="C2" s="157"/>
      <c r="E2" s="157"/>
      <c r="F2" s="157"/>
      <c r="G2" s="157"/>
      <c r="H2" s="157"/>
      <c r="I2" s="157"/>
      <c r="J2" s="157"/>
    </row>
    <row r="3" spans="1:10" x14ac:dyDescent="0.25">
      <c r="A3" s="3" t="s">
        <v>791</v>
      </c>
      <c r="B3" s="7" t="s">
        <v>300</v>
      </c>
      <c r="C3" s="157"/>
      <c r="E3" s="157"/>
      <c r="F3" s="157"/>
      <c r="G3" s="157"/>
      <c r="H3" s="157"/>
      <c r="I3" s="157"/>
      <c r="J3" s="157"/>
    </row>
    <row r="4" spans="1:10" x14ac:dyDescent="0.25">
      <c r="A4" s="3" t="s">
        <v>792</v>
      </c>
      <c r="B4" s="4" t="s">
        <v>191</v>
      </c>
      <c r="C4" s="157"/>
      <c r="E4" s="157"/>
      <c r="F4" s="157"/>
      <c r="G4" s="157"/>
      <c r="H4" s="157"/>
      <c r="I4" s="157"/>
      <c r="J4" s="157"/>
    </row>
    <row r="5" spans="1:10" x14ac:dyDescent="0.25">
      <c r="A5" s="145" t="s">
        <v>793</v>
      </c>
      <c r="B5" s="703" t="s">
        <v>341</v>
      </c>
      <c r="C5" s="157"/>
      <c r="E5" s="157"/>
      <c r="F5" s="157"/>
      <c r="G5" s="157"/>
      <c r="H5" s="157"/>
      <c r="I5" s="157"/>
      <c r="J5" s="157"/>
    </row>
    <row r="6" spans="1:10" ht="15.75" thickBot="1" x14ac:dyDescent="0.3">
      <c r="A6" s="158"/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5.75" thickBot="1" x14ac:dyDescent="0.3">
      <c r="A7" s="1019" t="s">
        <v>0</v>
      </c>
      <c r="B7" s="533" t="s">
        <v>795</v>
      </c>
      <c r="C7" s="761" t="s">
        <v>796</v>
      </c>
      <c r="D7" s="1016" t="s">
        <v>797</v>
      </c>
      <c r="E7" s="1017"/>
      <c r="F7" s="1017"/>
      <c r="G7" s="1018"/>
      <c r="H7" s="1016" t="s">
        <v>798</v>
      </c>
      <c r="I7" s="1018"/>
      <c r="J7" s="534"/>
    </row>
    <row r="8" spans="1:10" x14ac:dyDescent="0.25">
      <c r="A8" s="1020"/>
      <c r="B8" s="535"/>
      <c r="C8" s="536"/>
      <c r="D8" s="537"/>
      <c r="E8" s="538"/>
      <c r="F8" s="538"/>
      <c r="G8" s="539"/>
      <c r="H8" s="549"/>
      <c r="I8" s="550"/>
      <c r="J8" s="541" t="s">
        <v>352</v>
      </c>
    </row>
    <row r="9" spans="1:10" ht="15.75" thickBot="1" x14ac:dyDescent="0.3">
      <c r="A9" s="1021"/>
      <c r="B9" s="542"/>
      <c r="C9" s="498" t="s">
        <v>771</v>
      </c>
      <c r="D9" s="543" t="s">
        <v>33</v>
      </c>
      <c r="E9" s="544" t="s">
        <v>29</v>
      </c>
      <c r="F9" s="544" t="s">
        <v>30</v>
      </c>
      <c r="G9" s="545" t="s">
        <v>31</v>
      </c>
      <c r="H9" s="551" t="s">
        <v>32</v>
      </c>
      <c r="I9" s="764" t="s">
        <v>799</v>
      </c>
      <c r="J9" s="548"/>
    </row>
    <row r="10" spans="1:10" x14ac:dyDescent="0.25">
      <c r="A10" s="108">
        <v>1</v>
      </c>
      <c r="B10" s="766" t="s">
        <v>1008</v>
      </c>
      <c r="C10" s="336">
        <f>C11+C14+C15</f>
        <v>0</v>
      </c>
      <c r="D10" s="360">
        <f t="shared" ref="D10:E10" si="0">D11+D14+D15</f>
        <v>0</v>
      </c>
      <c r="E10" s="361">
        <f t="shared" si="0"/>
        <v>0</v>
      </c>
      <c r="F10" s="361">
        <f>F11+F14+F15</f>
        <v>0</v>
      </c>
      <c r="G10" s="362">
        <f>G11+G14+G15</f>
        <v>0</v>
      </c>
      <c r="H10" s="363">
        <f>H11+H14+H15</f>
        <v>0</v>
      </c>
      <c r="I10" s="364">
        <f>I11+I14+I15</f>
        <v>0</v>
      </c>
      <c r="J10" s="261">
        <f t="shared" ref="J10:J16" si="1">SUM(C10:I10)</f>
        <v>0</v>
      </c>
    </row>
    <row r="11" spans="1:10" x14ac:dyDescent="0.25">
      <c r="A11" s="108"/>
      <c r="B11" s="766" t="s">
        <v>1009</v>
      </c>
      <c r="C11" s="336">
        <f>C12+C13</f>
        <v>0</v>
      </c>
      <c r="D11" s="337">
        <f t="shared" ref="D11:E11" si="2">D12+D13</f>
        <v>0</v>
      </c>
      <c r="E11" s="338">
        <f t="shared" si="2"/>
        <v>0</v>
      </c>
      <c r="F11" s="338">
        <f>F12+F13</f>
        <v>0</v>
      </c>
      <c r="G11" s="339">
        <f>G12+G13</f>
        <v>0</v>
      </c>
      <c r="H11" s="363">
        <f>H12+H13</f>
        <v>0</v>
      </c>
      <c r="I11" s="364">
        <f>I12+I13</f>
        <v>0</v>
      </c>
      <c r="J11" s="261">
        <f t="shared" si="1"/>
        <v>0</v>
      </c>
    </row>
    <row r="12" spans="1:10" x14ac:dyDescent="0.25">
      <c r="A12" s="108"/>
      <c r="B12" s="765" t="s">
        <v>1011</v>
      </c>
      <c r="C12" s="344"/>
      <c r="D12" s="349"/>
      <c r="E12" s="350"/>
      <c r="F12" s="350"/>
      <c r="G12" s="351"/>
      <c r="H12" s="357"/>
      <c r="I12" s="358"/>
      <c r="J12" s="261">
        <f t="shared" si="1"/>
        <v>0</v>
      </c>
    </row>
    <row r="13" spans="1:10" x14ac:dyDescent="0.25">
      <c r="A13" s="108"/>
      <c r="B13" s="765" t="s">
        <v>1010</v>
      </c>
      <c r="C13" s="344"/>
      <c r="D13" s="349"/>
      <c r="E13" s="350"/>
      <c r="F13" s="350"/>
      <c r="G13" s="351"/>
      <c r="H13" s="357"/>
      <c r="I13" s="358"/>
      <c r="J13" s="261">
        <f t="shared" si="1"/>
        <v>0</v>
      </c>
    </row>
    <row r="14" spans="1:10" x14ac:dyDescent="0.25">
      <c r="A14" s="108"/>
      <c r="B14" s="766" t="s">
        <v>1007</v>
      </c>
      <c r="C14" s="344"/>
      <c r="D14" s="349"/>
      <c r="E14" s="350"/>
      <c r="F14" s="350"/>
      <c r="G14" s="351"/>
      <c r="H14" s="357"/>
      <c r="I14" s="358"/>
      <c r="J14" s="261">
        <f t="shared" si="1"/>
        <v>0</v>
      </c>
    </row>
    <row r="15" spans="1:10" x14ac:dyDescent="0.25">
      <c r="A15" s="108"/>
      <c r="B15" s="766" t="s">
        <v>441</v>
      </c>
      <c r="C15" s="344"/>
      <c r="D15" s="349"/>
      <c r="E15" s="350"/>
      <c r="F15" s="350"/>
      <c r="G15" s="351"/>
      <c r="H15" s="357"/>
      <c r="I15" s="358"/>
      <c r="J15" s="261">
        <f t="shared" si="1"/>
        <v>0</v>
      </c>
    </row>
    <row r="16" spans="1:10" x14ac:dyDescent="0.25">
      <c r="A16" s="108">
        <v>2</v>
      </c>
      <c r="B16" s="117" t="s">
        <v>381</v>
      </c>
      <c r="C16" s="336">
        <f>C17+C18+C19+C20+C21</f>
        <v>0</v>
      </c>
      <c r="D16" s="337">
        <f t="shared" ref="D16:I16" si="3">D17+D18+D19+D20+D21</f>
        <v>0</v>
      </c>
      <c r="E16" s="363">
        <f t="shared" si="3"/>
        <v>0</v>
      </c>
      <c r="F16" s="363">
        <f t="shared" si="3"/>
        <v>0</v>
      </c>
      <c r="G16" s="365">
        <f t="shared" si="3"/>
        <v>0</v>
      </c>
      <c r="H16" s="363">
        <f t="shared" si="3"/>
        <v>0</v>
      </c>
      <c r="I16" s="364">
        <f t="shared" si="3"/>
        <v>0</v>
      </c>
      <c r="J16" s="261">
        <f t="shared" si="1"/>
        <v>0</v>
      </c>
    </row>
    <row r="17" spans="1:10" x14ac:dyDescent="0.25">
      <c r="A17" s="108"/>
      <c r="B17" s="117" t="s">
        <v>800</v>
      </c>
      <c r="C17" s="344"/>
      <c r="D17" s="349"/>
      <c r="E17" s="350"/>
      <c r="F17" s="350"/>
      <c r="G17" s="351"/>
      <c r="H17" s="357"/>
      <c r="I17" s="359"/>
      <c r="J17" s="261">
        <f t="shared" ref="J17:J18" si="4">SUM(C17:I17)</f>
        <v>0</v>
      </c>
    </row>
    <row r="18" spans="1:10" x14ac:dyDescent="0.25">
      <c r="A18" s="108"/>
      <c r="B18" s="117" t="s">
        <v>801</v>
      </c>
      <c r="C18" s="344"/>
      <c r="D18" s="349"/>
      <c r="E18" s="350"/>
      <c r="F18" s="350"/>
      <c r="G18" s="351"/>
      <c r="H18" s="357"/>
      <c r="I18" s="359"/>
      <c r="J18" s="261">
        <f t="shared" si="4"/>
        <v>0</v>
      </c>
    </row>
    <row r="19" spans="1:10" x14ac:dyDescent="0.25">
      <c r="A19" s="108"/>
      <c r="B19" s="117" t="s">
        <v>802</v>
      </c>
      <c r="C19" s="344"/>
      <c r="D19" s="352"/>
      <c r="E19" s="353"/>
      <c r="F19" s="353"/>
      <c r="G19" s="354"/>
      <c r="H19" s="234"/>
      <c r="I19" s="309"/>
      <c r="J19" s="261">
        <f t="shared" ref="J19:J23" si="5">SUM(C19:I19)</f>
        <v>0</v>
      </c>
    </row>
    <row r="20" spans="1:10" x14ac:dyDescent="0.25">
      <c r="A20" s="108"/>
      <c r="B20" s="117" t="s">
        <v>803</v>
      </c>
      <c r="C20" s="344"/>
      <c r="D20" s="352"/>
      <c r="E20" s="353"/>
      <c r="F20" s="353"/>
      <c r="G20" s="354"/>
      <c r="H20" s="234"/>
      <c r="I20" s="309"/>
      <c r="J20" s="261">
        <f t="shared" si="5"/>
        <v>0</v>
      </c>
    </row>
    <row r="21" spans="1:10" x14ac:dyDescent="0.25">
      <c r="A21" s="108"/>
      <c r="B21" s="117" t="s">
        <v>804</v>
      </c>
      <c r="C21" s="344"/>
      <c r="D21" s="352"/>
      <c r="E21" s="353"/>
      <c r="F21" s="353"/>
      <c r="G21" s="354"/>
      <c r="H21" s="234"/>
      <c r="I21" s="309"/>
      <c r="J21" s="261">
        <f t="shared" si="5"/>
        <v>0</v>
      </c>
    </row>
    <row r="22" spans="1:10" x14ac:dyDescent="0.25">
      <c r="A22" s="108">
        <v>3</v>
      </c>
      <c r="B22" s="117" t="s">
        <v>787</v>
      </c>
      <c r="C22" s="344"/>
      <c r="D22" s="352"/>
      <c r="E22" s="353"/>
      <c r="F22" s="353"/>
      <c r="G22" s="354"/>
      <c r="H22" s="234"/>
      <c r="I22" s="309"/>
      <c r="J22" s="261">
        <f t="shared" si="5"/>
        <v>0</v>
      </c>
    </row>
    <row r="23" spans="1:10" ht="15.75" thickBot="1" x14ac:dyDescent="0.3">
      <c r="A23" s="108">
        <v>4</v>
      </c>
      <c r="B23" s="117" t="s">
        <v>805</v>
      </c>
      <c r="C23" s="344"/>
      <c r="D23" s="352"/>
      <c r="E23" s="353"/>
      <c r="F23" s="353"/>
      <c r="G23" s="354"/>
      <c r="H23" s="234"/>
      <c r="I23" s="309"/>
      <c r="J23" s="261">
        <f t="shared" si="5"/>
        <v>0</v>
      </c>
    </row>
    <row r="24" spans="1:10" ht="15.75" thickBot="1" x14ac:dyDescent="0.3">
      <c r="A24" s="572"/>
      <c r="B24" s="763" t="s">
        <v>806</v>
      </c>
      <c r="C24" s="340">
        <f>C10+C16+C22+C23</f>
        <v>0</v>
      </c>
      <c r="D24" s="341">
        <f>D10+D16+D22+D23</f>
        <v>0</v>
      </c>
      <c r="E24" s="342">
        <f t="shared" ref="E24" si="6">E10+E16+E22+E23</f>
        <v>0</v>
      </c>
      <c r="F24" s="342">
        <f>F10+F16+F22+F23</f>
        <v>0</v>
      </c>
      <c r="G24" s="343">
        <f>G10+G16+G22+G23</f>
        <v>0</v>
      </c>
      <c r="H24" s="366">
        <f>H10+H16+H22+H23</f>
        <v>0</v>
      </c>
      <c r="I24" s="367">
        <f>I10+I16+I22+I23</f>
        <v>0</v>
      </c>
      <c r="J24" s="340">
        <f>SUM(C24:I24)</f>
        <v>0</v>
      </c>
    </row>
  </sheetData>
  <mergeCells count="3">
    <mergeCell ref="A7:A9"/>
    <mergeCell ref="D7:G7"/>
    <mergeCell ref="H7:I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/>
  </sheetViews>
  <sheetFormatPr defaultRowHeight="15" x14ac:dyDescent="0.25"/>
  <cols>
    <col min="1" max="1" width="27" customWidth="1"/>
    <col min="2" max="2" width="60.42578125" customWidth="1"/>
    <col min="3" max="3" width="20.5703125" customWidth="1"/>
    <col min="4" max="4" width="20.42578125" customWidth="1"/>
    <col min="5" max="5" width="19.5703125" customWidth="1"/>
  </cols>
  <sheetData>
    <row r="1" spans="1:14" x14ac:dyDescent="0.25">
      <c r="A1" s="701" t="s">
        <v>334</v>
      </c>
      <c r="B1" s="656" t="s">
        <v>298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3" t="s">
        <v>335</v>
      </c>
      <c r="B2" s="767" t="s">
        <v>320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x14ac:dyDescent="0.25">
      <c r="A3" s="3" t="s">
        <v>336</v>
      </c>
      <c r="B3" s="702" t="s">
        <v>300</v>
      </c>
      <c r="D3" s="205"/>
      <c r="E3" s="205"/>
      <c r="F3" s="205"/>
      <c r="G3" s="205"/>
      <c r="H3" s="190"/>
      <c r="I3" s="190"/>
      <c r="J3" s="190"/>
      <c r="K3" s="190"/>
      <c r="L3" s="190"/>
    </row>
    <row r="4" spans="1:14" x14ac:dyDescent="0.25">
      <c r="A4" s="3" t="s">
        <v>337</v>
      </c>
      <c r="B4" s="4" t="s">
        <v>633</v>
      </c>
      <c r="D4" s="205"/>
      <c r="E4" s="205"/>
      <c r="F4" s="190"/>
      <c r="G4" s="190"/>
      <c r="H4" s="190"/>
      <c r="I4" s="190"/>
      <c r="J4" s="190"/>
      <c r="K4" s="190"/>
      <c r="L4" s="190"/>
    </row>
    <row r="5" spans="1:14" x14ac:dyDescent="0.25">
      <c r="A5" s="145" t="s">
        <v>338</v>
      </c>
      <c r="B5" s="703" t="s">
        <v>341</v>
      </c>
      <c r="D5" s="205"/>
      <c r="E5" s="205"/>
      <c r="F5" s="190"/>
      <c r="G5" s="190"/>
      <c r="H5" s="190"/>
      <c r="I5" s="190"/>
      <c r="J5" s="190"/>
      <c r="K5" s="190"/>
      <c r="L5" s="190"/>
    </row>
    <row r="6" spans="1:14" ht="15.75" thickBot="1" x14ac:dyDescent="0.3">
      <c r="A6" s="121"/>
      <c r="B6" s="205"/>
      <c r="C6" s="205"/>
      <c r="D6" s="205"/>
      <c r="E6" s="205"/>
      <c r="F6" s="190"/>
      <c r="G6" s="190"/>
      <c r="H6" s="190"/>
      <c r="I6" s="190"/>
      <c r="J6" s="190"/>
      <c r="K6" s="190"/>
      <c r="L6" s="190"/>
    </row>
    <row r="7" spans="1:14" x14ac:dyDescent="0.25">
      <c r="A7" s="917" t="s">
        <v>342</v>
      </c>
      <c r="B7" s="919" t="s">
        <v>807</v>
      </c>
      <c r="C7" s="552"/>
      <c r="D7" s="1022" t="s">
        <v>809</v>
      </c>
      <c r="E7" s="769" t="s">
        <v>810</v>
      </c>
      <c r="F7" s="68"/>
      <c r="G7" s="68"/>
      <c r="H7" s="190"/>
      <c r="I7" s="190"/>
      <c r="J7" s="190"/>
      <c r="K7" s="190"/>
      <c r="L7" s="190"/>
    </row>
    <row r="8" spans="1:14" x14ac:dyDescent="0.25">
      <c r="A8" s="890"/>
      <c r="B8" s="893"/>
      <c r="C8" s="768" t="s">
        <v>808</v>
      </c>
      <c r="D8" s="1023"/>
      <c r="E8" s="1025" t="s">
        <v>811</v>
      </c>
      <c r="F8" s="146"/>
      <c r="G8" s="146"/>
      <c r="H8" s="190"/>
      <c r="I8" s="190"/>
      <c r="J8" s="190"/>
      <c r="K8" s="190"/>
      <c r="L8" s="190"/>
    </row>
    <row r="9" spans="1:14" ht="15.75" thickBot="1" x14ac:dyDescent="0.3">
      <c r="A9" s="918"/>
      <c r="B9" s="894"/>
      <c r="C9" s="553"/>
      <c r="D9" s="1024"/>
      <c r="E9" s="1026"/>
      <c r="F9" s="146"/>
      <c r="G9" s="146"/>
      <c r="H9" s="190"/>
      <c r="I9" s="190"/>
      <c r="J9" s="190"/>
      <c r="K9" s="190"/>
      <c r="L9" s="190"/>
    </row>
    <row r="10" spans="1:14" x14ac:dyDescent="0.25">
      <c r="A10" s="194">
        <v>1</v>
      </c>
      <c r="B10" s="737" t="s">
        <v>812</v>
      </c>
      <c r="C10" s="277"/>
      <c r="D10" s="279"/>
      <c r="E10" s="280"/>
      <c r="F10" s="212"/>
      <c r="G10" s="212"/>
      <c r="H10" s="190"/>
      <c r="I10" s="190"/>
      <c r="J10" s="190"/>
      <c r="K10" s="190"/>
      <c r="L10" s="190"/>
    </row>
    <row r="11" spans="1:14" x14ac:dyDescent="0.25">
      <c r="A11" s="194">
        <v>2</v>
      </c>
      <c r="B11" s="737" t="s">
        <v>618</v>
      </c>
      <c r="C11" s="278"/>
      <c r="D11" s="621">
        <f>+'F6,6.1'!D16+'F6,6.1'!G16+'F6,6.1'!D35+'F6,6.1'!G35</f>
        <v>0</v>
      </c>
      <c r="E11" s="280"/>
      <c r="F11" s="626"/>
      <c r="G11" s="212"/>
      <c r="H11" s="190"/>
      <c r="I11" s="190"/>
      <c r="J11" s="190"/>
      <c r="K11" s="190"/>
      <c r="L11" s="190"/>
    </row>
    <row r="12" spans="1:14" ht="15.75" thickBot="1" x14ac:dyDescent="0.3">
      <c r="A12" s="196"/>
      <c r="B12" s="770" t="s">
        <v>620</v>
      </c>
      <c r="C12" s="771" t="s">
        <v>619</v>
      </c>
      <c r="D12" s="446"/>
      <c r="E12" s="443" t="e">
        <f>D10/D11*100</f>
        <v>#DIV/0!</v>
      </c>
      <c r="F12" s="195"/>
      <c r="G12" s="195"/>
      <c r="H12" s="190"/>
      <c r="I12" s="190"/>
      <c r="J12" s="190"/>
      <c r="K12" s="190"/>
      <c r="L12" s="190"/>
    </row>
  </sheetData>
  <mergeCells count="4">
    <mergeCell ref="A7:A9"/>
    <mergeCell ref="B7:B9"/>
    <mergeCell ref="D7:D9"/>
    <mergeCell ref="E8:E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Normal="100" workbookViewId="0"/>
  </sheetViews>
  <sheetFormatPr defaultRowHeight="15" x14ac:dyDescent="0.25"/>
  <cols>
    <col min="1" max="1" width="24.42578125" customWidth="1"/>
    <col min="2" max="2" width="89.140625" bestFit="1" customWidth="1"/>
    <col min="3" max="3" width="19.140625" bestFit="1" customWidth="1"/>
    <col min="4" max="4" width="15.5703125" customWidth="1"/>
  </cols>
  <sheetData>
    <row r="1" spans="1:4" x14ac:dyDescent="0.25">
      <c r="A1" s="701" t="s">
        <v>334</v>
      </c>
      <c r="B1" s="170">
        <v>15</v>
      </c>
      <c r="D1" s="205"/>
    </row>
    <row r="2" spans="1:4" x14ac:dyDescent="0.25">
      <c r="A2" s="3" t="s">
        <v>335</v>
      </c>
      <c r="B2" s="170" t="s">
        <v>813</v>
      </c>
      <c r="D2" s="205"/>
    </row>
    <row r="3" spans="1:4" x14ac:dyDescent="0.25">
      <c r="A3" s="3" t="s">
        <v>336</v>
      </c>
      <c r="B3" s="702" t="s">
        <v>300</v>
      </c>
      <c r="D3" s="205"/>
    </row>
    <row r="4" spans="1:4" x14ac:dyDescent="0.25">
      <c r="A4" s="3" t="s">
        <v>337</v>
      </c>
      <c r="B4" s="4" t="s">
        <v>633</v>
      </c>
      <c r="D4" s="119"/>
    </row>
    <row r="5" spans="1:4" x14ac:dyDescent="0.25">
      <c r="A5" s="145" t="s">
        <v>338</v>
      </c>
      <c r="B5" s="703" t="s">
        <v>341</v>
      </c>
      <c r="D5" s="119"/>
    </row>
    <row r="6" spans="1:4" ht="15.75" thickBot="1" x14ac:dyDescent="0.3">
      <c r="A6" s="118"/>
      <c r="B6" s="119"/>
      <c r="C6" s="120"/>
      <c r="D6" s="119"/>
    </row>
    <row r="7" spans="1:4" x14ac:dyDescent="0.25">
      <c r="A7" s="917" t="s">
        <v>342</v>
      </c>
      <c r="B7" s="1027" t="s">
        <v>814</v>
      </c>
      <c r="C7" s="873" t="s">
        <v>731</v>
      </c>
      <c r="D7" s="873" t="s">
        <v>816</v>
      </c>
    </row>
    <row r="8" spans="1:4" x14ac:dyDescent="0.25">
      <c r="A8" s="890"/>
      <c r="B8" s="1028"/>
      <c r="C8" s="1009"/>
      <c r="D8" s="1009"/>
    </row>
    <row r="9" spans="1:4" ht="15.75" thickBot="1" x14ac:dyDescent="0.3">
      <c r="A9" s="918"/>
      <c r="B9" s="531" t="s">
        <v>815</v>
      </c>
      <c r="C9" s="874"/>
      <c r="D9" s="772" t="s">
        <v>817</v>
      </c>
    </row>
    <row r="10" spans="1:4" x14ac:dyDescent="0.25">
      <c r="A10" s="44">
        <v>1</v>
      </c>
      <c r="B10" s="45" t="s">
        <v>818</v>
      </c>
      <c r="C10" s="109" t="s">
        <v>22</v>
      </c>
      <c r="D10" s="368"/>
    </row>
    <row r="11" spans="1:4" x14ac:dyDescent="0.25">
      <c r="A11" s="44">
        <v>2</v>
      </c>
      <c r="B11" s="111" t="s">
        <v>819</v>
      </c>
      <c r="C11" s="109" t="s">
        <v>821</v>
      </c>
      <c r="D11" s="372" t="e">
        <f>('F1'!L139+'F1'!L142)/'F1'!L146*100</f>
        <v>#DIV/0!</v>
      </c>
    </row>
    <row r="12" spans="1:4" ht="15.75" thickBot="1" x14ac:dyDescent="0.3">
      <c r="A12" s="445">
        <v>3</v>
      </c>
      <c r="B12" s="122" t="s">
        <v>820</v>
      </c>
      <c r="C12" s="123" t="s">
        <v>822</v>
      </c>
      <c r="D12" s="606" t="e">
        <f>'F2'!K11/'F1'!L146*100</f>
        <v>#DIV/0!</v>
      </c>
    </row>
  </sheetData>
  <mergeCells count="4">
    <mergeCell ref="A7:A9"/>
    <mergeCell ref="B7:B8"/>
    <mergeCell ref="C7:C9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zoomScale="84" zoomScaleNormal="84" workbookViewId="0"/>
  </sheetViews>
  <sheetFormatPr defaultRowHeight="15" x14ac:dyDescent="0.25"/>
  <cols>
    <col min="1" max="1" width="24.28515625" bestFit="1" customWidth="1"/>
    <col min="2" max="2" width="72.140625" customWidth="1"/>
    <col min="3" max="3" width="16.28515625" customWidth="1"/>
    <col min="4" max="4" width="11.42578125" customWidth="1"/>
    <col min="5" max="5" width="12.140625" customWidth="1"/>
    <col min="6" max="6" width="7.7109375" customWidth="1"/>
    <col min="7" max="7" width="13.42578125" customWidth="1"/>
    <col min="8" max="8" width="12.85546875" customWidth="1"/>
    <col min="9" max="9" width="6" bestFit="1" customWidth="1"/>
    <col min="10" max="10" width="11.85546875" customWidth="1"/>
    <col min="11" max="11" width="13.28515625" customWidth="1"/>
    <col min="12" max="12" width="10.42578125" customWidth="1"/>
    <col min="13" max="13" width="15.140625" customWidth="1"/>
    <col min="14" max="14" width="10.7109375" customWidth="1"/>
    <col min="15" max="15" width="56.42578125" customWidth="1"/>
  </cols>
  <sheetData>
    <row r="1" spans="1:12" x14ac:dyDescent="0.25">
      <c r="A1" s="701" t="s">
        <v>334</v>
      </c>
      <c r="B1" s="188">
        <v>1</v>
      </c>
    </row>
    <row r="2" spans="1:12" x14ac:dyDescent="0.25">
      <c r="A2" s="1" t="s">
        <v>335</v>
      </c>
      <c r="B2" s="171" t="s">
        <v>339</v>
      </c>
    </row>
    <row r="3" spans="1:12" x14ac:dyDescent="0.25">
      <c r="A3" s="1" t="s">
        <v>336</v>
      </c>
      <c r="B3" s="702" t="s">
        <v>300</v>
      </c>
    </row>
    <row r="4" spans="1:12" x14ac:dyDescent="0.25">
      <c r="A4" s="1" t="s">
        <v>337</v>
      </c>
      <c r="B4" s="7" t="s">
        <v>340</v>
      </c>
    </row>
    <row r="5" spans="1:12" x14ac:dyDescent="0.25">
      <c r="A5" s="1" t="s">
        <v>338</v>
      </c>
      <c r="B5" s="703" t="s">
        <v>341</v>
      </c>
    </row>
    <row r="6" spans="1:12" ht="15.75" thickBot="1" x14ac:dyDescent="0.3"/>
    <row r="7" spans="1:12" ht="15.75" thickBot="1" x14ac:dyDescent="0.3">
      <c r="A7" s="850" t="s">
        <v>342</v>
      </c>
      <c r="B7" s="853" t="s">
        <v>343</v>
      </c>
      <c r="C7" s="480" t="s">
        <v>344</v>
      </c>
      <c r="D7" s="856" t="s">
        <v>347</v>
      </c>
      <c r="E7" s="857"/>
      <c r="F7" s="481"/>
      <c r="G7" s="858" t="s">
        <v>351</v>
      </c>
      <c r="H7" s="858"/>
      <c r="I7" s="858"/>
      <c r="J7" s="858"/>
      <c r="K7" s="858"/>
      <c r="L7" s="859" t="s">
        <v>352</v>
      </c>
    </row>
    <row r="8" spans="1:12" ht="30.75" thickBot="1" x14ac:dyDescent="0.3">
      <c r="A8" s="851"/>
      <c r="B8" s="854"/>
      <c r="C8" s="482" t="s">
        <v>345</v>
      </c>
      <c r="D8" s="483"/>
      <c r="E8" s="484"/>
      <c r="F8" s="861" t="s">
        <v>350</v>
      </c>
      <c r="G8" s="862"/>
      <c r="H8" s="863"/>
      <c r="I8" s="861" t="s">
        <v>983</v>
      </c>
      <c r="J8" s="862"/>
      <c r="K8" s="862"/>
      <c r="L8" s="860"/>
    </row>
    <row r="9" spans="1:12" ht="15.75" thickBot="1" x14ac:dyDescent="0.3">
      <c r="A9" s="852"/>
      <c r="B9" s="855"/>
      <c r="C9" s="482" t="s">
        <v>346</v>
      </c>
      <c r="D9" s="485" t="s">
        <v>348</v>
      </c>
      <c r="E9" s="485" t="s">
        <v>349</v>
      </c>
      <c r="F9" s="485" t="s">
        <v>21</v>
      </c>
      <c r="G9" s="485" t="s">
        <v>353</v>
      </c>
      <c r="H9" s="485" t="s">
        <v>354</v>
      </c>
      <c r="I9" s="485" t="s">
        <v>355</v>
      </c>
      <c r="J9" s="485" t="s">
        <v>353</v>
      </c>
      <c r="K9" s="704" t="s">
        <v>354</v>
      </c>
      <c r="L9" s="860"/>
    </row>
    <row r="10" spans="1:12" x14ac:dyDescent="0.25">
      <c r="A10" s="169">
        <v>1</v>
      </c>
      <c r="B10" s="179" t="s">
        <v>356</v>
      </c>
      <c r="C10" s="657">
        <f>C12+C21+C28</f>
        <v>0</v>
      </c>
      <c r="D10" s="226">
        <f>D11+D12+D21+D28</f>
        <v>0</v>
      </c>
      <c r="E10" s="226">
        <f>E11+E12+E21+E28</f>
        <v>0</v>
      </c>
      <c r="F10" s="226">
        <f t="shared" ref="F10:K10" si="0">F11+F12+F21+F28</f>
        <v>0</v>
      </c>
      <c r="G10" s="226">
        <f t="shared" si="0"/>
        <v>0</v>
      </c>
      <c r="H10" s="226">
        <f t="shared" si="0"/>
        <v>0</v>
      </c>
      <c r="I10" s="226">
        <f>I11+I12+I21+I28</f>
        <v>0</v>
      </c>
      <c r="J10" s="226">
        <f t="shared" si="0"/>
        <v>0</v>
      </c>
      <c r="K10" s="226">
        <f t="shared" si="0"/>
        <v>0</v>
      </c>
      <c r="L10" s="227">
        <f>+C10+D10+E10+F10+I10</f>
        <v>0</v>
      </c>
    </row>
    <row r="11" spans="1:12" x14ac:dyDescent="0.25">
      <c r="A11" s="9">
        <v>1.1000000000000001</v>
      </c>
      <c r="B11" s="705" t="s">
        <v>357</v>
      </c>
      <c r="C11" s="236"/>
      <c r="D11" s="233"/>
      <c r="E11" s="233"/>
      <c r="F11" s="233"/>
      <c r="G11" s="233"/>
      <c r="H11" s="233"/>
      <c r="I11" s="233"/>
      <c r="J11" s="233"/>
      <c r="K11" s="233"/>
      <c r="L11" s="229">
        <f>+D11+E11+F11+I11</f>
        <v>0</v>
      </c>
    </row>
    <row r="12" spans="1:12" x14ac:dyDescent="0.25">
      <c r="A12" s="9">
        <v>1.2</v>
      </c>
      <c r="B12" s="794" t="s">
        <v>358</v>
      </c>
      <c r="C12" s="228">
        <f>C13+C17</f>
        <v>0</v>
      </c>
      <c r="D12" s="228">
        <f>D13+D17</f>
        <v>0</v>
      </c>
      <c r="E12" s="228">
        <f t="shared" ref="E12" si="1">E13+E17</f>
        <v>0</v>
      </c>
      <c r="F12" s="228">
        <f t="shared" ref="F12" si="2">F13+F17</f>
        <v>0</v>
      </c>
      <c r="G12" s="228">
        <f t="shared" ref="G12" si="3">G13+G17</f>
        <v>0</v>
      </c>
      <c r="H12" s="228">
        <f t="shared" ref="H12" si="4">H13+H17</f>
        <v>0</v>
      </c>
      <c r="I12" s="228">
        <f t="shared" ref="I12" si="5">I13+I17</f>
        <v>0</v>
      </c>
      <c r="J12" s="228">
        <f t="shared" ref="J12:K12" si="6">J13+J17</f>
        <v>0</v>
      </c>
      <c r="K12" s="228">
        <f t="shared" si="6"/>
        <v>0</v>
      </c>
      <c r="L12" s="229">
        <f>+C12+D12+E12+F12+I12</f>
        <v>0</v>
      </c>
    </row>
    <row r="13" spans="1:12" x14ac:dyDescent="0.25">
      <c r="A13" s="11" t="s">
        <v>39</v>
      </c>
      <c r="B13" s="795" t="s">
        <v>359</v>
      </c>
      <c r="C13" s="228">
        <f>C14+C15+C16</f>
        <v>0</v>
      </c>
      <c r="D13" s="228">
        <f>D14+D15+D16</f>
        <v>0</v>
      </c>
      <c r="E13" s="228">
        <f t="shared" ref="E13:K13" si="7">E14+E15+E16</f>
        <v>0</v>
      </c>
      <c r="F13" s="228">
        <f t="shared" si="7"/>
        <v>0</v>
      </c>
      <c r="G13" s="228">
        <f t="shared" si="7"/>
        <v>0</v>
      </c>
      <c r="H13" s="228">
        <f t="shared" si="7"/>
        <v>0</v>
      </c>
      <c r="I13" s="228">
        <f t="shared" si="7"/>
        <v>0</v>
      </c>
      <c r="J13" s="228">
        <f t="shared" si="7"/>
        <v>0</v>
      </c>
      <c r="K13" s="228">
        <f t="shared" si="7"/>
        <v>0</v>
      </c>
      <c r="L13" s="229">
        <f t="shared" ref="L13:L44" si="8">+C13+D13+E13+F13+I13</f>
        <v>0</v>
      </c>
    </row>
    <row r="14" spans="1:12" x14ac:dyDescent="0.25">
      <c r="A14" s="13" t="s">
        <v>40</v>
      </c>
      <c r="B14" s="14" t="s">
        <v>360</v>
      </c>
      <c r="C14" s="233"/>
      <c r="D14" s="233"/>
      <c r="E14" s="233"/>
      <c r="F14" s="233"/>
      <c r="G14" s="233"/>
      <c r="H14" s="233"/>
      <c r="I14" s="233"/>
      <c r="J14" s="233"/>
      <c r="K14" s="233"/>
      <c r="L14" s="229">
        <f t="shared" si="8"/>
        <v>0</v>
      </c>
    </row>
    <row r="15" spans="1:12" x14ac:dyDescent="0.25">
      <c r="A15" s="13" t="s">
        <v>41</v>
      </c>
      <c r="B15" s="706" t="s">
        <v>361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29">
        <f t="shared" si="8"/>
        <v>0</v>
      </c>
    </row>
    <row r="16" spans="1:12" x14ac:dyDescent="0.25">
      <c r="A16" s="13" t="s">
        <v>42</v>
      </c>
      <c r="B16" s="14" t="s">
        <v>362</v>
      </c>
      <c r="C16" s="233"/>
      <c r="D16" s="233"/>
      <c r="E16" s="233"/>
      <c r="F16" s="233"/>
      <c r="G16" s="233"/>
      <c r="H16" s="233"/>
      <c r="I16" s="233"/>
      <c r="J16" s="233"/>
      <c r="K16" s="233"/>
      <c r="L16" s="229">
        <f t="shared" si="8"/>
        <v>0</v>
      </c>
    </row>
    <row r="17" spans="1:13" x14ac:dyDescent="0.25">
      <c r="A17" s="11" t="s">
        <v>151</v>
      </c>
      <c r="B17" s="795" t="s">
        <v>363</v>
      </c>
      <c r="C17" s="228">
        <f>C18+C19+C20</f>
        <v>0</v>
      </c>
      <c r="D17" s="228">
        <f t="shared" ref="D17:K17" si="9">D18+D19+D20</f>
        <v>0</v>
      </c>
      <c r="E17" s="228">
        <f t="shared" si="9"/>
        <v>0</v>
      </c>
      <c r="F17" s="228">
        <f t="shared" si="9"/>
        <v>0</v>
      </c>
      <c r="G17" s="228">
        <f t="shared" si="9"/>
        <v>0</v>
      </c>
      <c r="H17" s="228">
        <f t="shared" si="9"/>
        <v>0</v>
      </c>
      <c r="I17" s="228">
        <f t="shared" si="9"/>
        <v>0</v>
      </c>
      <c r="J17" s="228">
        <f t="shared" si="9"/>
        <v>0</v>
      </c>
      <c r="K17" s="228">
        <f t="shared" si="9"/>
        <v>0</v>
      </c>
      <c r="L17" s="229">
        <f>+C17+D17+E17+F17+I17</f>
        <v>0</v>
      </c>
    </row>
    <row r="18" spans="1:13" x14ac:dyDescent="0.25">
      <c r="A18" s="13" t="s">
        <v>237</v>
      </c>
      <c r="B18" s="706" t="s">
        <v>363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29">
        <f>+C18+D18+E18+F18+I18</f>
        <v>0</v>
      </c>
    </row>
    <row r="19" spans="1:13" x14ac:dyDescent="0.25">
      <c r="A19" s="13" t="s">
        <v>238</v>
      </c>
      <c r="B19" s="706" t="s">
        <v>361</v>
      </c>
      <c r="C19" s="233"/>
      <c r="D19" s="233"/>
      <c r="E19" s="233"/>
      <c r="F19" s="233"/>
      <c r="G19" s="233"/>
      <c r="H19" s="233"/>
      <c r="I19" s="233"/>
      <c r="J19" s="233"/>
      <c r="K19" s="233"/>
      <c r="L19" s="229">
        <f>+C19+D19+E19+F19+I19</f>
        <v>0</v>
      </c>
    </row>
    <row r="20" spans="1:13" x14ac:dyDescent="0.25">
      <c r="A20" s="13" t="s">
        <v>260</v>
      </c>
      <c r="B20" s="706" t="s">
        <v>375</v>
      </c>
      <c r="C20" s="233"/>
      <c r="D20" s="233"/>
      <c r="E20" s="233"/>
      <c r="F20" s="233"/>
      <c r="G20" s="233"/>
      <c r="H20" s="233"/>
      <c r="I20" s="233"/>
      <c r="J20" s="233"/>
      <c r="K20" s="233"/>
      <c r="L20" s="229">
        <f t="shared" si="8"/>
        <v>0</v>
      </c>
    </row>
    <row r="21" spans="1:13" x14ac:dyDescent="0.25">
      <c r="A21" s="9">
        <v>1.3</v>
      </c>
      <c r="B21" s="10" t="s">
        <v>364</v>
      </c>
      <c r="C21" s="228">
        <f>C22+C25</f>
        <v>0</v>
      </c>
      <c r="D21" s="228">
        <f t="shared" ref="D21:K21" si="10">D22+D25</f>
        <v>0</v>
      </c>
      <c r="E21" s="228">
        <f t="shared" si="10"/>
        <v>0</v>
      </c>
      <c r="F21" s="228">
        <f t="shared" si="10"/>
        <v>0</v>
      </c>
      <c r="G21" s="228">
        <f t="shared" si="10"/>
        <v>0</v>
      </c>
      <c r="H21" s="228">
        <f t="shared" si="10"/>
        <v>0</v>
      </c>
      <c r="I21" s="228">
        <f t="shared" si="10"/>
        <v>0</v>
      </c>
      <c r="J21" s="228">
        <f t="shared" si="10"/>
        <v>0</v>
      </c>
      <c r="K21" s="228">
        <f t="shared" si="10"/>
        <v>0</v>
      </c>
      <c r="L21" s="229">
        <f t="shared" si="8"/>
        <v>0</v>
      </c>
      <c r="M21" s="622"/>
    </row>
    <row r="22" spans="1:13" x14ac:dyDescent="0.25">
      <c r="A22" s="11" t="s">
        <v>43</v>
      </c>
      <c r="B22" s="12" t="s">
        <v>365</v>
      </c>
      <c r="C22" s="228">
        <f t="shared" ref="C22" si="11">C23+C24</f>
        <v>0</v>
      </c>
      <c r="D22" s="228">
        <f t="shared" ref="D22:K22" si="12">D23+D24</f>
        <v>0</v>
      </c>
      <c r="E22" s="228">
        <f t="shared" si="12"/>
        <v>0</v>
      </c>
      <c r="F22" s="228">
        <f t="shared" si="12"/>
        <v>0</v>
      </c>
      <c r="G22" s="228">
        <f t="shared" si="12"/>
        <v>0</v>
      </c>
      <c r="H22" s="228">
        <f t="shared" si="12"/>
        <v>0</v>
      </c>
      <c r="I22" s="228">
        <f t="shared" si="12"/>
        <v>0</v>
      </c>
      <c r="J22" s="228">
        <f t="shared" si="12"/>
        <v>0</v>
      </c>
      <c r="K22" s="228">
        <f t="shared" si="12"/>
        <v>0</v>
      </c>
      <c r="L22" s="229">
        <f t="shared" si="8"/>
        <v>0</v>
      </c>
      <c r="M22" s="622"/>
    </row>
    <row r="23" spans="1:13" x14ac:dyDescent="0.25">
      <c r="A23" s="13" t="s">
        <v>44</v>
      </c>
      <c r="B23" s="14" t="s">
        <v>366</v>
      </c>
      <c r="C23" s="233"/>
      <c r="D23" s="233"/>
      <c r="E23" s="233"/>
      <c r="F23" s="233"/>
      <c r="G23" s="233"/>
      <c r="H23" s="233"/>
      <c r="I23" s="233"/>
      <c r="J23" s="233"/>
      <c r="K23" s="233"/>
      <c r="L23" s="229">
        <f t="shared" si="8"/>
        <v>0</v>
      </c>
    </row>
    <row r="24" spans="1:13" x14ac:dyDescent="0.25">
      <c r="A24" s="13" t="s">
        <v>45</v>
      </c>
      <c r="B24" s="14" t="s">
        <v>362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29">
        <f t="shared" si="8"/>
        <v>0</v>
      </c>
    </row>
    <row r="25" spans="1:13" x14ac:dyDescent="0.25">
      <c r="A25" s="11" t="s">
        <v>48</v>
      </c>
      <c r="B25" s="12" t="s">
        <v>367</v>
      </c>
      <c r="C25" s="228">
        <f t="shared" ref="C25:K25" si="13">C26+C27</f>
        <v>0</v>
      </c>
      <c r="D25" s="228">
        <f t="shared" si="13"/>
        <v>0</v>
      </c>
      <c r="E25" s="228">
        <f t="shared" si="13"/>
        <v>0</v>
      </c>
      <c r="F25" s="228">
        <f t="shared" si="13"/>
        <v>0</v>
      </c>
      <c r="G25" s="228">
        <f t="shared" si="13"/>
        <v>0</v>
      </c>
      <c r="H25" s="228">
        <f t="shared" si="13"/>
        <v>0</v>
      </c>
      <c r="I25" s="228">
        <f t="shared" si="13"/>
        <v>0</v>
      </c>
      <c r="J25" s="228">
        <f t="shared" si="13"/>
        <v>0</v>
      </c>
      <c r="K25" s="228">
        <f t="shared" si="13"/>
        <v>0</v>
      </c>
      <c r="L25" s="229">
        <f t="shared" si="8"/>
        <v>0</v>
      </c>
    </row>
    <row r="26" spans="1:13" x14ac:dyDescent="0.25">
      <c r="A26" s="13" t="s">
        <v>46</v>
      </c>
      <c r="B26" s="14" t="s">
        <v>368</v>
      </c>
      <c r="C26" s="233"/>
      <c r="D26" s="233"/>
      <c r="E26" s="233"/>
      <c r="F26" s="233"/>
      <c r="G26" s="233"/>
      <c r="H26" s="233"/>
      <c r="I26" s="233"/>
      <c r="J26" s="233"/>
      <c r="K26" s="233"/>
      <c r="L26" s="229">
        <f t="shared" si="8"/>
        <v>0</v>
      </c>
    </row>
    <row r="27" spans="1:13" x14ac:dyDescent="0.25">
      <c r="A27" s="13" t="s">
        <v>47</v>
      </c>
      <c r="B27" s="14" t="s">
        <v>362</v>
      </c>
      <c r="C27" s="233"/>
      <c r="D27" s="233"/>
      <c r="E27" s="233"/>
      <c r="F27" s="233"/>
      <c r="G27" s="233"/>
      <c r="H27" s="233"/>
      <c r="I27" s="233"/>
      <c r="J27" s="233"/>
      <c r="K27" s="233"/>
      <c r="L27" s="229">
        <f t="shared" si="8"/>
        <v>0</v>
      </c>
    </row>
    <row r="28" spans="1:13" x14ac:dyDescent="0.25">
      <c r="A28" s="9">
        <v>1.4</v>
      </c>
      <c r="B28" s="10" t="s">
        <v>369</v>
      </c>
      <c r="C28" s="228">
        <f>C29+C32+C35+C38+C41</f>
        <v>0</v>
      </c>
      <c r="D28" s="228">
        <f>D29+D32+D35+D38+D41</f>
        <v>0</v>
      </c>
      <c r="E28" s="228">
        <f t="shared" ref="E28:K28" si="14">E29+E32+E35+E38+E41</f>
        <v>0</v>
      </c>
      <c r="F28" s="228">
        <f t="shared" si="14"/>
        <v>0</v>
      </c>
      <c r="G28" s="228">
        <f t="shared" si="14"/>
        <v>0</v>
      </c>
      <c r="H28" s="228">
        <f t="shared" si="14"/>
        <v>0</v>
      </c>
      <c r="I28" s="228">
        <f t="shared" si="14"/>
        <v>0</v>
      </c>
      <c r="J28" s="228">
        <f t="shared" si="14"/>
        <v>0</v>
      </c>
      <c r="K28" s="228">
        <f t="shared" si="14"/>
        <v>0</v>
      </c>
      <c r="L28" s="229">
        <f t="shared" si="8"/>
        <v>0</v>
      </c>
    </row>
    <row r="29" spans="1:13" x14ac:dyDescent="0.25">
      <c r="A29" s="11" t="s">
        <v>49</v>
      </c>
      <c r="B29" s="12" t="s">
        <v>370</v>
      </c>
      <c r="C29" s="228">
        <f t="shared" ref="C29" si="15">C30+C31</f>
        <v>0</v>
      </c>
      <c r="D29" s="228">
        <f t="shared" ref="D29:K29" si="16">D30+D31</f>
        <v>0</v>
      </c>
      <c r="E29" s="228">
        <f t="shared" si="16"/>
        <v>0</v>
      </c>
      <c r="F29" s="228">
        <f t="shared" si="16"/>
        <v>0</v>
      </c>
      <c r="G29" s="228">
        <f t="shared" si="16"/>
        <v>0</v>
      </c>
      <c r="H29" s="228">
        <f t="shared" si="16"/>
        <v>0</v>
      </c>
      <c r="I29" s="228">
        <f t="shared" si="16"/>
        <v>0</v>
      </c>
      <c r="J29" s="228">
        <f t="shared" si="16"/>
        <v>0</v>
      </c>
      <c r="K29" s="228">
        <f t="shared" si="16"/>
        <v>0</v>
      </c>
      <c r="L29" s="229">
        <f t="shared" si="8"/>
        <v>0</v>
      </c>
    </row>
    <row r="30" spans="1:13" x14ac:dyDescent="0.25">
      <c r="A30" s="13" t="s">
        <v>50</v>
      </c>
      <c r="B30" s="14" t="s">
        <v>371</v>
      </c>
      <c r="C30" s="233"/>
      <c r="D30" s="233"/>
      <c r="E30" s="233"/>
      <c r="F30" s="233"/>
      <c r="G30" s="233"/>
      <c r="H30" s="233"/>
      <c r="I30" s="233"/>
      <c r="J30" s="233"/>
      <c r="K30" s="233"/>
      <c r="L30" s="229">
        <f t="shared" si="8"/>
        <v>0</v>
      </c>
    </row>
    <row r="31" spans="1:13" x14ac:dyDescent="0.25">
      <c r="A31" s="13" t="s">
        <v>51</v>
      </c>
      <c r="B31" s="14" t="s">
        <v>362</v>
      </c>
      <c r="C31" s="233"/>
      <c r="D31" s="233"/>
      <c r="E31" s="233"/>
      <c r="F31" s="233"/>
      <c r="G31" s="233"/>
      <c r="H31" s="233"/>
      <c r="I31" s="233"/>
      <c r="J31" s="233"/>
      <c r="K31" s="233"/>
      <c r="L31" s="229">
        <f t="shared" si="8"/>
        <v>0</v>
      </c>
    </row>
    <row r="32" spans="1:13" x14ac:dyDescent="0.25">
      <c r="A32" s="15" t="s">
        <v>52</v>
      </c>
      <c r="B32" s="16" t="s">
        <v>372</v>
      </c>
      <c r="C32" s="228">
        <f t="shared" ref="C32:K32" si="17">C33+C34</f>
        <v>0</v>
      </c>
      <c r="D32" s="228">
        <f t="shared" si="17"/>
        <v>0</v>
      </c>
      <c r="E32" s="228">
        <f t="shared" si="17"/>
        <v>0</v>
      </c>
      <c r="F32" s="228">
        <f t="shared" si="17"/>
        <v>0</v>
      </c>
      <c r="G32" s="228">
        <f t="shared" si="17"/>
        <v>0</v>
      </c>
      <c r="H32" s="228">
        <f t="shared" si="17"/>
        <v>0</v>
      </c>
      <c r="I32" s="228">
        <f t="shared" si="17"/>
        <v>0</v>
      </c>
      <c r="J32" s="228">
        <f t="shared" si="17"/>
        <v>0</v>
      </c>
      <c r="K32" s="228">
        <f t="shared" si="17"/>
        <v>0</v>
      </c>
      <c r="L32" s="229">
        <f t="shared" si="8"/>
        <v>0</v>
      </c>
    </row>
    <row r="33" spans="1:12" x14ac:dyDescent="0.25">
      <c r="A33" s="13" t="s">
        <v>53</v>
      </c>
      <c r="B33" s="14" t="s">
        <v>373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29">
        <f t="shared" si="8"/>
        <v>0</v>
      </c>
    </row>
    <row r="34" spans="1:12" x14ac:dyDescent="0.25">
      <c r="A34" s="13" t="s">
        <v>54</v>
      </c>
      <c r="B34" s="14" t="s">
        <v>362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29">
        <f t="shared" si="8"/>
        <v>0</v>
      </c>
    </row>
    <row r="35" spans="1:12" x14ac:dyDescent="0.25">
      <c r="A35" s="15" t="s">
        <v>55</v>
      </c>
      <c r="B35" s="16" t="s">
        <v>374</v>
      </c>
      <c r="C35" s="228">
        <f t="shared" ref="C35:K35" si="18">C36+C37</f>
        <v>0</v>
      </c>
      <c r="D35" s="228">
        <f t="shared" si="18"/>
        <v>0</v>
      </c>
      <c r="E35" s="228">
        <f t="shared" si="18"/>
        <v>0</v>
      </c>
      <c r="F35" s="228">
        <f t="shared" si="18"/>
        <v>0</v>
      </c>
      <c r="G35" s="228">
        <f t="shared" si="18"/>
        <v>0</v>
      </c>
      <c r="H35" s="228">
        <f t="shared" si="18"/>
        <v>0</v>
      </c>
      <c r="I35" s="228">
        <f t="shared" si="18"/>
        <v>0</v>
      </c>
      <c r="J35" s="228">
        <f t="shared" si="18"/>
        <v>0</v>
      </c>
      <c r="K35" s="228">
        <f t="shared" si="18"/>
        <v>0</v>
      </c>
      <c r="L35" s="229">
        <f t="shared" si="8"/>
        <v>0</v>
      </c>
    </row>
    <row r="36" spans="1:12" x14ac:dyDescent="0.25">
      <c r="A36" s="13" t="s">
        <v>58</v>
      </c>
      <c r="B36" s="14" t="s">
        <v>376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29">
        <f t="shared" si="8"/>
        <v>0</v>
      </c>
    </row>
    <row r="37" spans="1:12" x14ac:dyDescent="0.25">
      <c r="A37" s="13" t="s">
        <v>59</v>
      </c>
      <c r="B37" s="14" t="s">
        <v>362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29">
        <f t="shared" si="8"/>
        <v>0</v>
      </c>
    </row>
    <row r="38" spans="1:12" x14ac:dyDescent="0.25">
      <c r="A38" s="15" t="s">
        <v>56</v>
      </c>
      <c r="B38" s="16" t="s">
        <v>377</v>
      </c>
      <c r="C38" s="228">
        <f t="shared" ref="C38:K38" si="19">C39+C40</f>
        <v>0</v>
      </c>
      <c r="D38" s="228">
        <f t="shared" si="19"/>
        <v>0</v>
      </c>
      <c r="E38" s="228">
        <f t="shared" si="19"/>
        <v>0</v>
      </c>
      <c r="F38" s="228">
        <f t="shared" si="19"/>
        <v>0</v>
      </c>
      <c r="G38" s="228">
        <f t="shared" si="19"/>
        <v>0</v>
      </c>
      <c r="H38" s="228">
        <f t="shared" si="19"/>
        <v>0</v>
      </c>
      <c r="I38" s="228">
        <f t="shared" si="19"/>
        <v>0</v>
      </c>
      <c r="J38" s="228">
        <f t="shared" si="19"/>
        <v>0</v>
      </c>
      <c r="K38" s="228">
        <f t="shared" si="19"/>
        <v>0</v>
      </c>
      <c r="L38" s="229">
        <f t="shared" si="8"/>
        <v>0</v>
      </c>
    </row>
    <row r="39" spans="1:12" x14ac:dyDescent="0.25">
      <c r="A39" s="13" t="s">
        <v>60</v>
      </c>
      <c r="B39" s="14" t="s">
        <v>378</v>
      </c>
      <c r="C39" s="233"/>
      <c r="D39" s="233"/>
      <c r="E39" s="233"/>
      <c r="F39" s="233"/>
      <c r="G39" s="233"/>
      <c r="H39" s="233"/>
      <c r="I39" s="233"/>
      <c r="J39" s="233"/>
      <c r="K39" s="233"/>
      <c r="L39" s="229">
        <f t="shared" si="8"/>
        <v>0</v>
      </c>
    </row>
    <row r="40" spans="1:12" x14ac:dyDescent="0.25">
      <c r="A40" s="18" t="s">
        <v>61</v>
      </c>
      <c r="B40" s="14" t="s">
        <v>362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29">
        <f t="shared" si="8"/>
        <v>0</v>
      </c>
    </row>
    <row r="41" spans="1:12" x14ac:dyDescent="0.25">
      <c r="A41" s="15" t="s">
        <v>57</v>
      </c>
      <c r="B41" s="16" t="s">
        <v>379</v>
      </c>
      <c r="C41" s="228">
        <f>C42+C43</f>
        <v>0</v>
      </c>
      <c r="D41" s="228">
        <f t="shared" ref="D41:K41" si="20">D42+D43</f>
        <v>0</v>
      </c>
      <c r="E41" s="228">
        <f t="shared" si="20"/>
        <v>0</v>
      </c>
      <c r="F41" s="228">
        <f t="shared" si="20"/>
        <v>0</v>
      </c>
      <c r="G41" s="228">
        <f t="shared" si="20"/>
        <v>0</v>
      </c>
      <c r="H41" s="228">
        <f t="shared" si="20"/>
        <v>0</v>
      </c>
      <c r="I41" s="228">
        <f t="shared" si="20"/>
        <v>0</v>
      </c>
      <c r="J41" s="228">
        <f t="shared" si="20"/>
        <v>0</v>
      </c>
      <c r="K41" s="228">
        <f t="shared" si="20"/>
        <v>0</v>
      </c>
      <c r="L41" s="229">
        <f t="shared" si="8"/>
        <v>0</v>
      </c>
    </row>
    <row r="42" spans="1:12" x14ac:dyDescent="0.25">
      <c r="A42" s="13" t="s">
        <v>62</v>
      </c>
      <c r="B42" s="14" t="s">
        <v>380</v>
      </c>
      <c r="C42" s="233"/>
      <c r="D42" s="234"/>
      <c r="E42" s="234"/>
      <c r="F42" s="234"/>
      <c r="G42" s="234"/>
      <c r="H42" s="234"/>
      <c r="I42" s="234"/>
      <c r="J42" s="234"/>
      <c r="K42" s="234"/>
      <c r="L42" s="229">
        <f t="shared" si="8"/>
        <v>0</v>
      </c>
    </row>
    <row r="43" spans="1:12" x14ac:dyDescent="0.25">
      <c r="A43" s="19" t="s">
        <v>63</v>
      </c>
      <c r="B43" s="796" t="s">
        <v>362</v>
      </c>
      <c r="C43" s="234"/>
      <c r="D43" s="234"/>
      <c r="E43" s="234"/>
      <c r="F43" s="234"/>
      <c r="G43" s="234"/>
      <c r="H43" s="234"/>
      <c r="I43" s="234"/>
      <c r="J43" s="234"/>
      <c r="K43" s="234"/>
      <c r="L43" s="229">
        <f t="shared" si="8"/>
        <v>0</v>
      </c>
    </row>
    <row r="44" spans="1:12" x14ac:dyDescent="0.25">
      <c r="A44" s="21">
        <v>2</v>
      </c>
      <c r="B44" s="797" t="s">
        <v>381</v>
      </c>
      <c r="C44" s="230">
        <f>C77+C93+C109</f>
        <v>0</v>
      </c>
      <c r="D44" s="230">
        <f t="shared" ref="D44:K44" si="21">D45+D61+D77+D93+D109</f>
        <v>0</v>
      </c>
      <c r="E44" s="230">
        <f t="shared" si="21"/>
        <v>0</v>
      </c>
      <c r="F44" s="230">
        <f t="shared" si="21"/>
        <v>0</v>
      </c>
      <c r="G44" s="230">
        <f t="shared" si="21"/>
        <v>0</v>
      </c>
      <c r="H44" s="230">
        <f t="shared" si="21"/>
        <v>0</v>
      </c>
      <c r="I44" s="230">
        <f t="shared" si="21"/>
        <v>0</v>
      </c>
      <c r="J44" s="230">
        <f t="shared" si="21"/>
        <v>0</v>
      </c>
      <c r="K44" s="230">
        <f t="shared" si="21"/>
        <v>0</v>
      </c>
      <c r="L44" s="229">
        <f t="shared" si="8"/>
        <v>0</v>
      </c>
    </row>
    <row r="45" spans="1:12" x14ac:dyDescent="0.25">
      <c r="A45" s="9">
        <v>2.1</v>
      </c>
      <c r="B45" s="705" t="s">
        <v>382</v>
      </c>
      <c r="C45" s="236"/>
      <c r="D45" s="228">
        <f t="shared" ref="D45:K45" si="22">D46+D49+D52+D55+D58</f>
        <v>0</v>
      </c>
      <c r="E45" s="228">
        <f t="shared" si="22"/>
        <v>0</v>
      </c>
      <c r="F45" s="228">
        <f t="shared" si="22"/>
        <v>0</v>
      </c>
      <c r="G45" s="228">
        <f t="shared" si="22"/>
        <v>0</v>
      </c>
      <c r="H45" s="228">
        <f t="shared" si="22"/>
        <v>0</v>
      </c>
      <c r="I45" s="228">
        <f t="shared" si="22"/>
        <v>0</v>
      </c>
      <c r="J45" s="228">
        <f t="shared" si="22"/>
        <v>0</v>
      </c>
      <c r="K45" s="228">
        <f t="shared" si="22"/>
        <v>0</v>
      </c>
      <c r="L45" s="229">
        <f>D45+E45+F45+I45</f>
        <v>0</v>
      </c>
    </row>
    <row r="46" spans="1:12" x14ac:dyDescent="0.25">
      <c r="A46" s="11" t="s">
        <v>64</v>
      </c>
      <c r="B46" s="12" t="s">
        <v>383</v>
      </c>
      <c r="C46" s="236"/>
      <c r="D46" s="228">
        <f t="shared" ref="D46:K46" si="23">D47+D48</f>
        <v>0</v>
      </c>
      <c r="E46" s="228">
        <f t="shared" si="23"/>
        <v>0</v>
      </c>
      <c r="F46" s="228">
        <f t="shared" si="23"/>
        <v>0</v>
      </c>
      <c r="G46" s="228">
        <f t="shared" si="23"/>
        <v>0</v>
      </c>
      <c r="H46" s="228">
        <f t="shared" si="23"/>
        <v>0</v>
      </c>
      <c r="I46" s="228">
        <f t="shared" si="23"/>
        <v>0</v>
      </c>
      <c r="J46" s="228">
        <f t="shared" si="23"/>
        <v>0</v>
      </c>
      <c r="K46" s="228">
        <f t="shared" si="23"/>
        <v>0</v>
      </c>
      <c r="L46" s="229">
        <f t="shared" ref="L46:L76" si="24">D46+E46+F46+I46</f>
        <v>0</v>
      </c>
    </row>
    <row r="47" spans="1:12" x14ac:dyDescent="0.25">
      <c r="A47" s="13" t="s">
        <v>65</v>
      </c>
      <c r="B47" s="14" t="s">
        <v>384</v>
      </c>
      <c r="C47" s="236"/>
      <c r="D47" s="233"/>
      <c r="E47" s="233"/>
      <c r="F47" s="233"/>
      <c r="G47" s="233"/>
      <c r="H47" s="233"/>
      <c r="I47" s="233"/>
      <c r="J47" s="233"/>
      <c r="K47" s="233"/>
      <c r="L47" s="229">
        <f t="shared" si="24"/>
        <v>0</v>
      </c>
    </row>
    <row r="48" spans="1:12" x14ac:dyDescent="0.25">
      <c r="A48" s="13" t="s">
        <v>66</v>
      </c>
      <c r="B48" s="14" t="s">
        <v>362</v>
      </c>
      <c r="C48" s="236"/>
      <c r="D48" s="233"/>
      <c r="E48" s="233"/>
      <c r="F48" s="233"/>
      <c r="G48" s="233"/>
      <c r="H48" s="233"/>
      <c r="I48" s="233"/>
      <c r="J48" s="233"/>
      <c r="K48" s="233"/>
      <c r="L48" s="229">
        <f t="shared" si="24"/>
        <v>0</v>
      </c>
    </row>
    <row r="49" spans="1:12" x14ac:dyDescent="0.25">
      <c r="A49" s="11" t="s">
        <v>77</v>
      </c>
      <c r="B49" s="12" t="s">
        <v>385</v>
      </c>
      <c r="C49" s="236"/>
      <c r="D49" s="228">
        <f t="shared" ref="D49:K49" si="25">D50+D51</f>
        <v>0</v>
      </c>
      <c r="E49" s="228">
        <f t="shared" si="25"/>
        <v>0</v>
      </c>
      <c r="F49" s="228">
        <f t="shared" si="25"/>
        <v>0</v>
      </c>
      <c r="G49" s="228">
        <f t="shared" si="25"/>
        <v>0</v>
      </c>
      <c r="H49" s="228">
        <f t="shared" si="25"/>
        <v>0</v>
      </c>
      <c r="I49" s="228">
        <f t="shared" si="25"/>
        <v>0</v>
      </c>
      <c r="J49" s="228">
        <f t="shared" si="25"/>
        <v>0</v>
      </c>
      <c r="K49" s="228">
        <f t="shared" si="25"/>
        <v>0</v>
      </c>
      <c r="L49" s="229">
        <f t="shared" si="24"/>
        <v>0</v>
      </c>
    </row>
    <row r="50" spans="1:12" x14ac:dyDescent="0.25">
      <c r="A50" s="13" t="s">
        <v>67</v>
      </c>
      <c r="B50" s="14" t="s">
        <v>386</v>
      </c>
      <c r="C50" s="236"/>
      <c r="D50" s="233"/>
      <c r="E50" s="233"/>
      <c r="F50" s="233"/>
      <c r="G50" s="233"/>
      <c r="H50" s="233"/>
      <c r="I50" s="233"/>
      <c r="J50" s="233"/>
      <c r="K50" s="233"/>
      <c r="L50" s="229">
        <f t="shared" si="24"/>
        <v>0</v>
      </c>
    </row>
    <row r="51" spans="1:12" x14ac:dyDescent="0.25">
      <c r="A51" s="13" t="s">
        <v>68</v>
      </c>
      <c r="B51" s="14" t="s">
        <v>362</v>
      </c>
      <c r="C51" s="236"/>
      <c r="D51" s="233"/>
      <c r="E51" s="233"/>
      <c r="F51" s="233"/>
      <c r="G51" s="233"/>
      <c r="H51" s="233"/>
      <c r="I51" s="233"/>
      <c r="J51" s="233"/>
      <c r="K51" s="233"/>
      <c r="L51" s="229">
        <f t="shared" si="24"/>
        <v>0</v>
      </c>
    </row>
    <row r="52" spans="1:12" x14ac:dyDescent="0.25">
      <c r="A52" s="11" t="s">
        <v>78</v>
      </c>
      <c r="B52" s="12" t="s">
        <v>387</v>
      </c>
      <c r="C52" s="236"/>
      <c r="D52" s="228">
        <f t="shared" ref="D52:K52" si="26">D53+D54</f>
        <v>0</v>
      </c>
      <c r="E52" s="228">
        <f t="shared" si="26"/>
        <v>0</v>
      </c>
      <c r="F52" s="228">
        <f t="shared" si="26"/>
        <v>0</v>
      </c>
      <c r="G52" s="228">
        <f t="shared" si="26"/>
        <v>0</v>
      </c>
      <c r="H52" s="228">
        <f t="shared" si="26"/>
        <v>0</v>
      </c>
      <c r="I52" s="228">
        <f t="shared" si="26"/>
        <v>0</v>
      </c>
      <c r="J52" s="228">
        <f t="shared" si="26"/>
        <v>0</v>
      </c>
      <c r="K52" s="228">
        <f t="shared" si="26"/>
        <v>0</v>
      </c>
      <c r="L52" s="229">
        <f t="shared" si="24"/>
        <v>0</v>
      </c>
    </row>
    <row r="53" spans="1:12" x14ac:dyDescent="0.25">
      <c r="A53" s="13" t="s">
        <v>69</v>
      </c>
      <c r="B53" s="14" t="s">
        <v>388</v>
      </c>
      <c r="C53" s="236"/>
      <c r="D53" s="233"/>
      <c r="E53" s="233"/>
      <c r="F53" s="233"/>
      <c r="G53" s="233"/>
      <c r="H53" s="233"/>
      <c r="I53" s="233"/>
      <c r="J53" s="233"/>
      <c r="K53" s="233"/>
      <c r="L53" s="229">
        <f t="shared" si="24"/>
        <v>0</v>
      </c>
    </row>
    <row r="54" spans="1:12" x14ac:dyDescent="0.25">
      <c r="A54" s="13" t="s">
        <v>70</v>
      </c>
      <c r="B54" s="14" t="s">
        <v>362</v>
      </c>
      <c r="C54" s="236"/>
      <c r="D54" s="233"/>
      <c r="E54" s="233"/>
      <c r="F54" s="233"/>
      <c r="G54" s="233"/>
      <c r="H54" s="233"/>
      <c r="I54" s="233"/>
      <c r="J54" s="233"/>
      <c r="K54" s="233"/>
      <c r="L54" s="229">
        <f t="shared" si="24"/>
        <v>0</v>
      </c>
    </row>
    <row r="55" spans="1:12" x14ac:dyDescent="0.25">
      <c r="A55" s="11" t="s">
        <v>79</v>
      </c>
      <c r="B55" s="12" t="s">
        <v>389</v>
      </c>
      <c r="C55" s="236"/>
      <c r="D55" s="228">
        <f t="shared" ref="D55:K55" si="27">D56+D57</f>
        <v>0</v>
      </c>
      <c r="E55" s="228">
        <f t="shared" si="27"/>
        <v>0</v>
      </c>
      <c r="F55" s="228">
        <f t="shared" si="27"/>
        <v>0</v>
      </c>
      <c r="G55" s="228">
        <f t="shared" si="27"/>
        <v>0</v>
      </c>
      <c r="H55" s="228">
        <f t="shared" si="27"/>
        <v>0</v>
      </c>
      <c r="I55" s="228">
        <f t="shared" si="27"/>
        <v>0</v>
      </c>
      <c r="J55" s="228">
        <f t="shared" si="27"/>
        <v>0</v>
      </c>
      <c r="K55" s="228">
        <f t="shared" si="27"/>
        <v>0</v>
      </c>
      <c r="L55" s="229">
        <f t="shared" si="24"/>
        <v>0</v>
      </c>
    </row>
    <row r="56" spans="1:12" x14ac:dyDescent="0.25">
      <c r="A56" s="13" t="s">
        <v>71</v>
      </c>
      <c r="B56" s="14" t="s">
        <v>390</v>
      </c>
      <c r="C56" s="236"/>
      <c r="D56" s="233"/>
      <c r="E56" s="233"/>
      <c r="F56" s="233"/>
      <c r="G56" s="233"/>
      <c r="H56" s="233"/>
      <c r="I56" s="233"/>
      <c r="J56" s="233"/>
      <c r="K56" s="233"/>
      <c r="L56" s="229">
        <f t="shared" si="24"/>
        <v>0</v>
      </c>
    </row>
    <row r="57" spans="1:12" x14ac:dyDescent="0.25">
      <c r="A57" s="13" t="s">
        <v>72</v>
      </c>
      <c r="B57" s="14" t="s">
        <v>362</v>
      </c>
      <c r="C57" s="236"/>
      <c r="D57" s="233"/>
      <c r="E57" s="233"/>
      <c r="F57" s="233"/>
      <c r="G57" s="233"/>
      <c r="H57" s="233"/>
      <c r="I57" s="233"/>
      <c r="J57" s="233"/>
      <c r="K57" s="233"/>
      <c r="L57" s="229">
        <f t="shared" si="24"/>
        <v>0</v>
      </c>
    </row>
    <row r="58" spans="1:12" x14ac:dyDescent="0.25">
      <c r="A58" s="11" t="s">
        <v>155</v>
      </c>
      <c r="B58" s="12" t="s">
        <v>391</v>
      </c>
      <c r="C58" s="236"/>
      <c r="D58" s="228">
        <f t="shared" ref="D58:K58" si="28">D59+D60</f>
        <v>0</v>
      </c>
      <c r="E58" s="228">
        <f t="shared" si="28"/>
        <v>0</v>
      </c>
      <c r="F58" s="228">
        <f t="shared" si="28"/>
        <v>0</v>
      </c>
      <c r="G58" s="228">
        <f t="shared" si="28"/>
        <v>0</v>
      </c>
      <c r="H58" s="228">
        <f t="shared" si="28"/>
        <v>0</v>
      </c>
      <c r="I58" s="228">
        <f t="shared" si="28"/>
        <v>0</v>
      </c>
      <c r="J58" s="228">
        <f t="shared" si="28"/>
        <v>0</v>
      </c>
      <c r="K58" s="228">
        <f t="shared" si="28"/>
        <v>0</v>
      </c>
      <c r="L58" s="229">
        <f t="shared" si="24"/>
        <v>0</v>
      </c>
    </row>
    <row r="59" spans="1:12" x14ac:dyDescent="0.25">
      <c r="A59" s="13" t="s">
        <v>156</v>
      </c>
      <c r="B59" s="14" t="s">
        <v>392</v>
      </c>
      <c r="C59" s="236"/>
      <c r="D59" s="233"/>
      <c r="E59" s="233"/>
      <c r="F59" s="233"/>
      <c r="G59" s="233"/>
      <c r="H59" s="233"/>
      <c r="I59" s="233"/>
      <c r="J59" s="233"/>
      <c r="K59" s="233"/>
      <c r="L59" s="229">
        <f t="shared" si="24"/>
        <v>0</v>
      </c>
    </row>
    <row r="60" spans="1:12" x14ac:dyDescent="0.25">
      <c r="A60" s="13" t="s">
        <v>157</v>
      </c>
      <c r="B60" s="14" t="s">
        <v>362</v>
      </c>
      <c r="C60" s="236"/>
      <c r="D60" s="233"/>
      <c r="E60" s="233"/>
      <c r="F60" s="233"/>
      <c r="G60" s="233"/>
      <c r="H60" s="233"/>
      <c r="I60" s="233"/>
      <c r="J60" s="233"/>
      <c r="K60" s="233"/>
      <c r="L60" s="229">
        <f t="shared" si="24"/>
        <v>0</v>
      </c>
    </row>
    <row r="61" spans="1:12" x14ac:dyDescent="0.25">
      <c r="A61" s="9">
        <v>2.2000000000000002</v>
      </c>
      <c r="B61" s="705" t="s">
        <v>607</v>
      </c>
      <c r="C61" s="236"/>
      <c r="D61" s="228">
        <f t="shared" ref="D61:K61" si="29">D62+D65+D68+D71+D74</f>
        <v>0</v>
      </c>
      <c r="E61" s="228">
        <f t="shared" si="29"/>
        <v>0</v>
      </c>
      <c r="F61" s="228">
        <f t="shared" si="29"/>
        <v>0</v>
      </c>
      <c r="G61" s="228">
        <f t="shared" si="29"/>
        <v>0</v>
      </c>
      <c r="H61" s="228">
        <f t="shared" si="29"/>
        <v>0</v>
      </c>
      <c r="I61" s="228">
        <f t="shared" si="29"/>
        <v>0</v>
      </c>
      <c r="J61" s="228">
        <f t="shared" si="29"/>
        <v>0</v>
      </c>
      <c r="K61" s="228">
        <f t="shared" si="29"/>
        <v>0</v>
      </c>
      <c r="L61" s="229">
        <f t="shared" si="24"/>
        <v>0</v>
      </c>
    </row>
    <row r="62" spans="1:12" x14ac:dyDescent="0.25">
      <c r="A62" s="11" t="s">
        <v>80</v>
      </c>
      <c r="B62" s="12" t="s">
        <v>383</v>
      </c>
      <c r="C62" s="236"/>
      <c r="D62" s="228">
        <f t="shared" ref="D62:K62" si="30">D63+D64</f>
        <v>0</v>
      </c>
      <c r="E62" s="228">
        <f t="shared" si="30"/>
        <v>0</v>
      </c>
      <c r="F62" s="228">
        <f t="shared" si="30"/>
        <v>0</v>
      </c>
      <c r="G62" s="228">
        <f t="shared" si="30"/>
        <v>0</v>
      </c>
      <c r="H62" s="228">
        <f t="shared" si="30"/>
        <v>0</v>
      </c>
      <c r="I62" s="228">
        <f t="shared" si="30"/>
        <v>0</v>
      </c>
      <c r="J62" s="228">
        <f t="shared" si="30"/>
        <v>0</v>
      </c>
      <c r="K62" s="228">
        <f t="shared" si="30"/>
        <v>0</v>
      </c>
      <c r="L62" s="229">
        <f t="shared" si="24"/>
        <v>0</v>
      </c>
    </row>
    <row r="63" spans="1:12" x14ac:dyDescent="0.25">
      <c r="A63" s="13" t="s">
        <v>73</v>
      </c>
      <c r="B63" s="14" t="s">
        <v>384</v>
      </c>
      <c r="C63" s="236"/>
      <c r="D63" s="233"/>
      <c r="E63" s="233"/>
      <c r="F63" s="233"/>
      <c r="G63" s="233"/>
      <c r="H63" s="233"/>
      <c r="I63" s="233"/>
      <c r="J63" s="233"/>
      <c r="K63" s="233"/>
      <c r="L63" s="229">
        <f t="shared" si="24"/>
        <v>0</v>
      </c>
    </row>
    <row r="64" spans="1:12" x14ac:dyDescent="0.25">
      <c r="A64" s="13" t="s">
        <v>74</v>
      </c>
      <c r="B64" s="14" t="s">
        <v>362</v>
      </c>
      <c r="C64" s="236"/>
      <c r="D64" s="233"/>
      <c r="E64" s="233"/>
      <c r="F64" s="233"/>
      <c r="G64" s="233"/>
      <c r="H64" s="233"/>
      <c r="I64" s="233"/>
      <c r="J64" s="233"/>
      <c r="K64" s="233"/>
      <c r="L64" s="229">
        <f t="shared" si="24"/>
        <v>0</v>
      </c>
    </row>
    <row r="65" spans="1:12" x14ac:dyDescent="0.25">
      <c r="A65" s="15" t="s">
        <v>81</v>
      </c>
      <c r="B65" s="12" t="s">
        <v>385</v>
      </c>
      <c r="C65" s="236"/>
      <c r="D65" s="228">
        <f t="shared" ref="D65:K65" si="31">D66+D67</f>
        <v>0</v>
      </c>
      <c r="E65" s="228">
        <f t="shared" si="31"/>
        <v>0</v>
      </c>
      <c r="F65" s="228">
        <f t="shared" si="31"/>
        <v>0</v>
      </c>
      <c r="G65" s="228">
        <f t="shared" si="31"/>
        <v>0</v>
      </c>
      <c r="H65" s="228">
        <f t="shared" si="31"/>
        <v>0</v>
      </c>
      <c r="I65" s="228">
        <f t="shared" si="31"/>
        <v>0</v>
      </c>
      <c r="J65" s="228">
        <f t="shared" si="31"/>
        <v>0</v>
      </c>
      <c r="K65" s="228">
        <f t="shared" si="31"/>
        <v>0</v>
      </c>
      <c r="L65" s="229">
        <f t="shared" si="24"/>
        <v>0</v>
      </c>
    </row>
    <row r="66" spans="1:12" x14ac:dyDescent="0.25">
      <c r="A66" s="13" t="s">
        <v>75</v>
      </c>
      <c r="B66" s="14" t="s">
        <v>386</v>
      </c>
      <c r="C66" s="236"/>
      <c r="D66" s="233"/>
      <c r="E66" s="233"/>
      <c r="F66" s="233"/>
      <c r="G66" s="233"/>
      <c r="H66" s="233"/>
      <c r="I66" s="233"/>
      <c r="J66" s="233"/>
      <c r="K66" s="233"/>
      <c r="L66" s="229">
        <f t="shared" si="24"/>
        <v>0</v>
      </c>
    </row>
    <row r="67" spans="1:12" x14ac:dyDescent="0.25">
      <c r="A67" s="13" t="s">
        <v>76</v>
      </c>
      <c r="B67" s="14" t="s">
        <v>362</v>
      </c>
      <c r="C67" s="236"/>
      <c r="D67" s="233"/>
      <c r="E67" s="233"/>
      <c r="F67" s="233"/>
      <c r="G67" s="233"/>
      <c r="H67" s="233"/>
      <c r="I67" s="233"/>
      <c r="J67" s="233"/>
      <c r="K67" s="233"/>
      <c r="L67" s="229">
        <f t="shared" si="24"/>
        <v>0</v>
      </c>
    </row>
    <row r="68" spans="1:12" x14ac:dyDescent="0.25">
      <c r="A68" s="15" t="s">
        <v>82</v>
      </c>
      <c r="B68" s="12" t="s">
        <v>387</v>
      </c>
      <c r="C68" s="236"/>
      <c r="D68" s="228">
        <f t="shared" ref="D68:K68" si="32">D69+D70</f>
        <v>0</v>
      </c>
      <c r="E68" s="228">
        <f t="shared" si="32"/>
        <v>0</v>
      </c>
      <c r="F68" s="228">
        <f t="shared" si="32"/>
        <v>0</v>
      </c>
      <c r="G68" s="228">
        <f t="shared" si="32"/>
        <v>0</v>
      </c>
      <c r="H68" s="228">
        <f t="shared" si="32"/>
        <v>0</v>
      </c>
      <c r="I68" s="228">
        <f t="shared" si="32"/>
        <v>0</v>
      </c>
      <c r="J68" s="228">
        <f t="shared" si="32"/>
        <v>0</v>
      </c>
      <c r="K68" s="228">
        <f t="shared" si="32"/>
        <v>0</v>
      </c>
      <c r="L68" s="229">
        <f t="shared" si="24"/>
        <v>0</v>
      </c>
    </row>
    <row r="69" spans="1:12" x14ac:dyDescent="0.25">
      <c r="A69" s="13" t="s">
        <v>233</v>
      </c>
      <c r="B69" s="14" t="s">
        <v>388</v>
      </c>
      <c r="C69" s="236"/>
      <c r="D69" s="233"/>
      <c r="E69" s="233"/>
      <c r="F69" s="233"/>
      <c r="G69" s="233"/>
      <c r="H69" s="233"/>
      <c r="I69" s="233"/>
      <c r="J69" s="233"/>
      <c r="K69" s="233"/>
      <c r="L69" s="229">
        <f t="shared" si="24"/>
        <v>0</v>
      </c>
    </row>
    <row r="70" spans="1:12" x14ac:dyDescent="0.25">
      <c r="A70" s="13" t="s">
        <v>234</v>
      </c>
      <c r="B70" s="14" t="s">
        <v>362</v>
      </c>
      <c r="C70" s="236"/>
      <c r="D70" s="233"/>
      <c r="E70" s="233"/>
      <c r="F70" s="233"/>
      <c r="G70" s="233"/>
      <c r="H70" s="233"/>
      <c r="I70" s="233"/>
      <c r="J70" s="233"/>
      <c r="K70" s="233"/>
      <c r="L70" s="229">
        <f t="shared" si="24"/>
        <v>0</v>
      </c>
    </row>
    <row r="71" spans="1:12" x14ac:dyDescent="0.25">
      <c r="A71" s="15" t="s">
        <v>83</v>
      </c>
      <c r="B71" s="12" t="s">
        <v>389</v>
      </c>
      <c r="C71" s="236"/>
      <c r="D71" s="228">
        <f t="shared" ref="D71:K71" si="33">D72+D73</f>
        <v>0</v>
      </c>
      <c r="E71" s="228">
        <f t="shared" si="33"/>
        <v>0</v>
      </c>
      <c r="F71" s="228">
        <f t="shared" si="33"/>
        <v>0</v>
      </c>
      <c r="G71" s="228">
        <f t="shared" si="33"/>
        <v>0</v>
      </c>
      <c r="H71" s="228">
        <f t="shared" si="33"/>
        <v>0</v>
      </c>
      <c r="I71" s="228">
        <f t="shared" si="33"/>
        <v>0</v>
      </c>
      <c r="J71" s="228">
        <f t="shared" si="33"/>
        <v>0</v>
      </c>
      <c r="K71" s="228">
        <f t="shared" si="33"/>
        <v>0</v>
      </c>
      <c r="L71" s="229">
        <f t="shared" si="24"/>
        <v>0</v>
      </c>
    </row>
    <row r="72" spans="1:12" x14ac:dyDescent="0.25">
      <c r="A72" s="13" t="s">
        <v>84</v>
      </c>
      <c r="B72" s="14" t="s">
        <v>390</v>
      </c>
      <c r="C72" s="236"/>
      <c r="D72" s="233"/>
      <c r="E72" s="233"/>
      <c r="F72" s="233"/>
      <c r="G72" s="233"/>
      <c r="H72" s="233"/>
      <c r="I72" s="233"/>
      <c r="J72" s="233"/>
      <c r="K72" s="233"/>
      <c r="L72" s="229">
        <f t="shared" si="24"/>
        <v>0</v>
      </c>
    </row>
    <row r="73" spans="1:12" x14ac:dyDescent="0.25">
      <c r="A73" s="13" t="s">
        <v>85</v>
      </c>
      <c r="B73" s="14" t="s">
        <v>362</v>
      </c>
      <c r="C73" s="236"/>
      <c r="D73" s="233"/>
      <c r="E73" s="233"/>
      <c r="F73" s="233"/>
      <c r="G73" s="233"/>
      <c r="H73" s="233"/>
      <c r="I73" s="233"/>
      <c r="J73" s="233"/>
      <c r="K73" s="233"/>
      <c r="L73" s="229">
        <f t="shared" si="24"/>
        <v>0</v>
      </c>
    </row>
    <row r="74" spans="1:12" x14ac:dyDescent="0.25">
      <c r="A74" s="15" t="s">
        <v>158</v>
      </c>
      <c r="B74" s="12" t="s">
        <v>391</v>
      </c>
      <c r="C74" s="236"/>
      <c r="D74" s="228">
        <f t="shared" ref="D74:K74" si="34">D75+D76</f>
        <v>0</v>
      </c>
      <c r="E74" s="228">
        <f t="shared" si="34"/>
        <v>0</v>
      </c>
      <c r="F74" s="228">
        <f t="shared" si="34"/>
        <v>0</v>
      </c>
      <c r="G74" s="228">
        <f t="shared" si="34"/>
        <v>0</v>
      </c>
      <c r="H74" s="228">
        <f t="shared" si="34"/>
        <v>0</v>
      </c>
      <c r="I74" s="228">
        <f t="shared" si="34"/>
        <v>0</v>
      </c>
      <c r="J74" s="228">
        <f t="shared" si="34"/>
        <v>0</v>
      </c>
      <c r="K74" s="228">
        <f t="shared" si="34"/>
        <v>0</v>
      </c>
      <c r="L74" s="229">
        <f t="shared" si="24"/>
        <v>0</v>
      </c>
    </row>
    <row r="75" spans="1:12" x14ac:dyDescent="0.25">
      <c r="A75" s="13" t="s">
        <v>159</v>
      </c>
      <c r="B75" s="14" t="s">
        <v>392</v>
      </c>
      <c r="C75" s="236"/>
      <c r="D75" s="233"/>
      <c r="E75" s="233"/>
      <c r="F75" s="233"/>
      <c r="G75" s="233"/>
      <c r="H75" s="233"/>
      <c r="I75" s="233"/>
      <c r="J75" s="233"/>
      <c r="K75" s="233"/>
      <c r="L75" s="229">
        <f t="shared" si="24"/>
        <v>0</v>
      </c>
    </row>
    <row r="76" spans="1:12" x14ac:dyDescent="0.25">
      <c r="A76" s="13" t="s">
        <v>160</v>
      </c>
      <c r="B76" s="14" t="s">
        <v>362</v>
      </c>
      <c r="C76" s="236"/>
      <c r="D76" s="233"/>
      <c r="E76" s="233"/>
      <c r="F76" s="233"/>
      <c r="G76" s="233"/>
      <c r="H76" s="233"/>
      <c r="I76" s="233"/>
      <c r="J76" s="233"/>
      <c r="K76" s="233"/>
      <c r="L76" s="229">
        <f t="shared" si="24"/>
        <v>0</v>
      </c>
    </row>
    <row r="77" spans="1:12" x14ac:dyDescent="0.25">
      <c r="A77" s="9">
        <v>2.2999999999999998</v>
      </c>
      <c r="B77" s="705" t="s">
        <v>608</v>
      </c>
      <c r="C77" s="228">
        <f>C78+C81+C84+C87+C90</f>
        <v>0</v>
      </c>
      <c r="D77" s="228">
        <f t="shared" ref="D77:K77" si="35">D78+D81+D84+D87+D90</f>
        <v>0</v>
      </c>
      <c r="E77" s="228">
        <f t="shared" si="35"/>
        <v>0</v>
      </c>
      <c r="F77" s="228">
        <f t="shared" si="35"/>
        <v>0</v>
      </c>
      <c r="G77" s="228">
        <f t="shared" si="35"/>
        <v>0</v>
      </c>
      <c r="H77" s="228">
        <f t="shared" si="35"/>
        <v>0</v>
      </c>
      <c r="I77" s="228">
        <f t="shared" si="35"/>
        <v>0</v>
      </c>
      <c r="J77" s="228">
        <f t="shared" si="35"/>
        <v>0</v>
      </c>
      <c r="K77" s="228">
        <f t="shared" si="35"/>
        <v>0</v>
      </c>
      <c r="L77" s="229">
        <f>+C77+D77+E77+F77+I77</f>
        <v>0</v>
      </c>
    </row>
    <row r="78" spans="1:12" x14ac:dyDescent="0.25">
      <c r="A78" s="11" t="s">
        <v>86</v>
      </c>
      <c r="B78" s="12" t="s">
        <v>383</v>
      </c>
      <c r="C78" s="228">
        <f>C79+C80</f>
        <v>0</v>
      </c>
      <c r="D78" s="228">
        <f t="shared" ref="D78:K78" si="36">D79+D80</f>
        <v>0</v>
      </c>
      <c r="E78" s="228">
        <f t="shared" si="36"/>
        <v>0</v>
      </c>
      <c r="F78" s="228">
        <f t="shared" si="36"/>
        <v>0</v>
      </c>
      <c r="G78" s="228">
        <f t="shared" si="36"/>
        <v>0</v>
      </c>
      <c r="H78" s="228">
        <f t="shared" si="36"/>
        <v>0</v>
      </c>
      <c r="I78" s="228">
        <f t="shared" si="36"/>
        <v>0</v>
      </c>
      <c r="J78" s="228">
        <f t="shared" si="36"/>
        <v>0</v>
      </c>
      <c r="K78" s="228">
        <f t="shared" si="36"/>
        <v>0</v>
      </c>
      <c r="L78" s="229">
        <f>+C78+D78+E78+F78+I78</f>
        <v>0</v>
      </c>
    </row>
    <row r="79" spans="1:12" x14ac:dyDescent="0.25">
      <c r="A79" s="13" t="s">
        <v>87</v>
      </c>
      <c r="B79" s="14" t="s">
        <v>384</v>
      </c>
      <c r="C79" s="233"/>
      <c r="D79" s="233"/>
      <c r="E79" s="233"/>
      <c r="F79" s="233"/>
      <c r="G79" s="233"/>
      <c r="H79" s="233"/>
      <c r="I79" s="233"/>
      <c r="J79" s="233"/>
      <c r="K79" s="233"/>
      <c r="L79" s="229">
        <f t="shared" ref="L79:L124" si="37">+C79+D79+E79+F79+I79</f>
        <v>0</v>
      </c>
    </row>
    <row r="80" spans="1:12" x14ac:dyDescent="0.25">
      <c r="A80" s="13" t="s">
        <v>88</v>
      </c>
      <c r="B80" s="17" t="s">
        <v>362</v>
      </c>
      <c r="C80" s="233"/>
      <c r="D80" s="233"/>
      <c r="E80" s="233"/>
      <c r="F80" s="233"/>
      <c r="G80" s="233"/>
      <c r="H80" s="233"/>
      <c r="I80" s="233"/>
      <c r="J80" s="233"/>
      <c r="K80" s="233"/>
      <c r="L80" s="229">
        <f>+C80+D80+E80+F80+I80</f>
        <v>0</v>
      </c>
    </row>
    <row r="81" spans="1:12" x14ac:dyDescent="0.25">
      <c r="A81" s="11" t="s">
        <v>89</v>
      </c>
      <c r="B81" s="16" t="s">
        <v>385</v>
      </c>
      <c r="C81" s="228">
        <f>C82+C83</f>
        <v>0</v>
      </c>
      <c r="D81" s="228">
        <f t="shared" ref="D81:K81" si="38">D82+D83</f>
        <v>0</v>
      </c>
      <c r="E81" s="228">
        <f t="shared" si="38"/>
        <v>0</v>
      </c>
      <c r="F81" s="228">
        <f t="shared" si="38"/>
        <v>0</v>
      </c>
      <c r="G81" s="228">
        <f t="shared" si="38"/>
        <v>0</v>
      </c>
      <c r="H81" s="228">
        <f t="shared" si="38"/>
        <v>0</v>
      </c>
      <c r="I81" s="228">
        <f t="shared" si="38"/>
        <v>0</v>
      </c>
      <c r="J81" s="228">
        <f t="shared" si="38"/>
        <v>0</v>
      </c>
      <c r="K81" s="228">
        <f t="shared" si="38"/>
        <v>0</v>
      </c>
      <c r="L81" s="229">
        <f t="shared" si="37"/>
        <v>0</v>
      </c>
    </row>
    <row r="82" spans="1:12" x14ac:dyDescent="0.25">
      <c r="A82" s="13" t="s">
        <v>90</v>
      </c>
      <c r="B82" s="14" t="s">
        <v>386</v>
      </c>
      <c r="C82" s="233"/>
      <c r="D82" s="233"/>
      <c r="E82" s="233"/>
      <c r="F82" s="233"/>
      <c r="G82" s="233"/>
      <c r="H82" s="233"/>
      <c r="I82" s="233"/>
      <c r="J82" s="233"/>
      <c r="K82" s="233"/>
      <c r="L82" s="229">
        <f t="shared" si="37"/>
        <v>0</v>
      </c>
    </row>
    <row r="83" spans="1:12" x14ac:dyDescent="0.25">
      <c r="A83" s="13" t="s">
        <v>91</v>
      </c>
      <c r="B83" s="17" t="s">
        <v>362</v>
      </c>
      <c r="C83" s="233"/>
      <c r="D83" s="233"/>
      <c r="E83" s="233"/>
      <c r="F83" s="233"/>
      <c r="G83" s="233"/>
      <c r="H83" s="233"/>
      <c r="I83" s="233"/>
      <c r="J83" s="233"/>
      <c r="K83" s="233"/>
      <c r="L83" s="229">
        <f t="shared" si="37"/>
        <v>0</v>
      </c>
    </row>
    <row r="84" spans="1:12" x14ac:dyDescent="0.25">
      <c r="A84" s="11" t="s">
        <v>92</v>
      </c>
      <c r="B84" s="16" t="s">
        <v>387</v>
      </c>
      <c r="C84" s="228">
        <f>C85+C86</f>
        <v>0</v>
      </c>
      <c r="D84" s="228">
        <f t="shared" ref="D84:K84" si="39">D85+D86</f>
        <v>0</v>
      </c>
      <c r="E84" s="228">
        <f t="shared" si="39"/>
        <v>0</v>
      </c>
      <c r="F84" s="228">
        <f t="shared" si="39"/>
        <v>0</v>
      </c>
      <c r="G84" s="228">
        <f t="shared" si="39"/>
        <v>0</v>
      </c>
      <c r="H84" s="228">
        <f t="shared" si="39"/>
        <v>0</v>
      </c>
      <c r="I84" s="228">
        <f t="shared" si="39"/>
        <v>0</v>
      </c>
      <c r="J84" s="228">
        <f t="shared" si="39"/>
        <v>0</v>
      </c>
      <c r="K84" s="228">
        <f t="shared" si="39"/>
        <v>0</v>
      </c>
      <c r="L84" s="229">
        <f t="shared" si="37"/>
        <v>0</v>
      </c>
    </row>
    <row r="85" spans="1:12" x14ac:dyDescent="0.25">
      <c r="A85" s="13" t="s">
        <v>102</v>
      </c>
      <c r="B85" s="14" t="s">
        <v>388</v>
      </c>
      <c r="C85" s="233"/>
      <c r="D85" s="233"/>
      <c r="E85" s="233"/>
      <c r="F85" s="233"/>
      <c r="G85" s="233"/>
      <c r="H85" s="233"/>
      <c r="I85" s="233"/>
      <c r="J85" s="233"/>
      <c r="K85" s="233"/>
      <c r="L85" s="229">
        <f t="shared" si="37"/>
        <v>0</v>
      </c>
    </row>
    <row r="86" spans="1:12" x14ac:dyDescent="0.25">
      <c r="A86" s="13" t="s">
        <v>103</v>
      </c>
      <c r="B86" s="17" t="s">
        <v>362</v>
      </c>
      <c r="C86" s="233"/>
      <c r="D86" s="233"/>
      <c r="E86" s="233"/>
      <c r="F86" s="233"/>
      <c r="G86" s="233"/>
      <c r="H86" s="233"/>
      <c r="I86" s="233"/>
      <c r="J86" s="233"/>
      <c r="K86" s="233"/>
      <c r="L86" s="229">
        <f t="shared" si="37"/>
        <v>0</v>
      </c>
    </row>
    <row r="87" spans="1:12" x14ac:dyDescent="0.25">
      <c r="A87" s="11" t="s">
        <v>93</v>
      </c>
      <c r="B87" s="12" t="s">
        <v>389</v>
      </c>
      <c r="C87" s="228">
        <f>C88+C89</f>
        <v>0</v>
      </c>
      <c r="D87" s="228">
        <f t="shared" ref="D87:K87" si="40">D88+D89</f>
        <v>0</v>
      </c>
      <c r="E87" s="228">
        <f t="shared" si="40"/>
        <v>0</v>
      </c>
      <c r="F87" s="228">
        <f t="shared" si="40"/>
        <v>0</v>
      </c>
      <c r="G87" s="228">
        <f t="shared" si="40"/>
        <v>0</v>
      </c>
      <c r="H87" s="228">
        <f t="shared" si="40"/>
        <v>0</v>
      </c>
      <c r="I87" s="228">
        <f t="shared" si="40"/>
        <v>0</v>
      </c>
      <c r="J87" s="228">
        <f t="shared" si="40"/>
        <v>0</v>
      </c>
      <c r="K87" s="228">
        <f t="shared" si="40"/>
        <v>0</v>
      </c>
      <c r="L87" s="229">
        <f t="shared" si="37"/>
        <v>0</v>
      </c>
    </row>
    <row r="88" spans="1:12" x14ac:dyDescent="0.25">
      <c r="A88" s="13" t="s">
        <v>104</v>
      </c>
      <c r="B88" s="14" t="s">
        <v>390</v>
      </c>
      <c r="C88" s="233"/>
      <c r="D88" s="233"/>
      <c r="E88" s="233"/>
      <c r="F88" s="233"/>
      <c r="G88" s="233"/>
      <c r="H88" s="233"/>
      <c r="I88" s="233"/>
      <c r="J88" s="233"/>
      <c r="K88" s="233"/>
      <c r="L88" s="229">
        <f t="shared" si="37"/>
        <v>0</v>
      </c>
    </row>
    <row r="89" spans="1:12" x14ac:dyDescent="0.25">
      <c r="A89" s="13" t="s">
        <v>105</v>
      </c>
      <c r="B89" s="14" t="s">
        <v>362</v>
      </c>
      <c r="C89" s="233"/>
      <c r="D89" s="233"/>
      <c r="E89" s="233"/>
      <c r="F89" s="233"/>
      <c r="G89" s="233"/>
      <c r="H89" s="233"/>
      <c r="I89" s="233"/>
      <c r="J89" s="233"/>
      <c r="K89" s="233"/>
      <c r="L89" s="229">
        <f t="shared" si="37"/>
        <v>0</v>
      </c>
    </row>
    <row r="90" spans="1:12" x14ac:dyDescent="0.25">
      <c r="A90" s="11" t="s">
        <v>161</v>
      </c>
      <c r="B90" s="16" t="s">
        <v>391</v>
      </c>
      <c r="C90" s="228">
        <f>C91+C92</f>
        <v>0</v>
      </c>
      <c r="D90" s="228">
        <f t="shared" ref="D90:K90" si="41">D91+D92</f>
        <v>0</v>
      </c>
      <c r="E90" s="228">
        <f t="shared" si="41"/>
        <v>0</v>
      </c>
      <c r="F90" s="228">
        <f t="shared" si="41"/>
        <v>0</v>
      </c>
      <c r="G90" s="228">
        <f t="shared" si="41"/>
        <v>0</v>
      </c>
      <c r="H90" s="228">
        <f t="shared" si="41"/>
        <v>0</v>
      </c>
      <c r="I90" s="228">
        <f t="shared" si="41"/>
        <v>0</v>
      </c>
      <c r="J90" s="228">
        <f t="shared" si="41"/>
        <v>0</v>
      </c>
      <c r="K90" s="228">
        <f t="shared" si="41"/>
        <v>0</v>
      </c>
      <c r="L90" s="229">
        <f t="shared" si="37"/>
        <v>0</v>
      </c>
    </row>
    <row r="91" spans="1:12" x14ac:dyDescent="0.25">
      <c r="A91" s="13" t="s">
        <v>162</v>
      </c>
      <c r="B91" s="14" t="s">
        <v>392</v>
      </c>
      <c r="C91" s="233"/>
      <c r="D91" s="233"/>
      <c r="E91" s="233"/>
      <c r="F91" s="233"/>
      <c r="G91" s="233"/>
      <c r="H91" s="233"/>
      <c r="I91" s="233"/>
      <c r="J91" s="233"/>
      <c r="K91" s="233"/>
      <c r="L91" s="229">
        <f t="shared" si="37"/>
        <v>0</v>
      </c>
    </row>
    <row r="92" spans="1:12" x14ac:dyDescent="0.25">
      <c r="A92" s="13" t="s">
        <v>163</v>
      </c>
      <c r="B92" s="14" t="s">
        <v>362</v>
      </c>
      <c r="C92" s="233"/>
      <c r="D92" s="233"/>
      <c r="E92" s="233"/>
      <c r="F92" s="233"/>
      <c r="G92" s="233"/>
      <c r="H92" s="233"/>
      <c r="I92" s="233"/>
      <c r="J92" s="233"/>
      <c r="K92" s="233"/>
      <c r="L92" s="229">
        <f t="shared" si="37"/>
        <v>0</v>
      </c>
    </row>
    <row r="93" spans="1:12" x14ac:dyDescent="0.25">
      <c r="A93" s="9">
        <v>2.4</v>
      </c>
      <c r="B93" s="10" t="s">
        <v>393</v>
      </c>
      <c r="C93" s="228">
        <f>C94+C97+C100+C103+C106</f>
        <v>0</v>
      </c>
      <c r="D93" s="228">
        <f t="shared" ref="D93:K93" si="42">D94+D97+D100+D103+D106</f>
        <v>0</v>
      </c>
      <c r="E93" s="228">
        <f t="shared" si="42"/>
        <v>0</v>
      </c>
      <c r="F93" s="228">
        <f t="shared" si="42"/>
        <v>0</v>
      </c>
      <c r="G93" s="228">
        <f t="shared" si="42"/>
        <v>0</v>
      </c>
      <c r="H93" s="228">
        <f t="shared" si="42"/>
        <v>0</v>
      </c>
      <c r="I93" s="228">
        <f t="shared" si="42"/>
        <v>0</v>
      </c>
      <c r="J93" s="228">
        <f t="shared" si="42"/>
        <v>0</v>
      </c>
      <c r="K93" s="228">
        <f t="shared" si="42"/>
        <v>0</v>
      </c>
      <c r="L93" s="229">
        <f t="shared" si="37"/>
        <v>0</v>
      </c>
    </row>
    <row r="94" spans="1:12" x14ac:dyDescent="0.25">
      <c r="A94" s="11" t="s">
        <v>94</v>
      </c>
      <c r="B94" s="12" t="s">
        <v>383</v>
      </c>
      <c r="C94" s="228">
        <f>C95+C96</f>
        <v>0</v>
      </c>
      <c r="D94" s="228">
        <f t="shared" ref="D94:K94" si="43">D95+D96</f>
        <v>0</v>
      </c>
      <c r="E94" s="228">
        <f t="shared" si="43"/>
        <v>0</v>
      </c>
      <c r="F94" s="228">
        <f t="shared" si="43"/>
        <v>0</v>
      </c>
      <c r="G94" s="228">
        <f t="shared" si="43"/>
        <v>0</v>
      </c>
      <c r="H94" s="228">
        <f t="shared" si="43"/>
        <v>0</v>
      </c>
      <c r="I94" s="228">
        <f t="shared" si="43"/>
        <v>0</v>
      </c>
      <c r="J94" s="228">
        <f t="shared" si="43"/>
        <v>0</v>
      </c>
      <c r="K94" s="228">
        <f t="shared" si="43"/>
        <v>0</v>
      </c>
      <c r="L94" s="229">
        <f t="shared" si="37"/>
        <v>0</v>
      </c>
    </row>
    <row r="95" spans="1:12" x14ac:dyDescent="0.25">
      <c r="A95" s="13" t="s">
        <v>106</v>
      </c>
      <c r="B95" s="14" t="s">
        <v>384</v>
      </c>
      <c r="C95" s="233"/>
      <c r="D95" s="233"/>
      <c r="E95" s="233"/>
      <c r="F95" s="233"/>
      <c r="G95" s="233"/>
      <c r="H95" s="233"/>
      <c r="I95" s="233"/>
      <c r="J95" s="233"/>
      <c r="K95" s="233"/>
      <c r="L95" s="229">
        <f t="shared" si="37"/>
        <v>0</v>
      </c>
    </row>
    <row r="96" spans="1:12" x14ac:dyDescent="0.25">
      <c r="A96" s="13" t="s">
        <v>107</v>
      </c>
      <c r="B96" s="14" t="s">
        <v>362</v>
      </c>
      <c r="C96" s="233"/>
      <c r="D96" s="233"/>
      <c r="E96" s="233"/>
      <c r="F96" s="233"/>
      <c r="G96" s="233"/>
      <c r="H96" s="233"/>
      <c r="I96" s="233"/>
      <c r="J96" s="233"/>
      <c r="K96" s="233"/>
      <c r="L96" s="229">
        <f t="shared" si="37"/>
        <v>0</v>
      </c>
    </row>
    <row r="97" spans="1:12" x14ac:dyDescent="0.25">
      <c r="A97" s="11" t="s">
        <v>95</v>
      </c>
      <c r="B97" s="12" t="s">
        <v>385</v>
      </c>
      <c r="C97" s="228">
        <f>C98+C99</f>
        <v>0</v>
      </c>
      <c r="D97" s="228">
        <f t="shared" ref="D97:K97" si="44">D98+D99</f>
        <v>0</v>
      </c>
      <c r="E97" s="228">
        <f t="shared" si="44"/>
        <v>0</v>
      </c>
      <c r="F97" s="228">
        <f t="shared" si="44"/>
        <v>0</v>
      </c>
      <c r="G97" s="228">
        <f t="shared" si="44"/>
        <v>0</v>
      </c>
      <c r="H97" s="228">
        <f t="shared" si="44"/>
        <v>0</v>
      </c>
      <c r="I97" s="228">
        <f t="shared" si="44"/>
        <v>0</v>
      </c>
      <c r="J97" s="228">
        <f t="shared" si="44"/>
        <v>0</v>
      </c>
      <c r="K97" s="228">
        <f t="shared" si="44"/>
        <v>0</v>
      </c>
      <c r="L97" s="229">
        <f t="shared" si="37"/>
        <v>0</v>
      </c>
    </row>
    <row r="98" spans="1:12" x14ac:dyDescent="0.25">
      <c r="A98" s="13" t="s">
        <v>108</v>
      </c>
      <c r="B98" s="14" t="s">
        <v>386</v>
      </c>
      <c r="C98" s="233"/>
      <c r="D98" s="233"/>
      <c r="E98" s="233"/>
      <c r="F98" s="233"/>
      <c r="G98" s="233"/>
      <c r="H98" s="233"/>
      <c r="I98" s="233"/>
      <c r="J98" s="233"/>
      <c r="K98" s="233"/>
      <c r="L98" s="229">
        <f t="shared" si="37"/>
        <v>0</v>
      </c>
    </row>
    <row r="99" spans="1:12" x14ac:dyDescent="0.25">
      <c r="A99" s="13" t="s">
        <v>109</v>
      </c>
      <c r="B99" s="14" t="s">
        <v>362</v>
      </c>
      <c r="C99" s="233"/>
      <c r="D99" s="233"/>
      <c r="E99" s="233"/>
      <c r="F99" s="233"/>
      <c r="G99" s="233"/>
      <c r="H99" s="233"/>
      <c r="I99" s="233"/>
      <c r="J99" s="233"/>
      <c r="K99" s="233"/>
      <c r="L99" s="229">
        <f t="shared" si="37"/>
        <v>0</v>
      </c>
    </row>
    <row r="100" spans="1:12" x14ac:dyDescent="0.25">
      <c r="A100" s="15" t="s">
        <v>96</v>
      </c>
      <c r="B100" s="12" t="s">
        <v>387</v>
      </c>
      <c r="C100" s="228">
        <f>C101+C102</f>
        <v>0</v>
      </c>
      <c r="D100" s="228">
        <f t="shared" ref="D100:K100" si="45">D101+D102</f>
        <v>0</v>
      </c>
      <c r="E100" s="228">
        <f t="shared" si="45"/>
        <v>0</v>
      </c>
      <c r="F100" s="228">
        <f t="shared" si="45"/>
        <v>0</v>
      </c>
      <c r="G100" s="228">
        <f t="shared" si="45"/>
        <v>0</v>
      </c>
      <c r="H100" s="228">
        <f t="shared" si="45"/>
        <v>0</v>
      </c>
      <c r="I100" s="228">
        <f t="shared" si="45"/>
        <v>0</v>
      </c>
      <c r="J100" s="228">
        <f t="shared" si="45"/>
        <v>0</v>
      </c>
      <c r="K100" s="228">
        <f t="shared" si="45"/>
        <v>0</v>
      </c>
      <c r="L100" s="229">
        <f t="shared" si="37"/>
        <v>0</v>
      </c>
    </row>
    <row r="101" spans="1:12" x14ac:dyDescent="0.25">
      <c r="A101" s="13" t="s">
        <v>110</v>
      </c>
      <c r="B101" s="14" t="s">
        <v>388</v>
      </c>
      <c r="C101" s="233"/>
      <c r="D101" s="233"/>
      <c r="E101" s="233"/>
      <c r="F101" s="233"/>
      <c r="G101" s="233"/>
      <c r="H101" s="233"/>
      <c r="I101" s="233"/>
      <c r="J101" s="233"/>
      <c r="K101" s="233"/>
      <c r="L101" s="229">
        <f t="shared" si="37"/>
        <v>0</v>
      </c>
    </row>
    <row r="102" spans="1:12" x14ac:dyDescent="0.25">
      <c r="A102" s="13" t="s">
        <v>111</v>
      </c>
      <c r="B102" s="14" t="s">
        <v>362</v>
      </c>
      <c r="C102" s="233"/>
      <c r="D102" s="233"/>
      <c r="E102" s="233"/>
      <c r="F102" s="233"/>
      <c r="G102" s="233"/>
      <c r="H102" s="233"/>
      <c r="I102" s="233"/>
      <c r="J102" s="233"/>
      <c r="K102" s="233"/>
      <c r="L102" s="229">
        <f t="shared" si="37"/>
        <v>0</v>
      </c>
    </row>
    <row r="103" spans="1:12" x14ac:dyDescent="0.25">
      <c r="A103" s="15" t="s">
        <v>97</v>
      </c>
      <c r="B103" s="12" t="s">
        <v>389</v>
      </c>
      <c r="C103" s="228">
        <f>C104+C105</f>
        <v>0</v>
      </c>
      <c r="D103" s="228">
        <f t="shared" ref="D103:K103" si="46">D104+D105</f>
        <v>0</v>
      </c>
      <c r="E103" s="228">
        <f t="shared" si="46"/>
        <v>0</v>
      </c>
      <c r="F103" s="228">
        <f t="shared" si="46"/>
        <v>0</v>
      </c>
      <c r="G103" s="228">
        <f t="shared" si="46"/>
        <v>0</v>
      </c>
      <c r="H103" s="228">
        <f t="shared" si="46"/>
        <v>0</v>
      </c>
      <c r="I103" s="228">
        <f t="shared" si="46"/>
        <v>0</v>
      </c>
      <c r="J103" s="228">
        <f t="shared" si="46"/>
        <v>0</v>
      </c>
      <c r="K103" s="228">
        <f t="shared" si="46"/>
        <v>0</v>
      </c>
      <c r="L103" s="229">
        <f t="shared" si="37"/>
        <v>0</v>
      </c>
    </row>
    <row r="104" spans="1:12" x14ac:dyDescent="0.25">
      <c r="A104" s="13" t="s">
        <v>112</v>
      </c>
      <c r="B104" s="14" t="s">
        <v>390</v>
      </c>
      <c r="C104" s="233"/>
      <c r="D104" s="233"/>
      <c r="E104" s="233"/>
      <c r="F104" s="233"/>
      <c r="G104" s="233"/>
      <c r="H104" s="233"/>
      <c r="I104" s="233"/>
      <c r="J104" s="233"/>
      <c r="K104" s="233"/>
      <c r="L104" s="229">
        <f t="shared" si="37"/>
        <v>0</v>
      </c>
    </row>
    <row r="105" spans="1:12" x14ac:dyDescent="0.25">
      <c r="A105" s="13" t="s">
        <v>113</v>
      </c>
      <c r="B105" s="14" t="s">
        <v>362</v>
      </c>
      <c r="C105" s="233"/>
      <c r="D105" s="233"/>
      <c r="E105" s="233"/>
      <c r="F105" s="233"/>
      <c r="G105" s="233"/>
      <c r="H105" s="233"/>
      <c r="I105" s="233"/>
      <c r="J105" s="233"/>
      <c r="K105" s="233"/>
      <c r="L105" s="229">
        <f t="shared" si="37"/>
        <v>0</v>
      </c>
    </row>
    <row r="106" spans="1:12" x14ac:dyDescent="0.25">
      <c r="A106" s="15" t="s">
        <v>167</v>
      </c>
      <c r="B106" s="12" t="s">
        <v>391</v>
      </c>
      <c r="C106" s="228">
        <f>C107+C108</f>
        <v>0</v>
      </c>
      <c r="D106" s="228">
        <f t="shared" ref="D106:K106" si="47">D107+D108</f>
        <v>0</v>
      </c>
      <c r="E106" s="228">
        <f t="shared" si="47"/>
        <v>0</v>
      </c>
      <c r="F106" s="228">
        <f t="shared" si="47"/>
        <v>0</v>
      </c>
      <c r="G106" s="228">
        <f t="shared" si="47"/>
        <v>0</v>
      </c>
      <c r="H106" s="228">
        <f t="shared" si="47"/>
        <v>0</v>
      </c>
      <c r="I106" s="228">
        <f t="shared" si="47"/>
        <v>0</v>
      </c>
      <c r="J106" s="228">
        <f t="shared" si="47"/>
        <v>0</v>
      </c>
      <c r="K106" s="228">
        <f t="shared" si="47"/>
        <v>0</v>
      </c>
      <c r="L106" s="229">
        <f t="shared" si="37"/>
        <v>0</v>
      </c>
    </row>
    <row r="107" spans="1:12" x14ac:dyDescent="0.25">
      <c r="A107" s="13" t="s">
        <v>168</v>
      </c>
      <c r="B107" s="14" t="s">
        <v>392</v>
      </c>
      <c r="C107" s="233"/>
      <c r="D107" s="233"/>
      <c r="E107" s="233"/>
      <c r="F107" s="233"/>
      <c r="G107" s="233"/>
      <c r="H107" s="233"/>
      <c r="I107" s="233"/>
      <c r="J107" s="233"/>
      <c r="K107" s="233"/>
      <c r="L107" s="229">
        <f t="shared" si="37"/>
        <v>0</v>
      </c>
    </row>
    <row r="108" spans="1:12" x14ac:dyDescent="0.25">
      <c r="A108" s="13" t="s">
        <v>169</v>
      </c>
      <c r="B108" s="14" t="s">
        <v>362</v>
      </c>
      <c r="C108" s="233"/>
      <c r="D108" s="233"/>
      <c r="E108" s="233"/>
      <c r="F108" s="233"/>
      <c r="G108" s="233"/>
      <c r="H108" s="233"/>
      <c r="I108" s="233"/>
      <c r="J108" s="233"/>
      <c r="K108" s="233"/>
      <c r="L108" s="229">
        <f t="shared" si="37"/>
        <v>0</v>
      </c>
    </row>
    <row r="109" spans="1:12" x14ac:dyDescent="0.25">
      <c r="A109" s="9">
        <v>2.5</v>
      </c>
      <c r="B109" s="10" t="s">
        <v>394</v>
      </c>
      <c r="C109" s="228">
        <f>C110+C113+C116+C119+C122</f>
        <v>0</v>
      </c>
      <c r="D109" s="228">
        <f t="shared" ref="D109:K109" si="48">D110+D113+D116+D119+D122</f>
        <v>0</v>
      </c>
      <c r="E109" s="228">
        <f t="shared" si="48"/>
        <v>0</v>
      </c>
      <c r="F109" s="228">
        <f t="shared" si="48"/>
        <v>0</v>
      </c>
      <c r="G109" s="228">
        <f t="shared" si="48"/>
        <v>0</v>
      </c>
      <c r="H109" s="228">
        <f t="shared" si="48"/>
        <v>0</v>
      </c>
      <c r="I109" s="228">
        <f t="shared" si="48"/>
        <v>0</v>
      </c>
      <c r="J109" s="228">
        <f t="shared" si="48"/>
        <v>0</v>
      </c>
      <c r="K109" s="228">
        <f t="shared" si="48"/>
        <v>0</v>
      </c>
      <c r="L109" s="229">
        <f t="shared" si="37"/>
        <v>0</v>
      </c>
    </row>
    <row r="110" spans="1:12" x14ac:dyDescent="0.25">
      <c r="A110" s="11" t="s">
        <v>98</v>
      </c>
      <c r="B110" s="12" t="s">
        <v>383</v>
      </c>
      <c r="C110" s="228">
        <f>C111+C112</f>
        <v>0</v>
      </c>
      <c r="D110" s="228">
        <f t="shared" ref="D110:K110" si="49">D111+D112</f>
        <v>0</v>
      </c>
      <c r="E110" s="228">
        <f t="shared" si="49"/>
        <v>0</v>
      </c>
      <c r="F110" s="228">
        <f t="shared" si="49"/>
        <v>0</v>
      </c>
      <c r="G110" s="228">
        <f t="shared" si="49"/>
        <v>0</v>
      </c>
      <c r="H110" s="228">
        <f t="shared" si="49"/>
        <v>0</v>
      </c>
      <c r="I110" s="228">
        <f t="shared" si="49"/>
        <v>0</v>
      </c>
      <c r="J110" s="228">
        <f t="shared" si="49"/>
        <v>0</v>
      </c>
      <c r="K110" s="228">
        <f t="shared" si="49"/>
        <v>0</v>
      </c>
      <c r="L110" s="229">
        <f t="shared" si="37"/>
        <v>0</v>
      </c>
    </row>
    <row r="111" spans="1:12" x14ac:dyDescent="0.25">
      <c r="A111" s="13" t="s">
        <v>114</v>
      </c>
      <c r="B111" s="14" t="s">
        <v>384</v>
      </c>
      <c r="C111" s="233"/>
      <c r="D111" s="233"/>
      <c r="E111" s="233"/>
      <c r="F111" s="233"/>
      <c r="G111" s="233"/>
      <c r="H111" s="233"/>
      <c r="I111" s="233"/>
      <c r="J111" s="233"/>
      <c r="K111" s="233"/>
      <c r="L111" s="229">
        <f t="shared" si="37"/>
        <v>0</v>
      </c>
    </row>
    <row r="112" spans="1:12" x14ac:dyDescent="0.25">
      <c r="A112" s="13" t="s">
        <v>115</v>
      </c>
      <c r="B112" s="14" t="s">
        <v>362</v>
      </c>
      <c r="C112" s="233"/>
      <c r="D112" s="233"/>
      <c r="E112" s="233"/>
      <c r="F112" s="233"/>
      <c r="G112" s="233"/>
      <c r="H112" s="233"/>
      <c r="I112" s="233"/>
      <c r="J112" s="233"/>
      <c r="K112" s="233"/>
      <c r="L112" s="229">
        <f t="shared" si="37"/>
        <v>0</v>
      </c>
    </row>
    <row r="113" spans="1:12" x14ac:dyDescent="0.25">
      <c r="A113" s="11" t="s">
        <v>99</v>
      </c>
      <c r="B113" s="12" t="s">
        <v>385</v>
      </c>
      <c r="C113" s="228">
        <f>C114+C115</f>
        <v>0</v>
      </c>
      <c r="D113" s="228">
        <f t="shared" ref="D113:K113" si="50">D114+D115</f>
        <v>0</v>
      </c>
      <c r="E113" s="228">
        <f t="shared" si="50"/>
        <v>0</v>
      </c>
      <c r="F113" s="228">
        <f t="shared" si="50"/>
        <v>0</v>
      </c>
      <c r="G113" s="228">
        <f t="shared" si="50"/>
        <v>0</v>
      </c>
      <c r="H113" s="228">
        <f t="shared" si="50"/>
        <v>0</v>
      </c>
      <c r="I113" s="228">
        <f t="shared" si="50"/>
        <v>0</v>
      </c>
      <c r="J113" s="228">
        <f t="shared" si="50"/>
        <v>0</v>
      </c>
      <c r="K113" s="228">
        <f t="shared" si="50"/>
        <v>0</v>
      </c>
      <c r="L113" s="229">
        <f t="shared" si="37"/>
        <v>0</v>
      </c>
    </row>
    <row r="114" spans="1:12" x14ac:dyDescent="0.25">
      <c r="A114" s="13" t="s">
        <v>116</v>
      </c>
      <c r="B114" s="14" t="s">
        <v>386</v>
      </c>
      <c r="C114" s="233"/>
      <c r="D114" s="233"/>
      <c r="E114" s="233"/>
      <c r="F114" s="233"/>
      <c r="G114" s="233"/>
      <c r="H114" s="233"/>
      <c r="I114" s="233"/>
      <c r="J114" s="233"/>
      <c r="K114" s="233"/>
      <c r="L114" s="229">
        <f t="shared" si="37"/>
        <v>0</v>
      </c>
    </row>
    <row r="115" spans="1:12" x14ac:dyDescent="0.25">
      <c r="A115" s="13" t="s">
        <v>117</v>
      </c>
      <c r="B115" s="14" t="s">
        <v>362</v>
      </c>
      <c r="C115" s="233"/>
      <c r="D115" s="233"/>
      <c r="E115" s="233"/>
      <c r="F115" s="233"/>
      <c r="G115" s="233"/>
      <c r="H115" s="233"/>
      <c r="I115" s="233"/>
      <c r="J115" s="233"/>
      <c r="K115" s="233"/>
      <c r="L115" s="229">
        <f t="shared" si="37"/>
        <v>0</v>
      </c>
    </row>
    <row r="116" spans="1:12" x14ac:dyDescent="0.25">
      <c r="A116" s="15" t="s">
        <v>100</v>
      </c>
      <c r="B116" s="16" t="s">
        <v>387</v>
      </c>
      <c r="C116" s="228">
        <f>C117+C118</f>
        <v>0</v>
      </c>
      <c r="D116" s="228">
        <f t="shared" ref="D116:K116" si="51">D117+D118</f>
        <v>0</v>
      </c>
      <c r="E116" s="228">
        <f t="shared" si="51"/>
        <v>0</v>
      </c>
      <c r="F116" s="228">
        <f t="shared" si="51"/>
        <v>0</v>
      </c>
      <c r="G116" s="228">
        <f t="shared" si="51"/>
        <v>0</v>
      </c>
      <c r="H116" s="228">
        <f t="shared" si="51"/>
        <v>0</v>
      </c>
      <c r="I116" s="228">
        <f t="shared" si="51"/>
        <v>0</v>
      </c>
      <c r="J116" s="228">
        <f t="shared" si="51"/>
        <v>0</v>
      </c>
      <c r="K116" s="228">
        <f t="shared" si="51"/>
        <v>0</v>
      </c>
      <c r="L116" s="229">
        <f t="shared" si="37"/>
        <v>0</v>
      </c>
    </row>
    <row r="117" spans="1:12" x14ac:dyDescent="0.25">
      <c r="A117" s="13" t="s">
        <v>118</v>
      </c>
      <c r="B117" s="14" t="s">
        <v>388</v>
      </c>
      <c r="C117" s="233"/>
      <c r="D117" s="233"/>
      <c r="E117" s="233"/>
      <c r="F117" s="233"/>
      <c r="G117" s="233"/>
      <c r="H117" s="233"/>
      <c r="I117" s="233"/>
      <c r="J117" s="233"/>
      <c r="K117" s="233"/>
      <c r="L117" s="229">
        <f t="shared" si="37"/>
        <v>0</v>
      </c>
    </row>
    <row r="118" spans="1:12" x14ac:dyDescent="0.25">
      <c r="A118" s="13" t="s">
        <v>119</v>
      </c>
      <c r="B118" s="17" t="s">
        <v>362</v>
      </c>
      <c r="C118" s="233"/>
      <c r="D118" s="233"/>
      <c r="E118" s="233"/>
      <c r="F118" s="233"/>
      <c r="G118" s="233"/>
      <c r="H118" s="233"/>
      <c r="I118" s="233"/>
      <c r="J118" s="233"/>
      <c r="K118" s="233"/>
      <c r="L118" s="229">
        <f t="shared" si="37"/>
        <v>0</v>
      </c>
    </row>
    <row r="119" spans="1:12" x14ac:dyDescent="0.25">
      <c r="A119" s="15" t="s">
        <v>101</v>
      </c>
      <c r="B119" s="12" t="s">
        <v>389</v>
      </c>
      <c r="C119" s="228">
        <f>C120+C121</f>
        <v>0</v>
      </c>
      <c r="D119" s="228">
        <f t="shared" ref="D119:K119" si="52">D120+D121</f>
        <v>0</v>
      </c>
      <c r="E119" s="228">
        <f t="shared" si="52"/>
        <v>0</v>
      </c>
      <c r="F119" s="228">
        <f t="shared" si="52"/>
        <v>0</v>
      </c>
      <c r="G119" s="228">
        <f t="shared" si="52"/>
        <v>0</v>
      </c>
      <c r="H119" s="228">
        <f t="shared" si="52"/>
        <v>0</v>
      </c>
      <c r="I119" s="228">
        <f t="shared" si="52"/>
        <v>0</v>
      </c>
      <c r="J119" s="228">
        <f t="shared" si="52"/>
        <v>0</v>
      </c>
      <c r="K119" s="228">
        <f t="shared" si="52"/>
        <v>0</v>
      </c>
      <c r="L119" s="229">
        <f t="shared" si="37"/>
        <v>0</v>
      </c>
    </row>
    <row r="120" spans="1:12" x14ac:dyDescent="0.25">
      <c r="A120" s="13" t="s">
        <v>120</v>
      </c>
      <c r="B120" s="14" t="s">
        <v>390</v>
      </c>
      <c r="C120" s="233"/>
      <c r="D120" s="233"/>
      <c r="E120" s="233"/>
      <c r="F120" s="233"/>
      <c r="G120" s="233"/>
      <c r="H120" s="233"/>
      <c r="I120" s="233"/>
      <c r="J120" s="233"/>
      <c r="K120" s="233"/>
      <c r="L120" s="229">
        <f t="shared" si="37"/>
        <v>0</v>
      </c>
    </row>
    <row r="121" spans="1:12" x14ac:dyDescent="0.25">
      <c r="A121" s="13" t="s">
        <v>121</v>
      </c>
      <c r="B121" s="14" t="s">
        <v>362</v>
      </c>
      <c r="C121" s="233"/>
      <c r="D121" s="233"/>
      <c r="E121" s="233"/>
      <c r="F121" s="233"/>
      <c r="G121" s="233"/>
      <c r="H121" s="233"/>
      <c r="I121" s="233"/>
      <c r="J121" s="233"/>
      <c r="K121" s="233"/>
      <c r="L121" s="229">
        <f t="shared" si="37"/>
        <v>0</v>
      </c>
    </row>
    <row r="122" spans="1:12" x14ac:dyDescent="0.25">
      <c r="A122" s="15" t="s">
        <v>164</v>
      </c>
      <c r="B122" s="16" t="s">
        <v>391</v>
      </c>
      <c r="C122" s="228">
        <f>C123+C124</f>
        <v>0</v>
      </c>
      <c r="D122" s="228">
        <f t="shared" ref="D122:K122" si="53">D123+D124</f>
        <v>0</v>
      </c>
      <c r="E122" s="228">
        <f t="shared" si="53"/>
        <v>0</v>
      </c>
      <c r="F122" s="228">
        <f t="shared" si="53"/>
        <v>0</v>
      </c>
      <c r="G122" s="228">
        <f t="shared" si="53"/>
        <v>0</v>
      </c>
      <c r="H122" s="228">
        <f t="shared" si="53"/>
        <v>0</v>
      </c>
      <c r="I122" s="228">
        <f t="shared" si="53"/>
        <v>0</v>
      </c>
      <c r="J122" s="228">
        <f t="shared" si="53"/>
        <v>0</v>
      </c>
      <c r="K122" s="228">
        <f t="shared" si="53"/>
        <v>0</v>
      </c>
      <c r="L122" s="229">
        <f t="shared" si="37"/>
        <v>0</v>
      </c>
    </row>
    <row r="123" spans="1:12" x14ac:dyDescent="0.25">
      <c r="A123" s="13" t="s">
        <v>165</v>
      </c>
      <c r="B123" s="14" t="s">
        <v>392</v>
      </c>
      <c r="C123" s="233"/>
      <c r="D123" s="233"/>
      <c r="E123" s="233"/>
      <c r="F123" s="233"/>
      <c r="G123" s="233"/>
      <c r="H123" s="233"/>
      <c r="I123" s="233"/>
      <c r="J123" s="233"/>
      <c r="K123" s="233"/>
      <c r="L123" s="229">
        <f t="shared" si="37"/>
        <v>0</v>
      </c>
    </row>
    <row r="124" spans="1:12" x14ac:dyDescent="0.25">
      <c r="A124" s="13" t="s">
        <v>166</v>
      </c>
      <c r="B124" s="17" t="s">
        <v>362</v>
      </c>
      <c r="C124" s="233"/>
      <c r="D124" s="233"/>
      <c r="E124" s="233"/>
      <c r="F124" s="233"/>
      <c r="G124" s="233"/>
      <c r="H124" s="233"/>
      <c r="I124" s="233"/>
      <c r="J124" s="233"/>
      <c r="K124" s="233"/>
      <c r="L124" s="229">
        <f t="shared" si="37"/>
        <v>0</v>
      </c>
    </row>
    <row r="125" spans="1:12" x14ac:dyDescent="0.25">
      <c r="A125" s="180">
        <v>3</v>
      </c>
      <c r="B125" s="708" t="s">
        <v>395</v>
      </c>
      <c r="C125" s="228">
        <f>C126</f>
        <v>0</v>
      </c>
      <c r="D125" s="228">
        <f t="shared" ref="D125:K125" si="54">D126+D135+D136</f>
        <v>0</v>
      </c>
      <c r="E125" s="228">
        <f t="shared" si="54"/>
        <v>0</v>
      </c>
      <c r="F125" s="228">
        <f t="shared" si="54"/>
        <v>0</v>
      </c>
      <c r="G125" s="228">
        <f t="shared" si="54"/>
        <v>0</v>
      </c>
      <c r="H125" s="228">
        <f t="shared" si="54"/>
        <v>0</v>
      </c>
      <c r="I125" s="228">
        <f t="shared" si="54"/>
        <v>0</v>
      </c>
      <c r="J125" s="228">
        <f t="shared" si="54"/>
        <v>0</v>
      </c>
      <c r="K125" s="228">
        <f t="shared" si="54"/>
        <v>0</v>
      </c>
      <c r="L125" s="229">
        <f>+C125+D125+E125+F125+I125</f>
        <v>0</v>
      </c>
    </row>
    <row r="126" spans="1:12" x14ac:dyDescent="0.25">
      <c r="A126" s="9">
        <v>3.1</v>
      </c>
      <c r="B126" s="10" t="s">
        <v>396</v>
      </c>
      <c r="C126" s="228">
        <f>C133</f>
        <v>0</v>
      </c>
      <c r="D126" s="228">
        <f t="shared" ref="D126:K126" si="55">D127+D130+D133+D134</f>
        <v>0</v>
      </c>
      <c r="E126" s="228">
        <f t="shared" si="55"/>
        <v>0</v>
      </c>
      <c r="F126" s="228">
        <f t="shared" si="55"/>
        <v>0</v>
      </c>
      <c r="G126" s="228">
        <f t="shared" si="55"/>
        <v>0</v>
      </c>
      <c r="H126" s="228">
        <f t="shared" si="55"/>
        <v>0</v>
      </c>
      <c r="I126" s="228">
        <f t="shared" si="55"/>
        <v>0</v>
      </c>
      <c r="J126" s="228">
        <f t="shared" si="55"/>
        <v>0</v>
      </c>
      <c r="K126" s="228">
        <f t="shared" si="55"/>
        <v>0</v>
      </c>
      <c r="L126" s="229">
        <f t="shared" ref="L126:L145" si="56">+C126+D126+E126+F126+I126</f>
        <v>0</v>
      </c>
    </row>
    <row r="127" spans="1:12" x14ac:dyDescent="0.25">
      <c r="A127" s="11" t="s">
        <v>122</v>
      </c>
      <c r="B127" s="12" t="s">
        <v>397</v>
      </c>
      <c r="C127" s="236"/>
      <c r="D127" s="228">
        <f t="shared" ref="D127:K127" si="57">D128+D129</f>
        <v>0</v>
      </c>
      <c r="E127" s="228">
        <f t="shared" si="57"/>
        <v>0</v>
      </c>
      <c r="F127" s="228">
        <f t="shared" si="57"/>
        <v>0</v>
      </c>
      <c r="G127" s="228">
        <f t="shared" si="57"/>
        <v>0</v>
      </c>
      <c r="H127" s="228">
        <f t="shared" si="57"/>
        <v>0</v>
      </c>
      <c r="I127" s="228">
        <f t="shared" si="57"/>
        <v>0</v>
      </c>
      <c r="J127" s="228">
        <f t="shared" si="57"/>
        <v>0</v>
      </c>
      <c r="K127" s="228">
        <f t="shared" si="57"/>
        <v>0</v>
      </c>
      <c r="L127" s="229">
        <f>+D127+E127+F127+I127</f>
        <v>0</v>
      </c>
    </row>
    <row r="128" spans="1:12" ht="17.25" x14ac:dyDescent="0.25">
      <c r="A128" s="23" t="s">
        <v>170</v>
      </c>
      <c r="B128" s="24" t="s">
        <v>398</v>
      </c>
      <c r="C128" s="236"/>
      <c r="D128" s="233"/>
      <c r="E128" s="233"/>
      <c r="F128" s="233"/>
      <c r="G128" s="233"/>
      <c r="H128" s="233"/>
      <c r="I128" s="233"/>
      <c r="J128" s="233"/>
      <c r="K128" s="233"/>
      <c r="L128" s="229">
        <f t="shared" ref="L128:L132" si="58">+D128+E128+F128+I128</f>
        <v>0</v>
      </c>
    </row>
    <row r="129" spans="1:12" x14ac:dyDescent="0.25">
      <c r="A129" s="23" t="s">
        <v>171</v>
      </c>
      <c r="B129" s="24" t="s">
        <v>399</v>
      </c>
      <c r="C129" s="236"/>
      <c r="D129" s="233"/>
      <c r="E129" s="233"/>
      <c r="F129" s="233"/>
      <c r="G129" s="233"/>
      <c r="H129" s="233"/>
      <c r="I129" s="233"/>
      <c r="J129" s="233"/>
      <c r="K129" s="233"/>
      <c r="L129" s="229">
        <f t="shared" si="58"/>
        <v>0</v>
      </c>
    </row>
    <row r="130" spans="1:12" x14ac:dyDescent="0.25">
      <c r="A130" s="11" t="s">
        <v>123</v>
      </c>
      <c r="B130" s="709" t="s">
        <v>400</v>
      </c>
      <c r="C130" s="236"/>
      <c r="D130" s="228">
        <f t="shared" ref="D130:K130" si="59">D131+D132</f>
        <v>0</v>
      </c>
      <c r="E130" s="228">
        <f t="shared" si="59"/>
        <v>0</v>
      </c>
      <c r="F130" s="228">
        <f t="shared" si="59"/>
        <v>0</v>
      </c>
      <c r="G130" s="228">
        <f t="shared" si="59"/>
        <v>0</v>
      </c>
      <c r="H130" s="228">
        <f t="shared" si="59"/>
        <v>0</v>
      </c>
      <c r="I130" s="228">
        <f t="shared" si="59"/>
        <v>0</v>
      </c>
      <c r="J130" s="228">
        <f t="shared" si="59"/>
        <v>0</v>
      </c>
      <c r="K130" s="228">
        <f t="shared" si="59"/>
        <v>0</v>
      </c>
      <c r="L130" s="229">
        <f t="shared" si="58"/>
        <v>0</v>
      </c>
    </row>
    <row r="131" spans="1:12" x14ac:dyDescent="0.25">
      <c r="A131" s="23" t="s">
        <v>124</v>
      </c>
      <c r="B131" s="710" t="s">
        <v>401</v>
      </c>
      <c r="C131" s="236"/>
      <c r="D131" s="233"/>
      <c r="E131" s="233"/>
      <c r="F131" s="233"/>
      <c r="G131" s="233"/>
      <c r="H131" s="233"/>
      <c r="I131" s="233"/>
      <c r="J131" s="233"/>
      <c r="K131" s="233"/>
      <c r="L131" s="229">
        <f t="shared" si="58"/>
        <v>0</v>
      </c>
    </row>
    <row r="132" spans="1:12" x14ac:dyDescent="0.25">
      <c r="A132" s="23" t="s">
        <v>125</v>
      </c>
      <c r="B132" s="24" t="s">
        <v>399</v>
      </c>
      <c r="C132" s="236"/>
      <c r="D132" s="233"/>
      <c r="E132" s="233"/>
      <c r="F132" s="233"/>
      <c r="G132" s="233"/>
      <c r="H132" s="233"/>
      <c r="I132" s="233"/>
      <c r="J132" s="233"/>
      <c r="K132" s="233"/>
      <c r="L132" s="229">
        <f t="shared" si="58"/>
        <v>0</v>
      </c>
    </row>
    <row r="133" spans="1:12" x14ac:dyDescent="0.25">
      <c r="A133" s="25" t="s">
        <v>126</v>
      </c>
      <c r="B133" s="709" t="s">
        <v>402</v>
      </c>
      <c r="C133" s="233"/>
      <c r="D133" s="236"/>
      <c r="E133" s="236"/>
      <c r="F133" s="236"/>
      <c r="G133" s="236"/>
      <c r="H133" s="236"/>
      <c r="I133" s="236"/>
      <c r="J133" s="236"/>
      <c r="K133" s="236"/>
      <c r="L133" s="229">
        <f>C133</f>
        <v>0</v>
      </c>
    </row>
    <row r="134" spans="1:12" x14ac:dyDescent="0.25">
      <c r="A134" s="11" t="s">
        <v>127</v>
      </c>
      <c r="B134" s="12" t="s">
        <v>403</v>
      </c>
      <c r="C134" s="236"/>
      <c r="D134" s="233"/>
      <c r="E134" s="233"/>
      <c r="F134" s="233"/>
      <c r="G134" s="233"/>
      <c r="H134" s="233"/>
      <c r="I134" s="233"/>
      <c r="J134" s="233"/>
      <c r="K134" s="233"/>
      <c r="L134" s="229">
        <f>+D134+E134+F134+I134</f>
        <v>0</v>
      </c>
    </row>
    <row r="135" spans="1:12" x14ac:dyDescent="0.25">
      <c r="A135" s="9">
        <v>3.2</v>
      </c>
      <c r="B135" s="10" t="s">
        <v>404</v>
      </c>
      <c r="C135" s="236"/>
      <c r="D135" s="233"/>
      <c r="E135" s="233"/>
      <c r="F135" s="233"/>
      <c r="G135" s="233"/>
      <c r="H135" s="233"/>
      <c r="I135" s="233"/>
      <c r="J135" s="233"/>
      <c r="K135" s="233"/>
      <c r="L135" s="229">
        <f t="shared" ref="L135:L136" si="60">+D135+E135+F135+I135</f>
        <v>0</v>
      </c>
    </row>
    <row r="136" spans="1:12" x14ac:dyDescent="0.25">
      <c r="A136" s="9">
        <v>3.3</v>
      </c>
      <c r="B136" s="10" t="s">
        <v>405</v>
      </c>
      <c r="C136" s="236"/>
      <c r="D136" s="233"/>
      <c r="E136" s="233"/>
      <c r="F136" s="233"/>
      <c r="G136" s="233"/>
      <c r="H136" s="233"/>
      <c r="I136" s="233"/>
      <c r="J136" s="233"/>
      <c r="K136" s="233"/>
      <c r="L136" s="229">
        <f t="shared" si="60"/>
        <v>0</v>
      </c>
    </row>
    <row r="137" spans="1:12" x14ac:dyDescent="0.25">
      <c r="A137" s="180">
        <v>4</v>
      </c>
      <c r="B137" s="181" t="s">
        <v>406</v>
      </c>
      <c r="C137" s="228">
        <f>C138+C139+C142+C145</f>
        <v>0</v>
      </c>
      <c r="D137" s="228">
        <f t="shared" ref="D137:K137" si="61">D138+D139+D142+D145</f>
        <v>0</v>
      </c>
      <c r="E137" s="228">
        <f t="shared" si="61"/>
        <v>0</v>
      </c>
      <c r="F137" s="228">
        <f t="shared" si="61"/>
        <v>0</v>
      </c>
      <c r="G137" s="228">
        <f t="shared" si="61"/>
        <v>0</v>
      </c>
      <c r="H137" s="228">
        <f t="shared" si="61"/>
        <v>0</v>
      </c>
      <c r="I137" s="228">
        <f t="shared" si="61"/>
        <v>0</v>
      </c>
      <c r="J137" s="228">
        <f t="shared" si="61"/>
        <v>0</v>
      </c>
      <c r="K137" s="228">
        <f t="shared" si="61"/>
        <v>0</v>
      </c>
      <c r="L137" s="229">
        <f t="shared" si="56"/>
        <v>0</v>
      </c>
    </row>
    <row r="138" spans="1:12" x14ac:dyDescent="0.25">
      <c r="A138" s="9">
        <v>4.0999999999999996</v>
      </c>
      <c r="B138" s="10" t="s">
        <v>407</v>
      </c>
      <c r="C138" s="233"/>
      <c r="D138" s="233"/>
      <c r="E138" s="233"/>
      <c r="F138" s="233"/>
      <c r="G138" s="233"/>
      <c r="H138" s="233"/>
      <c r="I138" s="233"/>
      <c r="J138" s="233"/>
      <c r="K138" s="233"/>
      <c r="L138" s="229">
        <f t="shared" si="56"/>
        <v>0</v>
      </c>
    </row>
    <row r="139" spans="1:12" x14ac:dyDescent="0.25">
      <c r="A139" s="9">
        <v>4.2</v>
      </c>
      <c r="B139" s="10" t="s">
        <v>408</v>
      </c>
      <c r="C139" s="228">
        <f>+C141</f>
        <v>0</v>
      </c>
      <c r="D139" s="228">
        <f>+D140</f>
        <v>0</v>
      </c>
      <c r="E139" s="228">
        <f t="shared" ref="E139:K139" si="62">+E140</f>
        <v>0</v>
      </c>
      <c r="F139" s="228">
        <f t="shared" si="62"/>
        <v>0</v>
      </c>
      <c r="G139" s="228">
        <f t="shared" si="62"/>
        <v>0</v>
      </c>
      <c r="H139" s="228">
        <f t="shared" si="62"/>
        <v>0</v>
      </c>
      <c r="I139" s="228">
        <f t="shared" si="62"/>
        <v>0</v>
      </c>
      <c r="J139" s="228">
        <f t="shared" si="62"/>
        <v>0</v>
      </c>
      <c r="K139" s="228">
        <f t="shared" si="62"/>
        <v>0</v>
      </c>
      <c r="L139" s="229">
        <f t="shared" si="56"/>
        <v>0</v>
      </c>
    </row>
    <row r="140" spans="1:12" x14ac:dyDescent="0.25">
      <c r="A140" s="26" t="s">
        <v>128</v>
      </c>
      <c r="B140" s="27" t="s">
        <v>409</v>
      </c>
      <c r="C140" s="236"/>
      <c r="D140" s="233"/>
      <c r="E140" s="233"/>
      <c r="F140" s="233"/>
      <c r="G140" s="233"/>
      <c r="H140" s="233"/>
      <c r="I140" s="233"/>
      <c r="J140" s="233"/>
      <c r="K140" s="233"/>
      <c r="L140" s="229">
        <f>D140+E140+F140+I140</f>
        <v>0</v>
      </c>
    </row>
    <row r="141" spans="1:12" x14ac:dyDescent="0.25">
      <c r="A141" s="26" t="s">
        <v>129</v>
      </c>
      <c r="B141" s="27" t="s">
        <v>410</v>
      </c>
      <c r="C141" s="233"/>
      <c r="D141" s="236"/>
      <c r="E141" s="236"/>
      <c r="F141" s="236"/>
      <c r="G141" s="236"/>
      <c r="H141" s="236"/>
      <c r="I141" s="236"/>
      <c r="J141" s="236"/>
      <c r="K141" s="236"/>
      <c r="L141" s="229">
        <f>C141</f>
        <v>0</v>
      </c>
    </row>
    <row r="142" spans="1:12" x14ac:dyDescent="0.25">
      <c r="A142" s="9">
        <v>4.3</v>
      </c>
      <c r="B142" s="10" t="s">
        <v>411</v>
      </c>
      <c r="C142" s="228">
        <f>+C144</f>
        <v>0</v>
      </c>
      <c r="D142" s="228">
        <f>+D143</f>
        <v>0</v>
      </c>
      <c r="E142" s="228">
        <f t="shared" ref="E142:K142" si="63">+E143</f>
        <v>0</v>
      </c>
      <c r="F142" s="228">
        <f t="shared" si="63"/>
        <v>0</v>
      </c>
      <c r="G142" s="228">
        <f t="shared" si="63"/>
        <v>0</v>
      </c>
      <c r="H142" s="228">
        <f t="shared" si="63"/>
        <v>0</v>
      </c>
      <c r="I142" s="228">
        <f t="shared" si="63"/>
        <v>0</v>
      </c>
      <c r="J142" s="228">
        <f t="shared" si="63"/>
        <v>0</v>
      </c>
      <c r="K142" s="228">
        <f t="shared" si="63"/>
        <v>0</v>
      </c>
      <c r="L142" s="229">
        <f t="shared" si="56"/>
        <v>0</v>
      </c>
    </row>
    <row r="143" spans="1:12" x14ac:dyDescent="0.25">
      <c r="A143" s="26" t="s">
        <v>130</v>
      </c>
      <c r="B143" s="27" t="s">
        <v>412</v>
      </c>
      <c r="C143" s="590"/>
      <c r="D143" s="235"/>
      <c r="E143" s="235"/>
      <c r="F143" s="235"/>
      <c r="G143" s="235"/>
      <c r="H143" s="235"/>
      <c r="I143" s="235"/>
      <c r="J143" s="235"/>
      <c r="K143" s="235"/>
      <c r="L143" s="229">
        <f>D143+E143+F143+I143</f>
        <v>0</v>
      </c>
    </row>
    <row r="144" spans="1:12" x14ac:dyDescent="0.25">
      <c r="A144" s="26" t="s">
        <v>131</v>
      </c>
      <c r="B144" s="798" t="s">
        <v>413</v>
      </c>
      <c r="C144" s="235"/>
      <c r="D144" s="590"/>
      <c r="E144" s="590"/>
      <c r="F144" s="590"/>
      <c r="G144" s="590"/>
      <c r="H144" s="590"/>
      <c r="I144" s="590"/>
      <c r="J144" s="590"/>
      <c r="K144" s="590"/>
      <c r="L144" s="229">
        <f>C144</f>
        <v>0</v>
      </c>
    </row>
    <row r="145" spans="1:12" ht="15.75" thickBot="1" x14ac:dyDescent="0.3">
      <c r="A145" s="9">
        <v>4.4000000000000004</v>
      </c>
      <c r="B145" s="10" t="s">
        <v>414</v>
      </c>
      <c r="C145" s="235"/>
      <c r="D145" s="235"/>
      <c r="E145" s="235"/>
      <c r="F145" s="235"/>
      <c r="G145" s="235"/>
      <c r="H145" s="235"/>
      <c r="I145" s="235"/>
      <c r="J145" s="235"/>
      <c r="K145" s="235"/>
      <c r="L145" s="229">
        <f t="shared" si="56"/>
        <v>0</v>
      </c>
    </row>
    <row r="146" spans="1:12" ht="15.75" thickBot="1" x14ac:dyDescent="0.3">
      <c r="A146" s="475"/>
      <c r="B146" s="476" t="s">
        <v>1</v>
      </c>
      <c r="C146" s="231">
        <f>C10+C44+C125+C137</f>
        <v>0</v>
      </c>
      <c r="D146" s="231">
        <f t="shared" ref="D146:K146" si="64">D10+D44+D125+D137</f>
        <v>0</v>
      </c>
      <c r="E146" s="231">
        <f t="shared" si="64"/>
        <v>0</v>
      </c>
      <c r="F146" s="231">
        <f t="shared" si="64"/>
        <v>0</v>
      </c>
      <c r="G146" s="231">
        <f t="shared" si="64"/>
        <v>0</v>
      </c>
      <c r="H146" s="231">
        <f t="shared" si="64"/>
        <v>0</v>
      </c>
      <c r="I146" s="231">
        <f t="shared" si="64"/>
        <v>0</v>
      </c>
      <c r="J146" s="231">
        <f t="shared" si="64"/>
        <v>0</v>
      </c>
      <c r="K146" s="231">
        <f t="shared" si="64"/>
        <v>0</v>
      </c>
      <c r="L146" s="232">
        <f t="shared" ref="L146" si="65">+C146+D146+E146+F146+I146</f>
        <v>0</v>
      </c>
    </row>
    <row r="148" spans="1:12" x14ac:dyDescent="0.25">
      <c r="B148" s="155" t="s">
        <v>415</v>
      </c>
    </row>
    <row r="149" spans="1:12" ht="26.25" x14ac:dyDescent="0.25">
      <c r="B149" s="156" t="s">
        <v>416</v>
      </c>
    </row>
    <row r="152" spans="1:12" x14ac:dyDescent="0.25">
      <c r="A152" s="629"/>
      <c r="B152" s="635"/>
      <c r="C152" s="631"/>
      <c r="D152" s="632"/>
      <c r="E152" s="633"/>
      <c r="F152" s="633"/>
      <c r="G152" s="633"/>
      <c r="H152" s="630"/>
      <c r="I152" s="630"/>
      <c r="J152" s="630"/>
      <c r="K152" s="631"/>
      <c r="L152" s="632"/>
    </row>
    <row r="153" spans="1:12" x14ac:dyDescent="0.25">
      <c r="A153" s="634"/>
      <c r="B153" s="635"/>
      <c r="C153" s="635"/>
      <c r="D153" s="635"/>
      <c r="E153" s="635"/>
      <c r="F153" s="635"/>
      <c r="G153" s="635"/>
      <c r="H153" s="635"/>
      <c r="I153" s="635"/>
      <c r="J153" s="635"/>
      <c r="K153" s="635"/>
      <c r="L153" s="635"/>
    </row>
    <row r="154" spans="1:12" x14ac:dyDescent="0.25">
      <c r="B154" s="635"/>
    </row>
    <row r="155" spans="1:12" x14ac:dyDescent="0.25">
      <c r="B155" s="635"/>
    </row>
    <row r="156" spans="1:12" x14ac:dyDescent="0.25">
      <c r="B156" s="635"/>
    </row>
  </sheetData>
  <mergeCells count="7">
    <mergeCell ref="A7:A9"/>
    <mergeCell ref="B7:B9"/>
    <mergeCell ref="D7:E7"/>
    <mergeCell ref="G7:K7"/>
    <mergeCell ref="L7:L9"/>
    <mergeCell ref="F8:H8"/>
    <mergeCell ref="I8:K8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/>
  </sheetViews>
  <sheetFormatPr defaultRowHeight="15" x14ac:dyDescent="0.25"/>
  <cols>
    <col min="1" max="1" width="88.140625" customWidth="1"/>
    <col min="2" max="2" width="25.7109375" customWidth="1"/>
    <col min="3" max="3" width="26.5703125" customWidth="1"/>
    <col min="4" max="4" width="23.28515625" customWidth="1"/>
  </cols>
  <sheetData>
    <row r="1" spans="1:8" x14ac:dyDescent="0.25">
      <c r="A1" s="701" t="s">
        <v>334</v>
      </c>
      <c r="B1" s="170">
        <v>16</v>
      </c>
      <c r="D1" s="190"/>
      <c r="E1" s="190"/>
      <c r="F1" s="190"/>
      <c r="G1" s="190"/>
      <c r="H1" s="190"/>
    </row>
    <row r="2" spans="1:8" x14ac:dyDescent="0.25">
      <c r="A2" s="3" t="s">
        <v>335</v>
      </c>
      <c r="B2" s="745" t="s">
        <v>322</v>
      </c>
      <c r="D2" s="190"/>
      <c r="E2" s="190"/>
      <c r="F2" s="190"/>
      <c r="G2" s="190"/>
      <c r="H2" s="190"/>
    </row>
    <row r="3" spans="1:8" x14ac:dyDescent="0.25">
      <c r="A3" s="3" t="s">
        <v>336</v>
      </c>
      <c r="B3" s="702" t="s">
        <v>300</v>
      </c>
      <c r="D3" s="190"/>
      <c r="E3" s="190"/>
      <c r="F3" s="190"/>
      <c r="G3" s="190"/>
      <c r="H3" s="190"/>
    </row>
    <row r="4" spans="1:8" x14ac:dyDescent="0.25">
      <c r="A4" s="3" t="s">
        <v>337</v>
      </c>
      <c r="B4" s="4" t="s">
        <v>633</v>
      </c>
      <c r="D4" s="190"/>
      <c r="E4" s="190"/>
      <c r="F4" s="190"/>
      <c r="G4" s="190"/>
      <c r="H4" s="190"/>
    </row>
    <row r="5" spans="1:8" x14ac:dyDescent="0.25">
      <c r="A5" s="145" t="s">
        <v>338</v>
      </c>
      <c r="B5" s="703" t="s">
        <v>341</v>
      </c>
      <c r="D5" s="190"/>
      <c r="E5" s="190"/>
      <c r="F5" s="190"/>
      <c r="G5" s="190"/>
      <c r="H5" s="190"/>
    </row>
    <row r="6" spans="1:8" ht="15.75" thickBot="1" x14ac:dyDescent="0.3">
      <c r="A6" s="190"/>
      <c r="B6" s="211"/>
      <c r="C6" s="190"/>
      <c r="D6" s="190"/>
      <c r="E6" s="190"/>
      <c r="F6" s="190"/>
      <c r="G6" s="190"/>
      <c r="H6" s="190"/>
    </row>
    <row r="7" spans="1:8" x14ac:dyDescent="0.25">
      <c r="A7" s="1031" t="s">
        <v>322</v>
      </c>
      <c r="B7" s="873" t="s">
        <v>823</v>
      </c>
      <c r="C7" s="873" t="s">
        <v>824</v>
      </c>
      <c r="D7" s="1031" t="s">
        <v>1014</v>
      </c>
      <c r="E7" s="190"/>
      <c r="F7" s="190"/>
      <c r="G7" s="190"/>
      <c r="H7" s="190"/>
    </row>
    <row r="8" spans="1:8" ht="15.75" thickBot="1" x14ac:dyDescent="0.3">
      <c r="A8" s="874"/>
      <c r="B8" s="874"/>
      <c r="C8" s="874"/>
      <c r="D8" s="874"/>
      <c r="E8" s="190"/>
      <c r="F8" s="190"/>
      <c r="G8" s="190"/>
      <c r="H8" s="190"/>
    </row>
    <row r="9" spans="1:8" ht="17.25" x14ac:dyDescent="0.25">
      <c r="A9" s="759" t="s">
        <v>835</v>
      </c>
      <c r="B9" s="369">
        <f>SUM(B10:B34)</f>
        <v>0</v>
      </c>
      <c r="C9" s="334"/>
      <c r="D9" s="682"/>
      <c r="E9" s="190"/>
      <c r="F9" s="190"/>
      <c r="G9" s="190"/>
      <c r="H9" s="190"/>
    </row>
    <row r="10" spans="1:8" x14ac:dyDescent="0.25">
      <c r="A10" s="1" t="s">
        <v>830</v>
      </c>
      <c r="B10" s="370"/>
      <c r="C10" s="334" t="s">
        <v>825</v>
      </c>
      <c r="D10" s="318" t="e">
        <f>B10/$B$9*100</f>
        <v>#DIV/0!</v>
      </c>
      <c r="E10" s="190"/>
      <c r="F10" s="190"/>
      <c r="G10" s="190"/>
      <c r="H10" s="190"/>
    </row>
    <row r="11" spans="1:8" x14ac:dyDescent="0.25">
      <c r="A11" s="759" t="s">
        <v>831</v>
      </c>
      <c r="B11" s="370"/>
      <c r="C11" s="334" t="s">
        <v>826</v>
      </c>
      <c r="D11" s="318" t="e">
        <f>B11/$B$9*100</f>
        <v>#DIV/0!</v>
      </c>
      <c r="E11" s="190"/>
      <c r="F11" s="190"/>
      <c r="G11" s="190"/>
      <c r="H11" s="190"/>
    </row>
    <row r="12" spans="1:8" x14ac:dyDescent="0.25">
      <c r="A12" s="729" t="s">
        <v>832</v>
      </c>
      <c r="B12" s="370"/>
      <c r="C12" s="334" t="s">
        <v>827</v>
      </c>
      <c r="D12" s="318" t="e">
        <f t="shared" ref="D12:D34" si="0">B12/$B$9*100</f>
        <v>#DIV/0!</v>
      </c>
      <c r="E12" s="190"/>
      <c r="F12" s="190"/>
      <c r="G12" s="190"/>
      <c r="H12" s="190"/>
    </row>
    <row r="13" spans="1:8" x14ac:dyDescent="0.25">
      <c r="A13" s="729" t="s">
        <v>833</v>
      </c>
      <c r="B13" s="370"/>
      <c r="C13" s="334" t="s">
        <v>828</v>
      </c>
      <c r="D13" s="318" t="e">
        <f t="shared" si="0"/>
        <v>#DIV/0!</v>
      </c>
      <c r="E13" s="190"/>
      <c r="F13" s="190"/>
      <c r="G13" s="190"/>
      <c r="H13" s="190"/>
    </row>
    <row r="14" spans="1:8" x14ac:dyDescent="0.25">
      <c r="A14" s="683" t="s">
        <v>834</v>
      </c>
      <c r="B14" s="370"/>
      <c r="C14" s="334" t="s">
        <v>829</v>
      </c>
      <c r="D14" s="318" t="e">
        <f>B14/$B$9*100</f>
        <v>#DIV/0!</v>
      </c>
      <c r="E14" s="190"/>
      <c r="F14" s="190"/>
      <c r="G14" s="190"/>
      <c r="H14" s="190"/>
    </row>
    <row r="15" spans="1:8" x14ac:dyDescent="0.25">
      <c r="A15" s="471"/>
      <c r="B15" s="370"/>
      <c r="C15" s="113"/>
      <c r="D15" s="318" t="e">
        <f>B15/$B$9*100</f>
        <v>#DIV/0!</v>
      </c>
      <c r="E15" s="190"/>
      <c r="F15" s="190"/>
      <c r="G15" s="190"/>
      <c r="H15" s="190"/>
    </row>
    <row r="16" spans="1:8" x14ac:dyDescent="0.25">
      <c r="A16" s="471"/>
      <c r="B16" s="370"/>
      <c r="C16" s="113"/>
      <c r="D16" s="318" t="e">
        <f t="shared" si="0"/>
        <v>#DIV/0!</v>
      </c>
      <c r="E16" s="190"/>
      <c r="F16" s="190"/>
      <c r="G16" s="190"/>
      <c r="H16" s="190"/>
    </row>
    <row r="17" spans="1:8" x14ac:dyDescent="0.25">
      <c r="A17" s="471"/>
      <c r="B17" s="370"/>
      <c r="C17" s="113"/>
      <c r="D17" s="318" t="e">
        <f t="shared" si="0"/>
        <v>#DIV/0!</v>
      </c>
      <c r="E17" s="190"/>
      <c r="F17" s="190"/>
      <c r="G17" s="190"/>
      <c r="H17" s="190"/>
    </row>
    <row r="18" spans="1:8" x14ac:dyDescent="0.25">
      <c r="A18" s="471"/>
      <c r="B18" s="370"/>
      <c r="C18" s="113"/>
      <c r="D18" s="318" t="e">
        <f t="shared" si="0"/>
        <v>#DIV/0!</v>
      </c>
      <c r="E18" s="190"/>
      <c r="F18" s="190"/>
      <c r="G18" s="190"/>
      <c r="H18" s="190"/>
    </row>
    <row r="19" spans="1:8" x14ac:dyDescent="0.25">
      <c r="A19" s="471"/>
      <c r="B19" s="370"/>
      <c r="C19" s="113"/>
      <c r="D19" s="318" t="e">
        <f t="shared" si="0"/>
        <v>#DIV/0!</v>
      </c>
      <c r="E19" s="190"/>
      <c r="F19" s="190"/>
      <c r="G19" s="190"/>
      <c r="H19" s="190"/>
    </row>
    <row r="20" spans="1:8" x14ac:dyDescent="0.25">
      <c r="A20" s="471"/>
      <c r="B20" s="370"/>
      <c r="C20" s="113"/>
      <c r="D20" s="372" t="e">
        <f t="shared" si="0"/>
        <v>#DIV/0!</v>
      </c>
      <c r="E20" s="190"/>
      <c r="F20" s="190"/>
      <c r="G20" s="190"/>
      <c r="H20" s="190"/>
    </row>
    <row r="21" spans="1:8" x14ac:dyDescent="0.25">
      <c r="A21" s="471"/>
      <c r="B21" s="370"/>
      <c r="C21" s="113"/>
      <c r="D21" s="372" t="e">
        <f t="shared" si="0"/>
        <v>#DIV/0!</v>
      </c>
      <c r="E21" s="190"/>
      <c r="F21" s="190"/>
      <c r="G21" s="190"/>
      <c r="H21" s="190"/>
    </row>
    <row r="22" spans="1:8" x14ac:dyDescent="0.25">
      <c r="A22" s="471"/>
      <c r="B22" s="370"/>
      <c r="C22" s="113"/>
      <c r="D22" s="372" t="e">
        <f t="shared" si="0"/>
        <v>#DIV/0!</v>
      </c>
      <c r="E22" s="190"/>
      <c r="F22" s="190"/>
      <c r="G22" s="190"/>
      <c r="H22" s="190"/>
    </row>
    <row r="23" spans="1:8" x14ac:dyDescent="0.25">
      <c r="A23" s="471"/>
      <c r="B23" s="370"/>
      <c r="C23" s="113"/>
      <c r="D23" s="372" t="e">
        <f t="shared" si="0"/>
        <v>#DIV/0!</v>
      </c>
      <c r="E23" s="190"/>
      <c r="F23" s="190"/>
      <c r="G23" s="190"/>
      <c r="H23" s="190"/>
    </row>
    <row r="24" spans="1:8" x14ac:dyDescent="0.25">
      <c r="A24" s="471"/>
      <c r="B24" s="370"/>
      <c r="C24" s="113"/>
      <c r="D24" s="372" t="e">
        <f t="shared" si="0"/>
        <v>#DIV/0!</v>
      </c>
      <c r="E24" s="190"/>
      <c r="F24" s="190"/>
      <c r="G24" s="190"/>
      <c r="H24" s="190"/>
    </row>
    <row r="25" spans="1:8" x14ac:dyDescent="0.25">
      <c r="A25" s="471"/>
      <c r="B25" s="370"/>
      <c r="C25" s="113"/>
      <c r="D25" s="372" t="e">
        <f t="shared" si="0"/>
        <v>#DIV/0!</v>
      </c>
      <c r="E25" s="190"/>
      <c r="F25" s="190"/>
      <c r="G25" s="190"/>
      <c r="H25" s="190"/>
    </row>
    <row r="26" spans="1:8" x14ac:dyDescent="0.25">
      <c r="A26" s="471"/>
      <c r="B26" s="370"/>
      <c r="C26" s="113"/>
      <c r="D26" s="372" t="e">
        <f t="shared" si="0"/>
        <v>#DIV/0!</v>
      </c>
      <c r="E26" s="190"/>
      <c r="F26" s="190"/>
      <c r="G26" s="190"/>
      <c r="H26" s="190"/>
    </row>
    <row r="27" spans="1:8" x14ac:dyDescent="0.25">
      <c r="A27" s="471"/>
      <c r="B27" s="370"/>
      <c r="C27" s="113"/>
      <c r="D27" s="372" t="e">
        <f t="shared" si="0"/>
        <v>#DIV/0!</v>
      </c>
      <c r="E27" s="190"/>
      <c r="F27" s="190"/>
      <c r="G27" s="190"/>
      <c r="H27" s="190"/>
    </row>
    <row r="28" spans="1:8" x14ac:dyDescent="0.25">
      <c r="A28" s="471"/>
      <c r="B28" s="370"/>
      <c r="C28" s="113"/>
      <c r="D28" s="372" t="e">
        <f t="shared" si="0"/>
        <v>#DIV/0!</v>
      </c>
      <c r="E28" s="190"/>
      <c r="F28" s="190"/>
      <c r="G28" s="190"/>
      <c r="H28" s="190"/>
    </row>
    <row r="29" spans="1:8" x14ac:dyDescent="0.25">
      <c r="A29" s="471"/>
      <c r="B29" s="370"/>
      <c r="C29" s="113"/>
      <c r="D29" s="372" t="e">
        <f t="shared" si="0"/>
        <v>#DIV/0!</v>
      </c>
      <c r="E29" s="190"/>
      <c r="F29" s="190"/>
      <c r="G29" s="190"/>
      <c r="H29" s="190"/>
    </row>
    <row r="30" spans="1:8" x14ac:dyDescent="0.25">
      <c r="A30" s="471"/>
      <c r="B30" s="370"/>
      <c r="C30" s="113"/>
      <c r="D30" s="372" t="e">
        <f t="shared" si="0"/>
        <v>#DIV/0!</v>
      </c>
      <c r="E30" s="190"/>
      <c r="F30" s="190"/>
      <c r="G30" s="190"/>
      <c r="H30" s="190"/>
    </row>
    <row r="31" spans="1:8" x14ac:dyDescent="0.25">
      <c r="A31" s="471"/>
      <c r="B31" s="370"/>
      <c r="C31" s="113"/>
      <c r="D31" s="372" t="e">
        <f t="shared" si="0"/>
        <v>#DIV/0!</v>
      </c>
      <c r="E31" s="190"/>
      <c r="F31" s="190"/>
      <c r="G31" s="190"/>
      <c r="H31" s="190"/>
    </row>
    <row r="32" spans="1:8" x14ac:dyDescent="0.25">
      <c r="A32" s="471"/>
      <c r="B32" s="370"/>
      <c r="C32" s="113"/>
      <c r="D32" s="372" t="e">
        <f t="shared" si="0"/>
        <v>#DIV/0!</v>
      </c>
      <c r="E32" s="190"/>
      <c r="F32" s="190"/>
      <c r="G32" s="190"/>
      <c r="H32" s="190"/>
    </row>
    <row r="33" spans="1:8" x14ac:dyDescent="0.25">
      <c r="A33" s="471"/>
      <c r="B33" s="370"/>
      <c r="C33" s="113"/>
      <c r="D33" s="372" t="e">
        <f t="shared" si="0"/>
        <v>#DIV/0!</v>
      </c>
      <c r="E33" s="190"/>
      <c r="F33" s="190"/>
      <c r="G33" s="190"/>
      <c r="H33" s="190"/>
    </row>
    <row r="34" spans="1:8" x14ac:dyDescent="0.25">
      <c r="A34" s="470"/>
      <c r="B34" s="371"/>
      <c r="C34" s="46"/>
      <c r="D34" s="372" t="e">
        <f t="shared" si="0"/>
        <v>#DIV/0!</v>
      </c>
      <c r="E34" s="190"/>
      <c r="F34" s="190"/>
      <c r="G34" s="190"/>
      <c r="H34" s="190"/>
    </row>
    <row r="35" spans="1:8" x14ac:dyDescent="0.25">
      <c r="A35" s="124"/>
      <c r="B35" s="105"/>
      <c r="C35" s="105"/>
      <c r="D35" s="205"/>
      <c r="E35" s="205"/>
      <c r="F35" s="205"/>
      <c r="G35" s="190"/>
      <c r="H35" s="190"/>
    </row>
    <row r="36" spans="1:8" ht="15" customHeight="1" x14ac:dyDescent="0.25">
      <c r="A36" s="1029" t="s">
        <v>836</v>
      </c>
      <c r="B36" s="1030"/>
      <c r="C36" s="1030"/>
      <c r="D36" s="1030"/>
      <c r="E36" s="1030"/>
      <c r="F36" s="1030"/>
      <c r="G36" s="1030"/>
      <c r="H36" s="1030"/>
    </row>
  </sheetData>
  <mergeCells count="5">
    <mergeCell ref="A36:H36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Normal="100" workbookViewId="0"/>
  </sheetViews>
  <sheetFormatPr defaultRowHeight="15" x14ac:dyDescent="0.25"/>
  <cols>
    <col min="1" max="1" width="26.140625" customWidth="1"/>
    <col min="2" max="2" width="67.140625" customWidth="1"/>
    <col min="3" max="3" width="12.28515625" customWidth="1"/>
    <col min="4" max="4" width="12.5703125" customWidth="1"/>
    <col min="5" max="5" width="9.5703125" customWidth="1"/>
    <col min="7" max="7" width="13.5703125" customWidth="1"/>
    <col min="8" max="8" width="11.28515625" customWidth="1"/>
    <col min="9" max="9" width="10.5703125" customWidth="1"/>
  </cols>
  <sheetData>
    <row r="1" spans="1:9" x14ac:dyDescent="0.25">
      <c r="A1" s="701" t="s">
        <v>334</v>
      </c>
      <c r="B1" s="3">
        <v>17</v>
      </c>
      <c r="D1" s="200"/>
      <c r="E1" s="200"/>
      <c r="F1" s="200"/>
      <c r="G1" s="200"/>
      <c r="H1" s="200"/>
      <c r="I1" s="200"/>
    </row>
    <row r="2" spans="1:9" ht="17.25" x14ac:dyDescent="0.25">
      <c r="A2" s="773" t="s">
        <v>837</v>
      </c>
      <c r="B2" s="701" t="s">
        <v>838</v>
      </c>
      <c r="D2" s="200"/>
      <c r="E2" s="200"/>
      <c r="F2" s="200"/>
      <c r="G2" s="200"/>
      <c r="H2" s="200"/>
      <c r="I2" s="200"/>
    </row>
    <row r="3" spans="1:9" x14ac:dyDescent="0.25">
      <c r="A3" s="2" t="s">
        <v>336</v>
      </c>
      <c r="B3" s="701" t="s">
        <v>300</v>
      </c>
      <c r="D3" s="200"/>
      <c r="E3" s="200"/>
      <c r="F3" s="200"/>
      <c r="G3" s="200"/>
      <c r="H3" s="200"/>
      <c r="I3" s="200"/>
    </row>
    <row r="4" spans="1:9" x14ac:dyDescent="0.25">
      <c r="A4" s="2" t="s">
        <v>337</v>
      </c>
      <c r="B4" s="1" t="s">
        <v>621</v>
      </c>
      <c r="D4" s="200"/>
      <c r="E4" s="200"/>
      <c r="F4" s="200"/>
      <c r="G4" s="200"/>
      <c r="H4" s="200"/>
      <c r="I4" s="200"/>
    </row>
    <row r="5" spans="1:9" x14ac:dyDescent="0.25">
      <c r="A5" s="2" t="s">
        <v>338</v>
      </c>
      <c r="B5" s="703" t="s">
        <v>341</v>
      </c>
      <c r="D5" s="200"/>
      <c r="E5" s="200"/>
      <c r="F5" s="200"/>
      <c r="G5" s="200"/>
      <c r="H5" s="200"/>
      <c r="I5" s="200"/>
    </row>
    <row r="6" spans="1:9" x14ac:dyDescent="0.25">
      <c r="A6" s="199"/>
      <c r="B6" s="213"/>
      <c r="C6" s="1"/>
      <c r="D6" s="200"/>
      <c r="E6" s="200"/>
      <c r="F6" s="200"/>
      <c r="G6" s="200"/>
      <c r="H6" s="200"/>
      <c r="I6" s="200"/>
    </row>
    <row r="7" spans="1:9" ht="15" customHeight="1" x14ac:dyDescent="0.25">
      <c r="A7" s="1032" t="s">
        <v>172</v>
      </c>
      <c r="B7" s="1034" t="s">
        <v>839</v>
      </c>
      <c r="C7" s="1036" t="s">
        <v>840</v>
      </c>
      <c r="D7" s="1038" t="s">
        <v>841</v>
      </c>
      <c r="E7" s="1039" t="s">
        <v>844</v>
      </c>
      <c r="F7" s="1040"/>
      <c r="G7" s="1040"/>
      <c r="H7" s="1040"/>
      <c r="I7" s="1041"/>
    </row>
    <row r="8" spans="1:9" ht="45" x14ac:dyDescent="0.25">
      <c r="A8" s="1033"/>
      <c r="B8" s="1035"/>
      <c r="C8" s="1037"/>
      <c r="D8" s="1035"/>
      <c r="E8" s="555" t="s">
        <v>842</v>
      </c>
      <c r="F8" s="815" t="s">
        <v>607</v>
      </c>
      <c r="G8" s="815" t="s">
        <v>608</v>
      </c>
      <c r="H8" s="556" t="s">
        <v>843</v>
      </c>
      <c r="I8" s="556" t="s">
        <v>394</v>
      </c>
    </row>
    <row r="9" spans="1:9" x14ac:dyDescent="0.25">
      <c r="A9" s="125">
        <v>1</v>
      </c>
      <c r="B9" s="126" t="s">
        <v>845</v>
      </c>
      <c r="C9" s="293">
        <f>SUM(C10:C30)</f>
        <v>0</v>
      </c>
      <c r="D9" s="293">
        <f t="shared" ref="D9:H9" si="0">SUM(D10:D30)</f>
        <v>0</v>
      </c>
      <c r="E9" s="293">
        <f t="shared" si="0"/>
        <v>0</v>
      </c>
      <c r="F9" s="293">
        <f t="shared" si="0"/>
        <v>0</v>
      </c>
      <c r="G9" s="293">
        <f t="shared" si="0"/>
        <v>0</v>
      </c>
      <c r="H9" s="293">
        <f t="shared" si="0"/>
        <v>0</v>
      </c>
      <c r="I9" s="293">
        <f>SUM(I10:I30)</f>
        <v>0</v>
      </c>
    </row>
    <row r="10" spans="1:9" x14ac:dyDescent="0.25">
      <c r="A10" s="214" t="s">
        <v>13</v>
      </c>
      <c r="B10" s="774" t="s">
        <v>1043</v>
      </c>
      <c r="C10" s="371"/>
      <c r="D10" s="373">
        <f>SUM(E10:I10)</f>
        <v>0</v>
      </c>
      <c r="E10" s="374"/>
      <c r="F10" s="374"/>
      <c r="G10" s="374"/>
      <c r="H10" s="374"/>
      <c r="I10" s="374"/>
    </row>
    <row r="11" spans="1:9" x14ac:dyDescent="0.25">
      <c r="A11" s="214" t="s">
        <v>14</v>
      </c>
      <c r="B11" s="774" t="s">
        <v>846</v>
      </c>
      <c r="C11" s="371"/>
      <c r="D11" s="373">
        <f t="shared" ref="D11:D30" si="1">SUM(E11:I11)</f>
        <v>0</v>
      </c>
      <c r="E11" s="374"/>
      <c r="F11" s="374"/>
      <c r="G11" s="374"/>
      <c r="H11" s="374"/>
      <c r="I11" s="374"/>
    </row>
    <row r="12" spans="1:9" x14ac:dyDescent="0.25">
      <c r="A12" s="214" t="s">
        <v>15</v>
      </c>
      <c r="B12" s="215" t="s">
        <v>847</v>
      </c>
      <c r="C12" s="371"/>
      <c r="D12" s="373">
        <f t="shared" si="1"/>
        <v>0</v>
      </c>
      <c r="E12" s="374"/>
      <c r="F12" s="374"/>
      <c r="G12" s="374"/>
      <c r="H12" s="374"/>
      <c r="I12" s="374"/>
    </row>
    <row r="13" spans="1:9" x14ac:dyDescent="0.25">
      <c r="A13" s="214" t="s">
        <v>173</v>
      </c>
      <c r="B13" s="215" t="s">
        <v>848</v>
      </c>
      <c r="C13" s="371"/>
      <c r="D13" s="373">
        <f t="shared" si="1"/>
        <v>0</v>
      </c>
      <c r="E13" s="374"/>
      <c r="F13" s="374"/>
      <c r="G13" s="374"/>
      <c r="H13" s="374"/>
      <c r="I13" s="374"/>
    </row>
    <row r="14" spans="1:9" x14ac:dyDescent="0.25">
      <c r="A14" s="214" t="s">
        <v>174</v>
      </c>
      <c r="B14" s="774" t="s">
        <v>849</v>
      </c>
      <c r="C14" s="371"/>
      <c r="D14" s="373">
        <f t="shared" si="1"/>
        <v>0</v>
      </c>
      <c r="E14" s="374"/>
      <c r="F14" s="374"/>
      <c r="G14" s="374"/>
      <c r="H14" s="374"/>
      <c r="I14" s="374"/>
    </row>
    <row r="15" spans="1:9" x14ac:dyDescent="0.25">
      <c r="A15" s="214" t="s">
        <v>175</v>
      </c>
      <c r="B15" s="216" t="s">
        <v>850</v>
      </c>
      <c r="C15" s="371"/>
      <c r="D15" s="373">
        <f t="shared" si="1"/>
        <v>0</v>
      </c>
      <c r="E15" s="374"/>
      <c r="F15" s="374"/>
      <c r="G15" s="374"/>
      <c r="H15" s="374"/>
      <c r="I15" s="374"/>
    </row>
    <row r="16" spans="1:9" x14ac:dyDescent="0.25">
      <c r="A16" s="214" t="s">
        <v>176</v>
      </c>
      <c r="B16" s="216" t="s">
        <v>851</v>
      </c>
      <c r="C16" s="371"/>
      <c r="D16" s="373">
        <f t="shared" si="1"/>
        <v>0</v>
      </c>
      <c r="E16" s="374"/>
      <c r="F16" s="374"/>
      <c r="G16" s="374"/>
      <c r="H16" s="374"/>
      <c r="I16" s="374"/>
    </row>
    <row r="17" spans="1:9" x14ac:dyDescent="0.25">
      <c r="A17" s="214" t="s">
        <v>177</v>
      </c>
      <c r="B17" s="216" t="s">
        <v>852</v>
      </c>
      <c r="C17" s="371"/>
      <c r="D17" s="373">
        <f t="shared" si="1"/>
        <v>0</v>
      </c>
      <c r="E17" s="374"/>
      <c r="F17" s="374"/>
      <c r="G17" s="374"/>
      <c r="H17" s="374"/>
      <c r="I17" s="374"/>
    </row>
    <row r="18" spans="1:9" x14ac:dyDescent="0.25">
      <c r="A18" s="214" t="s">
        <v>178</v>
      </c>
      <c r="B18" s="216" t="s">
        <v>853</v>
      </c>
      <c r="C18" s="371"/>
      <c r="D18" s="373">
        <f t="shared" si="1"/>
        <v>0</v>
      </c>
      <c r="E18" s="374"/>
      <c r="F18" s="374"/>
      <c r="G18" s="374"/>
      <c r="H18" s="374"/>
      <c r="I18" s="374"/>
    </row>
    <row r="19" spans="1:9" x14ac:dyDescent="0.25">
      <c r="A19" s="214" t="s">
        <v>179</v>
      </c>
      <c r="B19" s="216" t="s">
        <v>854</v>
      </c>
      <c r="C19" s="371"/>
      <c r="D19" s="373">
        <f t="shared" si="1"/>
        <v>0</v>
      </c>
      <c r="E19" s="374"/>
      <c r="F19" s="374"/>
      <c r="G19" s="374"/>
      <c r="H19" s="374"/>
      <c r="I19" s="374"/>
    </row>
    <row r="20" spans="1:9" x14ac:dyDescent="0.25">
      <c r="A20" s="214" t="s">
        <v>180</v>
      </c>
      <c r="B20" s="216" t="s">
        <v>855</v>
      </c>
      <c r="C20" s="371"/>
      <c r="D20" s="373">
        <f t="shared" si="1"/>
        <v>0</v>
      </c>
      <c r="E20" s="374"/>
      <c r="F20" s="374"/>
      <c r="G20" s="374"/>
      <c r="H20" s="374"/>
      <c r="I20" s="374"/>
    </row>
    <row r="21" spans="1:9" x14ac:dyDescent="0.25">
      <c r="A21" s="214" t="s">
        <v>181</v>
      </c>
      <c r="B21" s="216" t="s">
        <v>856</v>
      </c>
      <c r="C21" s="371"/>
      <c r="D21" s="373">
        <f t="shared" si="1"/>
        <v>0</v>
      </c>
      <c r="E21" s="374"/>
      <c r="F21" s="374"/>
      <c r="G21" s="374"/>
      <c r="H21" s="374"/>
      <c r="I21" s="374"/>
    </row>
    <row r="22" spans="1:9" x14ac:dyDescent="0.25">
      <c r="A22" s="214" t="s">
        <v>182</v>
      </c>
      <c r="B22" s="216" t="s">
        <v>857</v>
      </c>
      <c r="C22" s="371"/>
      <c r="D22" s="373">
        <f t="shared" si="1"/>
        <v>0</v>
      </c>
      <c r="E22" s="374"/>
      <c r="F22" s="374"/>
      <c r="G22" s="374"/>
      <c r="H22" s="374"/>
      <c r="I22" s="374"/>
    </row>
    <row r="23" spans="1:9" x14ac:dyDescent="0.25">
      <c r="A23" s="214" t="s">
        <v>183</v>
      </c>
      <c r="B23" s="216" t="s">
        <v>858</v>
      </c>
      <c r="C23" s="371"/>
      <c r="D23" s="373">
        <f t="shared" si="1"/>
        <v>0</v>
      </c>
      <c r="E23" s="374"/>
      <c r="F23" s="374"/>
      <c r="G23" s="374"/>
      <c r="H23" s="374"/>
      <c r="I23" s="374"/>
    </row>
    <row r="24" spans="1:9" x14ac:dyDescent="0.25">
      <c r="A24" s="214" t="s">
        <v>184</v>
      </c>
      <c r="B24" s="216" t="s">
        <v>859</v>
      </c>
      <c r="C24" s="371"/>
      <c r="D24" s="373">
        <f>SUM(E24:I24)</f>
        <v>0</v>
      </c>
      <c r="E24" s="374"/>
      <c r="F24" s="374"/>
      <c r="G24" s="374"/>
      <c r="H24" s="374"/>
      <c r="I24" s="374"/>
    </row>
    <row r="25" spans="1:9" x14ac:dyDescent="0.25">
      <c r="A25" s="214" t="s">
        <v>185</v>
      </c>
      <c r="B25" s="216" t="s">
        <v>860</v>
      </c>
      <c r="C25" s="371"/>
      <c r="D25" s="373">
        <f t="shared" si="1"/>
        <v>0</v>
      </c>
      <c r="E25" s="374"/>
      <c r="F25" s="374"/>
      <c r="G25" s="374"/>
      <c r="H25" s="374"/>
      <c r="I25" s="374"/>
    </row>
    <row r="26" spans="1:9" x14ac:dyDescent="0.25">
      <c r="A26" s="214" t="s">
        <v>186</v>
      </c>
      <c r="B26" s="216" t="s">
        <v>861</v>
      </c>
      <c r="C26" s="371"/>
      <c r="D26" s="373">
        <f t="shared" si="1"/>
        <v>0</v>
      </c>
      <c r="E26" s="374"/>
      <c r="F26" s="374"/>
      <c r="G26" s="374"/>
      <c r="H26" s="374"/>
      <c r="I26" s="374"/>
    </row>
    <row r="27" spans="1:9" x14ac:dyDescent="0.25">
      <c r="A27" s="214" t="s">
        <v>187</v>
      </c>
      <c r="B27" s="216" t="s">
        <v>862</v>
      </c>
      <c r="C27" s="371"/>
      <c r="D27" s="373">
        <f t="shared" si="1"/>
        <v>0</v>
      </c>
      <c r="E27" s="374"/>
      <c r="F27" s="374"/>
      <c r="G27" s="374"/>
      <c r="H27" s="374"/>
      <c r="I27" s="374"/>
    </row>
    <row r="28" spans="1:9" x14ac:dyDescent="0.25">
      <c r="A28" s="214" t="s">
        <v>188</v>
      </c>
      <c r="B28" s="216" t="s">
        <v>863</v>
      </c>
      <c r="C28" s="371"/>
      <c r="D28" s="373">
        <f t="shared" si="1"/>
        <v>0</v>
      </c>
      <c r="E28" s="374"/>
      <c r="F28" s="374"/>
      <c r="G28" s="374"/>
      <c r="H28" s="374"/>
      <c r="I28" s="374"/>
    </row>
    <row r="29" spans="1:9" ht="30" x14ac:dyDescent="0.25">
      <c r="A29" s="214" t="s">
        <v>189</v>
      </c>
      <c r="B29" s="775" t="s">
        <v>1044</v>
      </c>
      <c r="C29" s="371"/>
      <c r="D29" s="373">
        <f t="shared" si="1"/>
        <v>0</v>
      </c>
      <c r="E29" s="374"/>
      <c r="F29" s="374"/>
      <c r="G29" s="374"/>
      <c r="H29" s="374"/>
      <c r="I29" s="374"/>
    </row>
    <row r="30" spans="1:9" x14ac:dyDescent="0.25">
      <c r="A30" s="214" t="s">
        <v>190</v>
      </c>
      <c r="B30" s="775" t="s">
        <v>865</v>
      </c>
      <c r="C30" s="371"/>
      <c r="D30" s="373">
        <f t="shared" si="1"/>
        <v>0</v>
      </c>
      <c r="E30" s="374"/>
      <c r="F30" s="374"/>
      <c r="G30" s="374"/>
      <c r="H30" s="374"/>
      <c r="I30" s="374"/>
    </row>
    <row r="31" spans="1:9" x14ac:dyDescent="0.25">
      <c r="A31" s="217">
        <v>2</v>
      </c>
      <c r="B31" s="776" t="s">
        <v>866</v>
      </c>
      <c r="C31" s="293">
        <f>SUM(C32:C52)</f>
        <v>0</v>
      </c>
      <c r="D31" s="293">
        <f>SUM(D32:D52)</f>
        <v>0</v>
      </c>
      <c r="E31" s="293">
        <f t="shared" ref="E31:I31" si="2">SUM(E32:E52)</f>
        <v>0</v>
      </c>
      <c r="F31" s="293">
        <f t="shared" si="2"/>
        <v>0</v>
      </c>
      <c r="G31" s="293">
        <f t="shared" si="2"/>
        <v>0</v>
      </c>
      <c r="H31" s="293">
        <f t="shared" si="2"/>
        <v>0</v>
      </c>
      <c r="I31" s="293">
        <f t="shared" si="2"/>
        <v>0</v>
      </c>
    </row>
    <row r="32" spans="1:9" x14ac:dyDescent="0.25">
      <c r="A32" s="214" t="s">
        <v>13</v>
      </c>
      <c r="B32" s="774" t="s">
        <v>1043</v>
      </c>
      <c r="C32" s="371"/>
      <c r="D32" s="373">
        <f>SUM(E32:I32)</f>
        <v>0</v>
      </c>
      <c r="E32" s="376"/>
      <c r="F32" s="376"/>
      <c r="G32" s="376"/>
      <c r="H32" s="376"/>
      <c r="I32" s="376"/>
    </row>
    <row r="33" spans="1:9" x14ac:dyDescent="0.25">
      <c r="A33" s="214" t="s">
        <v>14</v>
      </c>
      <c r="B33" s="774" t="s">
        <v>846</v>
      </c>
      <c r="C33" s="371"/>
      <c r="D33" s="373">
        <f t="shared" ref="D33:D52" si="3">SUM(E33:I33)</f>
        <v>0</v>
      </c>
      <c r="E33" s="374"/>
      <c r="F33" s="374"/>
      <c r="G33" s="374"/>
      <c r="H33" s="374"/>
      <c r="I33" s="374"/>
    </row>
    <row r="34" spans="1:9" x14ac:dyDescent="0.25">
      <c r="A34" s="214" t="s">
        <v>15</v>
      </c>
      <c r="B34" s="215" t="s">
        <v>847</v>
      </c>
      <c r="C34" s="371"/>
      <c r="D34" s="373">
        <f t="shared" si="3"/>
        <v>0</v>
      </c>
      <c r="E34" s="374"/>
      <c r="F34" s="374"/>
      <c r="G34" s="374"/>
      <c r="H34" s="374"/>
      <c r="I34" s="374"/>
    </row>
    <row r="35" spans="1:9" x14ac:dyDescent="0.25">
      <c r="A35" s="214" t="s">
        <v>173</v>
      </c>
      <c r="B35" s="215" t="s">
        <v>848</v>
      </c>
      <c r="C35" s="371"/>
      <c r="D35" s="373">
        <f t="shared" si="3"/>
        <v>0</v>
      </c>
      <c r="E35" s="374"/>
      <c r="F35" s="374"/>
      <c r="G35" s="374"/>
      <c r="H35" s="374"/>
      <c r="I35" s="374"/>
    </row>
    <row r="36" spans="1:9" x14ac:dyDescent="0.25">
      <c r="A36" s="214" t="s">
        <v>174</v>
      </c>
      <c r="B36" s="215" t="s">
        <v>867</v>
      </c>
      <c r="C36" s="371"/>
      <c r="D36" s="373">
        <f t="shared" si="3"/>
        <v>0</v>
      </c>
      <c r="E36" s="374"/>
      <c r="F36" s="374"/>
      <c r="G36" s="374"/>
      <c r="H36" s="374"/>
      <c r="I36" s="374"/>
    </row>
    <row r="37" spans="1:9" x14ac:dyDescent="0.25">
      <c r="A37" s="214" t="s">
        <v>175</v>
      </c>
      <c r="B37" s="216" t="s">
        <v>850</v>
      </c>
      <c r="C37" s="371"/>
      <c r="D37" s="373">
        <f t="shared" si="3"/>
        <v>0</v>
      </c>
      <c r="E37" s="374"/>
      <c r="F37" s="374"/>
      <c r="G37" s="374"/>
      <c r="H37" s="374"/>
      <c r="I37" s="374"/>
    </row>
    <row r="38" spans="1:9" x14ac:dyDescent="0.25">
      <c r="A38" s="214" t="s">
        <v>176</v>
      </c>
      <c r="B38" s="216" t="s">
        <v>851</v>
      </c>
      <c r="C38" s="371"/>
      <c r="D38" s="373">
        <f t="shared" si="3"/>
        <v>0</v>
      </c>
      <c r="E38" s="374"/>
      <c r="F38" s="374"/>
      <c r="G38" s="374"/>
      <c r="H38" s="374"/>
      <c r="I38" s="374"/>
    </row>
    <row r="39" spans="1:9" x14ac:dyDescent="0.25">
      <c r="A39" s="214" t="s">
        <v>177</v>
      </c>
      <c r="B39" s="216" t="s">
        <v>852</v>
      </c>
      <c r="C39" s="371"/>
      <c r="D39" s="373">
        <f t="shared" si="3"/>
        <v>0</v>
      </c>
      <c r="E39" s="374"/>
      <c r="F39" s="374"/>
      <c r="G39" s="374"/>
      <c r="H39" s="374"/>
      <c r="I39" s="374"/>
    </row>
    <row r="40" spans="1:9" x14ac:dyDescent="0.25">
      <c r="A40" s="214" t="s">
        <v>178</v>
      </c>
      <c r="B40" s="216" t="s">
        <v>853</v>
      </c>
      <c r="C40" s="371"/>
      <c r="D40" s="373">
        <f t="shared" si="3"/>
        <v>0</v>
      </c>
      <c r="E40" s="374"/>
      <c r="F40" s="374"/>
      <c r="G40" s="374"/>
      <c r="H40" s="374"/>
      <c r="I40" s="374"/>
    </row>
    <row r="41" spans="1:9" x14ac:dyDescent="0.25">
      <c r="A41" s="214" t="s">
        <v>179</v>
      </c>
      <c r="B41" s="216" t="s">
        <v>854</v>
      </c>
      <c r="C41" s="371"/>
      <c r="D41" s="373">
        <f t="shared" si="3"/>
        <v>0</v>
      </c>
      <c r="E41" s="374"/>
      <c r="F41" s="374"/>
      <c r="G41" s="374"/>
      <c r="H41" s="374"/>
      <c r="I41" s="374"/>
    </row>
    <row r="42" spans="1:9" x14ac:dyDescent="0.25">
      <c r="A42" s="214" t="s">
        <v>180</v>
      </c>
      <c r="B42" s="216" t="s">
        <v>855</v>
      </c>
      <c r="C42" s="371"/>
      <c r="D42" s="373">
        <f t="shared" si="3"/>
        <v>0</v>
      </c>
      <c r="E42" s="374"/>
      <c r="F42" s="374"/>
      <c r="G42" s="374"/>
      <c r="H42" s="374"/>
      <c r="I42" s="374"/>
    </row>
    <row r="43" spans="1:9" x14ac:dyDescent="0.25">
      <c r="A43" s="214" t="s">
        <v>181</v>
      </c>
      <c r="B43" s="216" t="s">
        <v>856</v>
      </c>
      <c r="C43" s="371"/>
      <c r="D43" s="373">
        <f t="shared" si="3"/>
        <v>0</v>
      </c>
      <c r="E43" s="374"/>
      <c r="F43" s="374"/>
      <c r="G43" s="374"/>
      <c r="H43" s="374"/>
      <c r="I43" s="374"/>
    </row>
    <row r="44" spans="1:9" x14ac:dyDescent="0.25">
      <c r="A44" s="214" t="s">
        <v>182</v>
      </c>
      <c r="B44" s="216" t="s">
        <v>857</v>
      </c>
      <c r="C44" s="371"/>
      <c r="D44" s="373">
        <f t="shared" si="3"/>
        <v>0</v>
      </c>
      <c r="E44" s="374"/>
      <c r="F44" s="374"/>
      <c r="G44" s="374"/>
      <c r="H44" s="374"/>
      <c r="I44" s="374"/>
    </row>
    <row r="45" spans="1:9" x14ac:dyDescent="0.25">
      <c r="A45" s="214" t="s">
        <v>183</v>
      </c>
      <c r="B45" s="216" t="s">
        <v>858</v>
      </c>
      <c r="C45" s="371"/>
      <c r="D45" s="373">
        <f t="shared" si="3"/>
        <v>0</v>
      </c>
      <c r="E45" s="374"/>
      <c r="F45" s="374"/>
      <c r="G45" s="374"/>
      <c r="H45" s="374"/>
      <c r="I45" s="374"/>
    </row>
    <row r="46" spans="1:9" x14ac:dyDescent="0.25">
      <c r="A46" s="214" t="s">
        <v>184</v>
      </c>
      <c r="B46" s="216" t="s">
        <v>859</v>
      </c>
      <c r="C46" s="371"/>
      <c r="D46" s="373">
        <f t="shared" si="3"/>
        <v>0</v>
      </c>
      <c r="E46" s="374"/>
      <c r="F46" s="374"/>
      <c r="G46" s="374"/>
      <c r="H46" s="374"/>
      <c r="I46" s="374"/>
    </row>
    <row r="47" spans="1:9" x14ac:dyDescent="0.25">
      <c r="A47" s="214" t="s">
        <v>185</v>
      </c>
      <c r="B47" s="216" t="s">
        <v>860</v>
      </c>
      <c r="C47" s="371"/>
      <c r="D47" s="373">
        <f t="shared" si="3"/>
        <v>0</v>
      </c>
      <c r="E47" s="374"/>
      <c r="F47" s="374"/>
      <c r="G47" s="374"/>
      <c r="H47" s="374"/>
      <c r="I47" s="374"/>
    </row>
    <row r="48" spans="1:9" x14ac:dyDescent="0.25">
      <c r="A48" s="214" t="s">
        <v>186</v>
      </c>
      <c r="B48" s="216" t="s">
        <v>861</v>
      </c>
      <c r="C48" s="371"/>
      <c r="D48" s="373">
        <f t="shared" si="3"/>
        <v>0</v>
      </c>
      <c r="E48" s="374"/>
      <c r="F48" s="374"/>
      <c r="G48" s="374"/>
      <c r="H48" s="374"/>
      <c r="I48" s="374"/>
    </row>
    <row r="49" spans="1:9" x14ac:dyDescent="0.25">
      <c r="A49" s="214" t="s">
        <v>187</v>
      </c>
      <c r="B49" s="216" t="s">
        <v>862</v>
      </c>
      <c r="C49" s="371"/>
      <c r="D49" s="373">
        <f t="shared" si="3"/>
        <v>0</v>
      </c>
      <c r="E49" s="374"/>
      <c r="F49" s="374"/>
      <c r="G49" s="374"/>
      <c r="H49" s="374"/>
      <c r="I49" s="374"/>
    </row>
    <row r="50" spans="1:9" x14ac:dyDescent="0.25">
      <c r="A50" s="214" t="s">
        <v>188</v>
      </c>
      <c r="B50" s="216" t="s">
        <v>863</v>
      </c>
      <c r="C50" s="371"/>
      <c r="D50" s="373">
        <f t="shared" si="3"/>
        <v>0</v>
      </c>
      <c r="E50" s="374"/>
      <c r="F50" s="374"/>
      <c r="G50" s="374"/>
      <c r="H50" s="374"/>
      <c r="I50" s="374"/>
    </row>
    <row r="51" spans="1:9" ht="30" x14ac:dyDescent="0.25">
      <c r="A51" s="214" t="s">
        <v>189</v>
      </c>
      <c r="B51" s="216" t="s">
        <v>864</v>
      </c>
      <c r="C51" s="371"/>
      <c r="D51" s="373">
        <f t="shared" si="3"/>
        <v>0</v>
      </c>
      <c r="E51" s="374"/>
      <c r="F51" s="374"/>
      <c r="G51" s="374"/>
      <c r="H51" s="374"/>
      <c r="I51" s="374"/>
    </row>
    <row r="52" spans="1:9" x14ac:dyDescent="0.25">
      <c r="A52" s="218" t="s">
        <v>190</v>
      </c>
      <c r="B52" s="777" t="s">
        <v>865</v>
      </c>
      <c r="C52" s="375"/>
      <c r="D52" s="373">
        <f t="shared" si="3"/>
        <v>0</v>
      </c>
      <c r="E52" s="377"/>
      <c r="F52" s="377"/>
      <c r="G52" s="377"/>
      <c r="H52" s="377"/>
      <c r="I52" s="377"/>
    </row>
    <row r="53" spans="1:9" x14ac:dyDescent="0.25">
      <c r="A53" s="573">
        <v>3</v>
      </c>
      <c r="B53" s="574" t="s">
        <v>868</v>
      </c>
      <c r="C53" s="293">
        <f t="shared" ref="C53:I53" si="4">C31+C9</f>
        <v>0</v>
      </c>
      <c r="D53" s="293">
        <f t="shared" si="4"/>
        <v>0</v>
      </c>
      <c r="E53" s="293">
        <f t="shared" si="4"/>
        <v>0</v>
      </c>
      <c r="F53" s="293">
        <f t="shared" si="4"/>
        <v>0</v>
      </c>
      <c r="G53" s="293">
        <f t="shared" si="4"/>
        <v>0</v>
      </c>
      <c r="H53" s="293">
        <f t="shared" si="4"/>
        <v>0</v>
      </c>
      <c r="I53" s="293">
        <f t="shared" si="4"/>
        <v>0</v>
      </c>
    </row>
    <row r="54" spans="1:9" x14ac:dyDescent="0.25">
      <c r="A54" s="76"/>
      <c r="B54" s="378"/>
      <c r="C54" s="379"/>
      <c r="D54" s="379"/>
      <c r="E54" s="379"/>
      <c r="F54" s="379"/>
      <c r="G54" s="379"/>
      <c r="H54" s="379"/>
      <c r="I54" s="379"/>
    </row>
    <row r="55" spans="1:9" x14ac:dyDescent="0.25">
      <c r="A55" s="159" t="s">
        <v>869</v>
      </c>
      <c r="B55" s="155" t="s">
        <v>488</v>
      </c>
      <c r="C55" s="160"/>
      <c r="D55" s="1"/>
      <c r="E55" s="1"/>
      <c r="F55" s="219"/>
      <c r="G55" s="219"/>
      <c r="H55" s="219"/>
      <c r="I55" s="219"/>
    </row>
    <row r="56" spans="1:9" ht="15" customHeight="1" x14ac:dyDescent="0.25">
      <c r="A56" s="1"/>
      <c r="B56" s="888" t="s">
        <v>870</v>
      </c>
      <c r="C56" s="888"/>
      <c r="D56" s="888"/>
      <c r="E56" s="888"/>
      <c r="F56" s="888"/>
      <c r="G56" s="888"/>
      <c r="H56" s="888"/>
      <c r="I56" s="888"/>
    </row>
    <row r="57" spans="1:9" ht="15" customHeight="1" x14ac:dyDescent="0.25">
      <c r="A57" s="1"/>
      <c r="B57" s="888" t="s">
        <v>871</v>
      </c>
      <c r="C57" s="888"/>
      <c r="D57" s="888"/>
      <c r="E57" s="888"/>
      <c r="F57" s="888"/>
      <c r="G57" s="888"/>
      <c r="H57" s="888"/>
      <c r="I57" s="888"/>
    </row>
    <row r="58" spans="1:9" x14ac:dyDescent="0.25">
      <c r="A58" s="127"/>
      <c r="B58" s="8"/>
      <c r="C58" s="128"/>
      <c r="D58" s="1"/>
      <c r="E58" s="1"/>
      <c r="F58" s="219"/>
      <c r="G58" s="219"/>
      <c r="H58" s="219"/>
      <c r="I58" s="219"/>
    </row>
  </sheetData>
  <mergeCells count="7">
    <mergeCell ref="B57:I57"/>
    <mergeCell ref="A7:A8"/>
    <mergeCell ref="B7:B8"/>
    <mergeCell ref="C7:C8"/>
    <mergeCell ref="D7:D8"/>
    <mergeCell ref="E7:I7"/>
    <mergeCell ref="B56:I5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zoomScaleNormal="100" workbookViewId="0"/>
  </sheetViews>
  <sheetFormatPr defaultRowHeight="15" x14ac:dyDescent="0.25"/>
  <cols>
    <col min="1" max="1" width="25.5703125" customWidth="1"/>
    <col min="2" max="2" width="55.42578125" customWidth="1"/>
  </cols>
  <sheetData>
    <row r="1" spans="1:18" x14ac:dyDescent="0.25">
      <c r="A1" s="701" t="s">
        <v>334</v>
      </c>
      <c r="B1" s="225">
        <v>18</v>
      </c>
      <c r="D1" s="1"/>
      <c r="E1" s="1"/>
      <c r="F1" s="219"/>
      <c r="G1" s="219"/>
      <c r="H1" s="219"/>
      <c r="I1" s="219"/>
      <c r="J1" s="219"/>
      <c r="K1" s="219"/>
      <c r="L1" s="219"/>
      <c r="M1" s="200"/>
      <c r="N1" s="200"/>
      <c r="O1" s="200"/>
      <c r="P1" s="200"/>
      <c r="Q1" s="200"/>
      <c r="R1" s="200"/>
    </row>
    <row r="2" spans="1:18" ht="17.25" x14ac:dyDescent="0.25">
      <c r="A2" s="1" t="s">
        <v>335</v>
      </c>
      <c r="B2" s="786" t="s">
        <v>1019</v>
      </c>
      <c r="D2" s="1"/>
      <c r="E2" s="1"/>
      <c r="F2" s="219"/>
      <c r="G2" s="219"/>
      <c r="H2" s="219"/>
      <c r="I2" s="219"/>
      <c r="J2" s="219"/>
      <c r="K2" s="219"/>
      <c r="L2" s="219"/>
      <c r="M2" s="200"/>
      <c r="N2" s="200"/>
      <c r="O2" s="200"/>
      <c r="P2" s="200"/>
      <c r="Q2" s="200"/>
      <c r="R2" s="200"/>
    </row>
    <row r="3" spans="1:18" x14ac:dyDescent="0.25">
      <c r="A3" s="6" t="s">
        <v>336</v>
      </c>
      <c r="B3" s="702" t="s">
        <v>300</v>
      </c>
      <c r="D3" s="6"/>
      <c r="E3" s="6"/>
      <c r="F3" s="219"/>
      <c r="G3" s="219"/>
      <c r="H3" s="219"/>
      <c r="I3" s="219"/>
      <c r="J3" s="219"/>
      <c r="K3" s="219"/>
      <c r="L3" s="219"/>
      <c r="M3" s="200"/>
      <c r="N3" s="200"/>
      <c r="O3" s="200"/>
      <c r="P3" s="200"/>
      <c r="Q3" s="200"/>
      <c r="R3" s="200"/>
    </row>
    <row r="4" spans="1:18" x14ac:dyDescent="0.25">
      <c r="A4" s="6" t="s">
        <v>337</v>
      </c>
      <c r="B4" s="7" t="s">
        <v>340</v>
      </c>
      <c r="D4" s="6"/>
      <c r="E4" s="6"/>
      <c r="F4" s="219"/>
      <c r="G4" s="219"/>
      <c r="H4" s="219"/>
      <c r="I4" s="219"/>
      <c r="J4" s="219"/>
      <c r="K4" s="219"/>
      <c r="L4" s="219"/>
      <c r="M4" s="200"/>
      <c r="N4" s="200"/>
      <c r="O4" s="200"/>
      <c r="P4" s="200"/>
      <c r="Q4" s="200"/>
      <c r="R4" s="200"/>
    </row>
    <row r="5" spans="1:18" x14ac:dyDescent="0.25">
      <c r="A5" s="6" t="s">
        <v>338</v>
      </c>
      <c r="B5" s="703" t="s">
        <v>341</v>
      </c>
      <c r="D5" s="6"/>
      <c r="E5" s="6"/>
      <c r="F5" s="219"/>
      <c r="G5" s="219"/>
      <c r="H5" s="219"/>
      <c r="I5" s="219"/>
      <c r="J5" s="219"/>
      <c r="K5" s="219"/>
      <c r="L5" s="219"/>
      <c r="M5" s="200"/>
      <c r="N5" s="200"/>
      <c r="O5" s="200"/>
      <c r="P5" s="200"/>
      <c r="Q5" s="200"/>
      <c r="R5" s="200"/>
    </row>
    <row r="6" spans="1:18" x14ac:dyDescent="0.25">
      <c r="A6" s="200"/>
      <c r="B6" s="1"/>
      <c r="C6" s="1"/>
      <c r="D6" s="1"/>
      <c r="E6" s="1"/>
      <c r="F6" s="219"/>
      <c r="G6" s="219"/>
      <c r="H6" s="219"/>
      <c r="I6" s="219"/>
      <c r="J6" s="219"/>
      <c r="K6" s="219"/>
      <c r="L6" s="219"/>
      <c r="M6" s="200"/>
      <c r="N6" s="200"/>
      <c r="O6" s="200"/>
      <c r="P6" s="200"/>
      <c r="Q6" s="200"/>
      <c r="R6" s="200"/>
    </row>
    <row r="7" spans="1:18" ht="15" customHeight="1" x14ac:dyDescent="0.25">
      <c r="A7" s="1042" t="s">
        <v>342</v>
      </c>
      <c r="B7" s="1044" t="s">
        <v>872</v>
      </c>
      <c r="C7" s="932" t="s">
        <v>873</v>
      </c>
      <c r="D7" s="1046"/>
      <c r="E7" s="1046"/>
      <c r="F7" s="933"/>
      <c r="G7" s="932" t="s">
        <v>874</v>
      </c>
      <c r="H7" s="1046"/>
      <c r="I7" s="1046"/>
      <c r="J7" s="933"/>
      <c r="K7" s="932" t="s">
        <v>636</v>
      </c>
      <c r="L7" s="1046"/>
      <c r="M7" s="1046"/>
      <c r="N7" s="933"/>
      <c r="O7" s="932" t="s">
        <v>875</v>
      </c>
      <c r="P7" s="1046"/>
      <c r="Q7" s="1046"/>
      <c r="R7" s="933"/>
    </row>
    <row r="8" spans="1:18" ht="45" x14ac:dyDescent="0.25">
      <c r="A8" s="1043"/>
      <c r="B8" s="1045"/>
      <c r="C8" s="557" t="s">
        <v>5</v>
      </c>
      <c r="D8" s="557" t="s">
        <v>6</v>
      </c>
      <c r="E8" s="557" t="s">
        <v>3</v>
      </c>
      <c r="F8" s="778" t="s">
        <v>876</v>
      </c>
      <c r="G8" s="558" t="s">
        <v>5</v>
      </c>
      <c r="H8" s="558" t="s">
        <v>6</v>
      </c>
      <c r="I8" s="558" t="s">
        <v>3</v>
      </c>
      <c r="J8" s="778" t="s">
        <v>876</v>
      </c>
      <c r="K8" s="558" t="s">
        <v>5</v>
      </c>
      <c r="L8" s="558" t="s">
        <v>6</v>
      </c>
      <c r="M8" s="558" t="s">
        <v>3</v>
      </c>
      <c r="N8" s="778" t="s">
        <v>876</v>
      </c>
      <c r="O8" s="558" t="s">
        <v>5</v>
      </c>
      <c r="P8" s="558" t="s">
        <v>6</v>
      </c>
      <c r="Q8" s="558" t="s">
        <v>3</v>
      </c>
      <c r="R8" s="778" t="s">
        <v>876</v>
      </c>
    </row>
    <row r="9" spans="1:18" x14ac:dyDescent="0.25">
      <c r="A9" s="220">
        <v>1.1000000000000001</v>
      </c>
      <c r="B9" s="779" t="s">
        <v>877</v>
      </c>
      <c r="C9" s="293">
        <f>C10+C14+C15</f>
        <v>0</v>
      </c>
      <c r="D9" s="293">
        <f t="shared" ref="D9:R9" si="0">D10+D14+D15</f>
        <v>0</v>
      </c>
      <c r="E9" s="293">
        <f t="shared" si="0"/>
        <v>0</v>
      </c>
      <c r="F9" s="293">
        <f t="shared" si="0"/>
        <v>0</v>
      </c>
      <c r="G9" s="293">
        <f t="shared" si="0"/>
        <v>0</v>
      </c>
      <c r="H9" s="293">
        <f t="shared" si="0"/>
        <v>0</v>
      </c>
      <c r="I9" s="293">
        <f t="shared" si="0"/>
        <v>0</v>
      </c>
      <c r="J9" s="293">
        <f t="shared" si="0"/>
        <v>0</v>
      </c>
      <c r="K9" s="293">
        <f t="shared" si="0"/>
        <v>0</v>
      </c>
      <c r="L9" s="293">
        <f t="shared" si="0"/>
        <v>0</v>
      </c>
      <c r="M9" s="293">
        <f t="shared" si="0"/>
        <v>0</v>
      </c>
      <c r="N9" s="293">
        <f t="shared" si="0"/>
        <v>0</v>
      </c>
      <c r="O9" s="293">
        <f t="shared" si="0"/>
        <v>0</v>
      </c>
      <c r="P9" s="293">
        <f t="shared" si="0"/>
        <v>0</v>
      </c>
      <c r="Q9" s="293">
        <f t="shared" si="0"/>
        <v>0</v>
      </c>
      <c r="R9" s="293">
        <f t="shared" si="0"/>
        <v>0</v>
      </c>
    </row>
    <row r="10" spans="1:18" x14ac:dyDescent="0.25">
      <c r="A10" s="199" t="s">
        <v>146</v>
      </c>
      <c r="B10" s="5" t="s">
        <v>878</v>
      </c>
      <c r="C10" s="380">
        <f>C11+C12+C13</f>
        <v>0</v>
      </c>
      <c r="D10" s="380">
        <f t="shared" ref="D10:R10" si="1">D11+D12+D13</f>
        <v>0</v>
      </c>
      <c r="E10" s="380">
        <f t="shared" si="1"/>
        <v>0</v>
      </c>
      <c r="F10" s="380">
        <f t="shared" si="1"/>
        <v>0</v>
      </c>
      <c r="G10" s="380">
        <f t="shared" si="1"/>
        <v>0</v>
      </c>
      <c r="H10" s="380">
        <f t="shared" si="1"/>
        <v>0</v>
      </c>
      <c r="I10" s="380">
        <f t="shared" si="1"/>
        <v>0</v>
      </c>
      <c r="J10" s="380">
        <f t="shared" si="1"/>
        <v>0</v>
      </c>
      <c r="K10" s="380">
        <f t="shared" si="1"/>
        <v>0</v>
      </c>
      <c r="L10" s="380">
        <f t="shared" si="1"/>
        <v>0</v>
      </c>
      <c r="M10" s="380">
        <f t="shared" si="1"/>
        <v>0</v>
      </c>
      <c r="N10" s="380">
        <f t="shared" si="1"/>
        <v>0</v>
      </c>
      <c r="O10" s="380">
        <f t="shared" si="1"/>
        <v>0</v>
      </c>
      <c r="P10" s="380">
        <f t="shared" si="1"/>
        <v>0</v>
      </c>
      <c r="Q10" s="380">
        <f t="shared" si="1"/>
        <v>0</v>
      </c>
      <c r="R10" s="380">
        <f t="shared" si="1"/>
        <v>0</v>
      </c>
    </row>
    <row r="11" spans="1:18" x14ac:dyDescent="0.25">
      <c r="A11" s="199" t="s">
        <v>193</v>
      </c>
      <c r="B11" s="141" t="s">
        <v>879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  <c r="P11" s="382"/>
      <c r="Q11" s="382"/>
      <c r="R11" s="382"/>
    </row>
    <row r="12" spans="1:18" x14ac:dyDescent="0.25">
      <c r="A12" s="199" t="s">
        <v>194</v>
      </c>
      <c r="B12" s="141" t="s">
        <v>880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</row>
    <row r="13" spans="1:18" x14ac:dyDescent="0.25">
      <c r="A13" s="199" t="s">
        <v>195</v>
      </c>
      <c r="B13" s="141" t="s">
        <v>881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</row>
    <row r="14" spans="1:18" x14ac:dyDescent="0.25">
      <c r="A14" s="199" t="s">
        <v>147</v>
      </c>
      <c r="B14" s="161" t="s">
        <v>652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</row>
    <row r="15" spans="1:18" x14ac:dyDescent="0.25">
      <c r="A15" s="199" t="s">
        <v>148</v>
      </c>
      <c r="B15" s="161" t="s">
        <v>651</v>
      </c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</row>
    <row r="16" spans="1:18" ht="17.25" x14ac:dyDescent="0.25">
      <c r="A16" s="200"/>
      <c r="B16" s="162" t="s">
        <v>882</v>
      </c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</row>
    <row r="17" spans="1:18" x14ac:dyDescent="0.25">
      <c r="A17" s="220">
        <v>1.2</v>
      </c>
      <c r="B17" s="779" t="s">
        <v>883</v>
      </c>
      <c r="C17" s="293">
        <f>C18+C22+C23</f>
        <v>0</v>
      </c>
      <c r="D17" s="293">
        <f t="shared" ref="D17:R17" si="2">D18+D22+D23</f>
        <v>0</v>
      </c>
      <c r="E17" s="293">
        <f t="shared" si="2"/>
        <v>0</v>
      </c>
      <c r="F17" s="293">
        <f t="shared" si="2"/>
        <v>0</v>
      </c>
      <c r="G17" s="293">
        <f t="shared" si="2"/>
        <v>0</v>
      </c>
      <c r="H17" s="293">
        <f t="shared" si="2"/>
        <v>0</v>
      </c>
      <c r="I17" s="293">
        <f t="shared" si="2"/>
        <v>0</v>
      </c>
      <c r="J17" s="293">
        <f t="shared" si="2"/>
        <v>0</v>
      </c>
      <c r="K17" s="293">
        <f t="shared" si="2"/>
        <v>0</v>
      </c>
      <c r="L17" s="293">
        <f t="shared" si="2"/>
        <v>0</v>
      </c>
      <c r="M17" s="293">
        <f t="shared" si="2"/>
        <v>0</v>
      </c>
      <c r="N17" s="293">
        <f t="shared" si="2"/>
        <v>0</v>
      </c>
      <c r="O17" s="293">
        <f t="shared" si="2"/>
        <v>0</v>
      </c>
      <c r="P17" s="293">
        <f t="shared" si="2"/>
        <v>0</v>
      </c>
      <c r="Q17" s="293">
        <f t="shared" si="2"/>
        <v>0</v>
      </c>
      <c r="R17" s="293">
        <f t="shared" si="2"/>
        <v>0</v>
      </c>
    </row>
    <row r="18" spans="1:18" x14ac:dyDescent="0.25">
      <c r="A18" s="199" t="s">
        <v>39</v>
      </c>
      <c r="B18" s="5" t="s">
        <v>878</v>
      </c>
      <c r="C18" s="380">
        <f>C19+C20+C21</f>
        <v>0</v>
      </c>
      <c r="D18" s="380">
        <f t="shared" ref="D18:R18" si="3">D19+D20+D21</f>
        <v>0</v>
      </c>
      <c r="E18" s="380">
        <f t="shared" si="3"/>
        <v>0</v>
      </c>
      <c r="F18" s="380">
        <f t="shared" si="3"/>
        <v>0</v>
      </c>
      <c r="G18" s="380">
        <f t="shared" si="3"/>
        <v>0</v>
      </c>
      <c r="H18" s="380">
        <f t="shared" si="3"/>
        <v>0</v>
      </c>
      <c r="I18" s="380">
        <f t="shared" si="3"/>
        <v>0</v>
      </c>
      <c r="J18" s="380">
        <f t="shared" si="3"/>
        <v>0</v>
      </c>
      <c r="K18" s="380">
        <f t="shared" si="3"/>
        <v>0</v>
      </c>
      <c r="L18" s="380">
        <f t="shared" si="3"/>
        <v>0</v>
      </c>
      <c r="M18" s="380">
        <f t="shared" si="3"/>
        <v>0</v>
      </c>
      <c r="N18" s="380">
        <f t="shared" si="3"/>
        <v>0</v>
      </c>
      <c r="O18" s="380">
        <f t="shared" si="3"/>
        <v>0</v>
      </c>
      <c r="P18" s="380">
        <f t="shared" si="3"/>
        <v>0</v>
      </c>
      <c r="Q18" s="380">
        <f t="shared" si="3"/>
        <v>0</v>
      </c>
      <c r="R18" s="380">
        <f t="shared" si="3"/>
        <v>0</v>
      </c>
    </row>
    <row r="19" spans="1:18" x14ac:dyDescent="0.25">
      <c r="A19" s="199" t="s">
        <v>40</v>
      </c>
      <c r="B19" s="141" t="s">
        <v>879</v>
      </c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</row>
    <row r="20" spans="1:18" x14ac:dyDescent="0.25">
      <c r="A20" s="199" t="s">
        <v>41</v>
      </c>
      <c r="B20" s="141" t="s">
        <v>880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</row>
    <row r="21" spans="1:18" x14ac:dyDescent="0.25">
      <c r="A21" s="199" t="s">
        <v>42</v>
      </c>
      <c r="B21" s="141" t="s">
        <v>881</v>
      </c>
      <c r="C21" s="383"/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</row>
    <row r="22" spans="1:18" x14ac:dyDescent="0.25">
      <c r="A22" s="199" t="s">
        <v>151</v>
      </c>
      <c r="B22" s="161" t="s">
        <v>652</v>
      </c>
      <c r="C22" s="383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</row>
    <row r="23" spans="1:18" x14ac:dyDescent="0.25">
      <c r="A23" s="199" t="s">
        <v>152</v>
      </c>
      <c r="B23" s="161" t="s">
        <v>884</v>
      </c>
      <c r="C23" s="384"/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</row>
    <row r="24" spans="1:18" ht="17.25" x14ac:dyDescent="0.25">
      <c r="A24" s="200"/>
      <c r="B24" s="162" t="s">
        <v>882</v>
      </c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</row>
    <row r="25" spans="1:18" x14ac:dyDescent="0.25">
      <c r="A25" s="221">
        <v>1.3</v>
      </c>
      <c r="B25" s="780" t="s">
        <v>885</v>
      </c>
      <c r="C25" s="293">
        <f>C26+C30+C31</f>
        <v>0</v>
      </c>
      <c r="D25" s="293">
        <f t="shared" ref="D25:R25" si="4">D26+D30+D31</f>
        <v>0</v>
      </c>
      <c r="E25" s="293">
        <f t="shared" si="4"/>
        <v>0</v>
      </c>
      <c r="F25" s="293">
        <f t="shared" si="4"/>
        <v>0</v>
      </c>
      <c r="G25" s="293">
        <f t="shared" si="4"/>
        <v>0</v>
      </c>
      <c r="H25" s="293">
        <f t="shared" si="4"/>
        <v>0</v>
      </c>
      <c r="I25" s="293">
        <f t="shared" si="4"/>
        <v>0</v>
      </c>
      <c r="J25" s="293">
        <f t="shared" si="4"/>
        <v>0</v>
      </c>
      <c r="K25" s="293">
        <f t="shared" si="4"/>
        <v>0</v>
      </c>
      <c r="L25" s="293">
        <f t="shared" si="4"/>
        <v>0</v>
      </c>
      <c r="M25" s="293">
        <f t="shared" si="4"/>
        <v>0</v>
      </c>
      <c r="N25" s="293">
        <f t="shared" si="4"/>
        <v>0</v>
      </c>
      <c r="O25" s="293">
        <f t="shared" si="4"/>
        <v>0</v>
      </c>
      <c r="P25" s="293">
        <f t="shared" si="4"/>
        <v>0</v>
      </c>
      <c r="Q25" s="293">
        <f t="shared" si="4"/>
        <v>0</v>
      </c>
      <c r="R25" s="293">
        <f t="shared" si="4"/>
        <v>0</v>
      </c>
    </row>
    <row r="26" spans="1:18" x14ac:dyDescent="0.25">
      <c r="A26" s="199" t="s">
        <v>43</v>
      </c>
      <c r="B26" s="5" t="s">
        <v>878</v>
      </c>
      <c r="C26" s="380">
        <f>C27+C28+C29</f>
        <v>0</v>
      </c>
      <c r="D26" s="380">
        <f t="shared" ref="D26:R26" si="5">D27+D28+D29</f>
        <v>0</v>
      </c>
      <c r="E26" s="380">
        <f t="shared" si="5"/>
        <v>0</v>
      </c>
      <c r="F26" s="380">
        <f t="shared" si="5"/>
        <v>0</v>
      </c>
      <c r="G26" s="380">
        <f t="shared" si="5"/>
        <v>0</v>
      </c>
      <c r="H26" s="380">
        <f t="shared" si="5"/>
        <v>0</v>
      </c>
      <c r="I26" s="380">
        <f t="shared" si="5"/>
        <v>0</v>
      </c>
      <c r="J26" s="380">
        <f t="shared" si="5"/>
        <v>0</v>
      </c>
      <c r="K26" s="380">
        <f t="shared" si="5"/>
        <v>0</v>
      </c>
      <c r="L26" s="380">
        <f t="shared" si="5"/>
        <v>0</v>
      </c>
      <c r="M26" s="380">
        <f t="shared" si="5"/>
        <v>0</v>
      </c>
      <c r="N26" s="380">
        <f t="shared" si="5"/>
        <v>0</v>
      </c>
      <c r="O26" s="380">
        <f t="shared" si="5"/>
        <v>0</v>
      </c>
      <c r="P26" s="380">
        <f t="shared" si="5"/>
        <v>0</v>
      </c>
      <c r="Q26" s="380">
        <f t="shared" si="5"/>
        <v>0</v>
      </c>
      <c r="R26" s="380">
        <f t="shared" si="5"/>
        <v>0</v>
      </c>
    </row>
    <row r="27" spans="1:18" x14ac:dyDescent="0.25">
      <c r="A27" s="199" t="s">
        <v>44</v>
      </c>
      <c r="B27" s="141" t="s">
        <v>879</v>
      </c>
      <c r="C27" s="382"/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</row>
    <row r="28" spans="1:18" x14ac:dyDescent="0.25">
      <c r="A28" s="199" t="s">
        <v>45</v>
      </c>
      <c r="B28" s="141" t="s">
        <v>880</v>
      </c>
      <c r="C28" s="383"/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</row>
    <row r="29" spans="1:18" x14ac:dyDescent="0.25">
      <c r="A29" s="199" t="s">
        <v>196</v>
      </c>
      <c r="B29" s="141" t="s">
        <v>881</v>
      </c>
      <c r="C29" s="383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</row>
    <row r="30" spans="1:18" x14ac:dyDescent="0.25">
      <c r="A30" s="199" t="s">
        <v>48</v>
      </c>
      <c r="B30" s="161" t="s">
        <v>652</v>
      </c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</row>
    <row r="31" spans="1:18" x14ac:dyDescent="0.25">
      <c r="A31" s="199" t="s">
        <v>149</v>
      </c>
      <c r="B31" s="161" t="s">
        <v>651</v>
      </c>
      <c r="C31" s="384"/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</row>
    <row r="32" spans="1:18" ht="17.25" x14ac:dyDescent="0.25">
      <c r="A32" s="200"/>
      <c r="B32" s="162" t="s">
        <v>886</v>
      </c>
      <c r="C32" s="385"/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</row>
    <row r="33" spans="1:18" x14ac:dyDescent="0.25">
      <c r="A33" s="221">
        <v>1</v>
      </c>
      <c r="B33" s="222" t="s">
        <v>893</v>
      </c>
      <c r="C33" s="293">
        <f>C25+C17+C9</f>
        <v>0</v>
      </c>
      <c r="D33" s="293">
        <f t="shared" ref="D33:R34" si="6">D25+D17+D9</f>
        <v>0</v>
      </c>
      <c r="E33" s="293">
        <f t="shared" si="6"/>
        <v>0</v>
      </c>
      <c r="F33" s="293">
        <f t="shared" si="6"/>
        <v>0</v>
      </c>
      <c r="G33" s="293">
        <f t="shared" si="6"/>
        <v>0</v>
      </c>
      <c r="H33" s="293">
        <f t="shared" si="6"/>
        <v>0</v>
      </c>
      <c r="I33" s="293">
        <f t="shared" si="6"/>
        <v>0</v>
      </c>
      <c r="J33" s="293">
        <f t="shared" si="6"/>
        <v>0</v>
      </c>
      <c r="K33" s="293">
        <f t="shared" si="6"/>
        <v>0</v>
      </c>
      <c r="L33" s="293">
        <f t="shared" si="6"/>
        <v>0</v>
      </c>
      <c r="M33" s="293">
        <f t="shared" si="6"/>
        <v>0</v>
      </c>
      <c r="N33" s="293">
        <f t="shared" si="6"/>
        <v>0</v>
      </c>
      <c r="O33" s="293">
        <f t="shared" si="6"/>
        <v>0</v>
      </c>
      <c r="P33" s="293">
        <f t="shared" si="6"/>
        <v>0</v>
      </c>
      <c r="Q33" s="293">
        <f t="shared" si="6"/>
        <v>0</v>
      </c>
      <c r="R33" s="293">
        <f t="shared" si="6"/>
        <v>0</v>
      </c>
    </row>
    <row r="34" spans="1:18" ht="30" x14ac:dyDescent="0.25">
      <c r="A34" s="207" t="s">
        <v>197</v>
      </c>
      <c r="B34" s="223" t="s">
        <v>894</v>
      </c>
      <c r="C34" s="293">
        <f>C26+C18+C10</f>
        <v>0</v>
      </c>
      <c r="D34" s="293">
        <f t="shared" si="6"/>
        <v>0</v>
      </c>
      <c r="E34" s="293">
        <f t="shared" si="6"/>
        <v>0</v>
      </c>
      <c r="F34" s="293">
        <f t="shared" si="6"/>
        <v>0</v>
      </c>
      <c r="G34" s="293">
        <f t="shared" si="6"/>
        <v>0</v>
      </c>
      <c r="H34" s="293">
        <f t="shared" si="6"/>
        <v>0</v>
      </c>
      <c r="I34" s="293">
        <f t="shared" si="6"/>
        <v>0</v>
      </c>
      <c r="J34" s="293">
        <f t="shared" si="6"/>
        <v>0</v>
      </c>
      <c r="K34" s="293">
        <f t="shared" si="6"/>
        <v>0</v>
      </c>
      <c r="L34" s="293">
        <f t="shared" si="6"/>
        <v>0</v>
      </c>
      <c r="M34" s="293">
        <f t="shared" si="6"/>
        <v>0</v>
      </c>
      <c r="N34" s="293">
        <f t="shared" si="6"/>
        <v>0</v>
      </c>
      <c r="O34" s="293">
        <f t="shared" si="6"/>
        <v>0</v>
      </c>
      <c r="P34" s="293">
        <f t="shared" si="6"/>
        <v>0</v>
      </c>
      <c r="Q34" s="293">
        <f t="shared" si="6"/>
        <v>0</v>
      </c>
      <c r="R34" s="293">
        <f t="shared" si="6"/>
        <v>0</v>
      </c>
    </row>
    <row r="35" spans="1:18" x14ac:dyDescent="0.25">
      <c r="A35" s="204" t="s">
        <v>198</v>
      </c>
      <c r="B35" s="781" t="s">
        <v>887</v>
      </c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</row>
    <row r="36" spans="1:18" x14ac:dyDescent="0.25">
      <c r="A36" s="204" t="s">
        <v>199</v>
      </c>
      <c r="B36" s="781" t="s">
        <v>888</v>
      </c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</row>
    <row r="37" spans="1:18" x14ac:dyDescent="0.25">
      <c r="A37" s="204" t="s">
        <v>200</v>
      </c>
      <c r="B37" s="142" t="s">
        <v>889</v>
      </c>
      <c r="C37" s="386"/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</row>
    <row r="38" spans="1:18" x14ac:dyDescent="0.25">
      <c r="A38" s="204" t="s">
        <v>201</v>
      </c>
      <c r="B38" s="142" t="s">
        <v>890</v>
      </c>
      <c r="C38" s="386"/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</row>
    <row r="39" spans="1:18" x14ac:dyDescent="0.25">
      <c r="A39" s="204" t="s">
        <v>202</v>
      </c>
      <c r="B39" s="142" t="s">
        <v>891</v>
      </c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</row>
    <row r="40" spans="1:18" x14ac:dyDescent="0.25">
      <c r="A40" s="204" t="s">
        <v>203</v>
      </c>
      <c r="B40" s="142" t="s">
        <v>892</v>
      </c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</row>
    <row r="41" spans="1:18" ht="45" x14ac:dyDescent="0.25">
      <c r="A41" s="207" t="s">
        <v>204</v>
      </c>
      <c r="B41" s="223" t="s">
        <v>895</v>
      </c>
      <c r="C41" s="381">
        <f>C14+C15+C22+C23+C30+C31</f>
        <v>0</v>
      </c>
      <c r="D41" s="381">
        <f t="shared" ref="D41:R41" si="7">D14+D15+D22+D23+D30+D31</f>
        <v>0</v>
      </c>
      <c r="E41" s="381">
        <f t="shared" si="7"/>
        <v>0</v>
      </c>
      <c r="F41" s="381">
        <f t="shared" si="7"/>
        <v>0</v>
      </c>
      <c r="G41" s="381">
        <f t="shared" si="7"/>
        <v>0</v>
      </c>
      <c r="H41" s="381">
        <f t="shared" si="7"/>
        <v>0</v>
      </c>
      <c r="I41" s="381">
        <f t="shared" si="7"/>
        <v>0</v>
      </c>
      <c r="J41" s="381">
        <f t="shared" si="7"/>
        <v>0</v>
      </c>
      <c r="K41" s="381">
        <f t="shared" si="7"/>
        <v>0</v>
      </c>
      <c r="L41" s="381">
        <f t="shared" si="7"/>
        <v>0</v>
      </c>
      <c r="M41" s="381">
        <f t="shared" si="7"/>
        <v>0</v>
      </c>
      <c r="N41" s="381">
        <f t="shared" si="7"/>
        <v>0</v>
      </c>
      <c r="O41" s="381">
        <f t="shared" si="7"/>
        <v>0</v>
      </c>
      <c r="P41" s="381">
        <f t="shared" si="7"/>
        <v>0</v>
      </c>
      <c r="Q41" s="381">
        <f t="shared" si="7"/>
        <v>0</v>
      </c>
      <c r="R41" s="381">
        <f t="shared" si="7"/>
        <v>0</v>
      </c>
    </row>
    <row r="42" spans="1:18" x14ac:dyDescent="0.25">
      <c r="A42" s="208" t="s">
        <v>205</v>
      </c>
      <c r="B42" s="782" t="s">
        <v>887</v>
      </c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</row>
    <row r="43" spans="1:18" x14ac:dyDescent="0.25">
      <c r="A43" s="224" t="s">
        <v>206</v>
      </c>
      <c r="B43" s="142" t="s">
        <v>896</v>
      </c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</row>
    <row r="44" spans="1:18" x14ac:dyDescent="0.25">
      <c r="A44" s="224" t="s">
        <v>207</v>
      </c>
      <c r="B44" s="781" t="s">
        <v>1038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</row>
    <row r="45" spans="1:18" x14ac:dyDescent="0.25">
      <c r="A45" s="224" t="s">
        <v>208</v>
      </c>
      <c r="B45" s="142" t="s">
        <v>897</v>
      </c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</row>
    <row r="46" spans="1:18" x14ac:dyDescent="0.25">
      <c r="A46" s="210" t="s">
        <v>209</v>
      </c>
      <c r="B46" s="176" t="s">
        <v>898</v>
      </c>
      <c r="C46" s="389"/>
      <c r="D46" s="389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89"/>
      <c r="P46" s="389"/>
      <c r="Q46" s="389"/>
      <c r="R46" s="389"/>
    </row>
    <row r="47" spans="1:18" x14ac:dyDescent="0.25">
      <c r="A47" s="143"/>
      <c r="B47" s="163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</row>
    <row r="48" spans="1:18" x14ac:dyDescent="0.25">
      <c r="A48" s="164" t="s">
        <v>899</v>
      </c>
      <c r="B48" s="155" t="s">
        <v>488</v>
      </c>
      <c r="C48" s="165"/>
      <c r="D48" s="166"/>
      <c r="E48" s="783"/>
      <c r="F48" s="784"/>
      <c r="G48" s="783"/>
      <c r="H48" s="783"/>
      <c r="I48" s="783"/>
      <c r="J48" s="783"/>
      <c r="K48" s="783"/>
      <c r="L48" s="783"/>
      <c r="M48" s="783"/>
      <c r="N48" s="783"/>
      <c r="O48" s="783"/>
      <c r="P48" s="783"/>
      <c r="Q48" s="783"/>
      <c r="R48" s="783"/>
    </row>
    <row r="49" spans="1:18" ht="15" customHeight="1" x14ac:dyDescent="0.25">
      <c r="A49" s="200"/>
      <c r="B49" s="888" t="s">
        <v>900</v>
      </c>
      <c r="C49" s="888"/>
      <c r="D49" s="888"/>
      <c r="E49" s="888"/>
      <c r="F49" s="888"/>
      <c r="G49" s="888"/>
      <c r="H49" s="888"/>
      <c r="I49" s="888"/>
      <c r="J49" s="888"/>
      <c r="K49" s="888"/>
      <c r="L49" s="888"/>
      <c r="M49" s="888"/>
      <c r="N49" s="888"/>
      <c r="O49" s="888"/>
      <c r="P49" s="888"/>
      <c r="Q49" s="888"/>
      <c r="R49" s="888"/>
    </row>
    <row r="50" spans="1:18" ht="15" customHeight="1" x14ac:dyDescent="0.25">
      <c r="A50" s="200"/>
      <c r="B50" s="888" t="s">
        <v>901</v>
      </c>
      <c r="C50" s="888"/>
      <c r="D50" s="888"/>
      <c r="E50" s="888"/>
      <c r="F50" s="888"/>
      <c r="G50" s="888"/>
      <c r="H50" s="888"/>
      <c r="I50" s="888"/>
      <c r="J50" s="888"/>
      <c r="K50" s="888"/>
      <c r="L50" s="888"/>
      <c r="M50" s="888"/>
      <c r="N50" s="888"/>
      <c r="O50" s="888"/>
      <c r="P50" s="888"/>
      <c r="Q50" s="888"/>
      <c r="R50" s="888"/>
    </row>
  </sheetData>
  <mergeCells count="8">
    <mergeCell ref="B49:R49"/>
    <mergeCell ref="B50:R50"/>
    <mergeCell ref="A7:A8"/>
    <mergeCell ref="B7:B8"/>
    <mergeCell ref="C7:F7"/>
    <mergeCell ref="G7:J7"/>
    <mergeCell ref="K7:N7"/>
    <mergeCell ref="O7:R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/>
  </sheetViews>
  <sheetFormatPr defaultRowHeight="15" x14ac:dyDescent="0.25"/>
  <cols>
    <col min="1" max="1" width="25.85546875" bestFit="1" customWidth="1"/>
    <col min="2" max="2" width="45.85546875" bestFit="1" customWidth="1"/>
    <col min="3" max="3" width="40" bestFit="1" customWidth="1"/>
    <col min="4" max="4" width="31.85546875" customWidth="1"/>
  </cols>
  <sheetData>
    <row r="1" spans="1:18" x14ac:dyDescent="0.25">
      <c r="A1" s="701" t="s">
        <v>334</v>
      </c>
      <c r="B1" s="225">
        <v>19</v>
      </c>
      <c r="D1" s="140"/>
      <c r="E1" s="140"/>
      <c r="F1" s="140"/>
      <c r="G1" s="140"/>
      <c r="H1" s="140"/>
      <c r="I1" s="140"/>
      <c r="J1" s="200"/>
      <c r="K1" s="200"/>
      <c r="L1" s="200"/>
      <c r="M1" s="200"/>
      <c r="N1" s="200"/>
      <c r="O1" s="200"/>
      <c r="P1" s="200"/>
      <c r="Q1" s="200"/>
      <c r="R1" s="200"/>
    </row>
    <row r="2" spans="1:18" x14ac:dyDescent="0.25">
      <c r="A2" s="1" t="s">
        <v>335</v>
      </c>
      <c r="B2" s="786" t="s">
        <v>1030</v>
      </c>
      <c r="D2" s="140"/>
      <c r="E2" s="140"/>
      <c r="F2" s="140"/>
      <c r="G2" s="140"/>
      <c r="H2" s="140"/>
      <c r="I2" s="140"/>
      <c r="J2" s="200"/>
      <c r="K2" s="200"/>
      <c r="L2" s="200"/>
      <c r="M2" s="200"/>
      <c r="N2" s="200"/>
      <c r="O2" s="200"/>
      <c r="P2" s="200"/>
      <c r="Q2" s="200"/>
      <c r="R2" s="200"/>
    </row>
    <row r="3" spans="1:18" x14ac:dyDescent="0.25">
      <c r="A3" s="785" t="s">
        <v>791</v>
      </c>
      <c r="B3" s="702" t="s">
        <v>300</v>
      </c>
      <c r="D3" s="140"/>
      <c r="E3" s="140"/>
      <c r="F3" s="140"/>
      <c r="G3" s="140"/>
      <c r="H3" s="140"/>
      <c r="I3" s="140"/>
      <c r="J3" s="200"/>
      <c r="K3" s="200"/>
      <c r="L3" s="200"/>
      <c r="M3" s="200"/>
      <c r="N3" s="200"/>
      <c r="O3" s="200"/>
      <c r="P3" s="200"/>
      <c r="Q3" s="200"/>
      <c r="R3" s="200"/>
    </row>
    <row r="4" spans="1:18" x14ac:dyDescent="0.25">
      <c r="A4" s="785" t="s">
        <v>792</v>
      </c>
      <c r="B4" s="7" t="s">
        <v>340</v>
      </c>
      <c r="D4" s="140"/>
      <c r="E4" s="140"/>
      <c r="F4" s="140"/>
      <c r="G4" s="140"/>
      <c r="H4" s="140"/>
      <c r="I4" s="140"/>
      <c r="J4" s="200"/>
      <c r="K4" s="200"/>
      <c r="L4" s="200"/>
      <c r="M4" s="200"/>
      <c r="N4" s="200"/>
      <c r="O4" s="200"/>
      <c r="P4" s="200"/>
      <c r="Q4" s="200"/>
      <c r="R4" s="200"/>
    </row>
    <row r="5" spans="1:18" x14ac:dyDescent="0.25">
      <c r="A5" s="785" t="s">
        <v>793</v>
      </c>
      <c r="B5" s="703" t="s">
        <v>341</v>
      </c>
      <c r="D5" s="140"/>
      <c r="E5" s="140"/>
      <c r="F5" s="140"/>
      <c r="G5" s="140"/>
      <c r="H5" s="140"/>
      <c r="I5" s="140"/>
      <c r="J5" s="200"/>
      <c r="K5" s="200"/>
      <c r="L5" s="200"/>
      <c r="M5" s="200"/>
      <c r="N5" s="200"/>
      <c r="O5" s="200"/>
      <c r="P5" s="200"/>
      <c r="Q5" s="200"/>
      <c r="R5" s="200"/>
    </row>
    <row r="6" spans="1:18" ht="15.75" thickBot="1" x14ac:dyDescent="0.3">
      <c r="A6" s="199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</row>
    <row r="7" spans="1:18" x14ac:dyDescent="0.25">
      <c r="A7" s="873" t="s">
        <v>903</v>
      </c>
      <c r="B7" s="1047" t="s">
        <v>902</v>
      </c>
      <c r="C7" s="804" t="s">
        <v>1021</v>
      </c>
      <c r="D7" s="804" t="s">
        <v>1020</v>
      </c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x14ac:dyDescent="0.25">
      <c r="A8" s="1009"/>
      <c r="B8" s="1048"/>
      <c r="C8" s="1050" t="s">
        <v>904</v>
      </c>
      <c r="D8" s="559" t="s">
        <v>905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18" thickBot="1" x14ac:dyDescent="0.3">
      <c r="A9" s="874"/>
      <c r="B9" s="1049"/>
      <c r="C9" s="1051"/>
      <c r="D9" s="560" t="s">
        <v>906</v>
      </c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</row>
    <row r="10" spans="1:18" x14ac:dyDescent="0.25">
      <c r="A10" s="71">
        <v>1</v>
      </c>
      <c r="B10" s="787" t="s">
        <v>907</v>
      </c>
      <c r="C10" s="463">
        <f>SUM(C11:C15)</f>
        <v>0</v>
      </c>
      <c r="D10" s="410">
        <f>SUM(D11:D15)</f>
        <v>0</v>
      </c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</row>
    <row r="11" spans="1:18" x14ac:dyDescent="0.25">
      <c r="A11" s="71">
        <v>2</v>
      </c>
      <c r="B11" s="754" t="s">
        <v>908</v>
      </c>
      <c r="C11" s="393"/>
      <c r="D11" s="348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</row>
    <row r="12" spans="1:18" x14ac:dyDescent="0.25">
      <c r="A12" s="71">
        <v>3</v>
      </c>
      <c r="B12" s="648" t="s">
        <v>909</v>
      </c>
      <c r="C12" s="393"/>
      <c r="D12" s="348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</row>
    <row r="13" spans="1:18" x14ac:dyDescent="0.25">
      <c r="A13" s="659">
        <v>4</v>
      </c>
      <c r="B13" s="755" t="s">
        <v>910</v>
      </c>
      <c r="C13" s="393"/>
      <c r="D13" s="348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</row>
    <row r="14" spans="1:18" x14ac:dyDescent="0.25">
      <c r="A14" s="659">
        <v>5</v>
      </c>
      <c r="B14" s="755" t="s">
        <v>911</v>
      </c>
      <c r="C14" s="393"/>
      <c r="D14" s="348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</row>
    <row r="15" spans="1:18" ht="15.75" thickBot="1" x14ac:dyDescent="0.3">
      <c r="A15" s="684">
        <v>6</v>
      </c>
      <c r="B15" s="66" t="s">
        <v>912</v>
      </c>
      <c r="C15" s="464"/>
      <c r="D15" s="462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</row>
    <row r="16" spans="1:18" x14ac:dyDescent="0.25">
      <c r="A16" s="75"/>
      <c r="B16" s="50"/>
      <c r="C16" s="50"/>
      <c r="D16" s="5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</row>
    <row r="17" spans="1:18" ht="15" customHeight="1" x14ac:dyDescent="0.25">
      <c r="A17" s="199"/>
      <c r="B17" s="1052" t="s">
        <v>913</v>
      </c>
      <c r="C17" s="888"/>
      <c r="D17" s="888"/>
      <c r="E17" s="888"/>
      <c r="F17" s="888"/>
      <c r="G17" s="888"/>
      <c r="H17" s="888"/>
      <c r="I17" s="888"/>
      <c r="J17" s="888"/>
      <c r="K17" s="888"/>
      <c r="L17" s="888"/>
      <c r="M17" s="888"/>
      <c r="N17" s="888"/>
      <c r="O17" s="888"/>
      <c r="P17" s="888"/>
      <c r="Q17" s="888"/>
      <c r="R17" s="888"/>
    </row>
    <row r="18" spans="1:18" x14ac:dyDescent="0.25">
      <c r="A18" s="199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</row>
  </sheetData>
  <mergeCells count="4">
    <mergeCell ref="A7:A9"/>
    <mergeCell ref="B7:B9"/>
    <mergeCell ref="C8:C9"/>
    <mergeCell ref="B17:R1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/>
  </sheetViews>
  <sheetFormatPr defaultRowHeight="15" x14ac:dyDescent="0.25"/>
  <cols>
    <col min="1" max="1" width="26.85546875" customWidth="1"/>
    <col min="2" max="2" width="56.140625" customWidth="1"/>
  </cols>
  <sheetData>
    <row r="1" spans="1:7" x14ac:dyDescent="0.25">
      <c r="A1" s="701" t="s">
        <v>334</v>
      </c>
      <c r="B1" s="225">
        <v>20</v>
      </c>
      <c r="C1" s="200"/>
      <c r="E1" s="200"/>
      <c r="F1" s="200"/>
      <c r="G1" s="200"/>
    </row>
    <row r="2" spans="1:7" x14ac:dyDescent="0.25">
      <c r="A2" s="1" t="s">
        <v>335</v>
      </c>
      <c r="B2" s="786" t="s">
        <v>325</v>
      </c>
      <c r="C2" s="200"/>
      <c r="E2" s="200"/>
      <c r="F2" s="200"/>
      <c r="G2" s="200"/>
    </row>
    <row r="3" spans="1:7" x14ac:dyDescent="0.25">
      <c r="A3" s="6" t="s">
        <v>336</v>
      </c>
      <c r="B3" s="702" t="s">
        <v>300</v>
      </c>
      <c r="C3" s="200"/>
      <c r="E3" s="200"/>
      <c r="F3" s="200"/>
      <c r="G3" s="200"/>
    </row>
    <row r="4" spans="1:7" x14ac:dyDescent="0.25">
      <c r="A4" s="6" t="s">
        <v>337</v>
      </c>
      <c r="B4" s="7" t="s">
        <v>340</v>
      </c>
      <c r="C4" s="200"/>
      <c r="E4" s="200"/>
      <c r="F4" s="200"/>
      <c r="G4" s="200"/>
    </row>
    <row r="5" spans="1:7" x14ac:dyDescent="0.25">
      <c r="A5" s="6" t="s">
        <v>338</v>
      </c>
      <c r="B5" s="703" t="s">
        <v>341</v>
      </c>
      <c r="C5" s="200"/>
      <c r="E5" s="200"/>
      <c r="F5" s="200"/>
      <c r="G5" s="200"/>
    </row>
    <row r="6" spans="1:7" ht="15.75" thickBot="1" x14ac:dyDescent="0.3">
      <c r="A6" s="199"/>
      <c r="B6" s="200"/>
      <c r="C6" s="200"/>
      <c r="D6" s="200"/>
      <c r="E6" s="200"/>
      <c r="F6" s="200"/>
      <c r="G6" s="200"/>
    </row>
    <row r="7" spans="1:7" ht="15.75" thickBot="1" x14ac:dyDescent="0.3">
      <c r="A7" s="917" t="s">
        <v>342</v>
      </c>
      <c r="B7" s="1031" t="s">
        <v>325</v>
      </c>
      <c r="C7" s="1053"/>
      <c r="D7" s="1054"/>
      <c r="E7" s="1054"/>
      <c r="F7" s="1054"/>
      <c r="G7" s="1055"/>
    </row>
    <row r="8" spans="1:7" ht="15" customHeight="1" x14ac:dyDescent="0.25">
      <c r="A8" s="890"/>
      <c r="B8" s="1009"/>
      <c r="C8" s="1027" t="s">
        <v>914</v>
      </c>
      <c r="D8" s="1027" t="s">
        <v>915</v>
      </c>
      <c r="E8" s="1027" t="s">
        <v>916</v>
      </c>
      <c r="F8" s="1027" t="s">
        <v>917</v>
      </c>
      <c r="G8" s="1027" t="s">
        <v>918</v>
      </c>
    </row>
    <row r="9" spans="1:7" ht="15.75" thickBot="1" x14ac:dyDescent="0.3">
      <c r="A9" s="918"/>
      <c r="B9" s="531"/>
      <c r="C9" s="1056"/>
      <c r="D9" s="1056"/>
      <c r="E9" s="1056"/>
      <c r="F9" s="1056"/>
      <c r="G9" s="1056"/>
    </row>
    <row r="10" spans="1:7" x14ac:dyDescent="0.25">
      <c r="A10" s="130">
        <v>1</v>
      </c>
      <c r="B10" s="788" t="s">
        <v>919</v>
      </c>
      <c r="C10" s="391">
        <f>+C11+C12</f>
        <v>0</v>
      </c>
      <c r="D10" s="391">
        <f>+D11+D12</f>
        <v>0</v>
      </c>
      <c r="E10" s="392">
        <f>+E11+E12</f>
        <v>0</v>
      </c>
      <c r="F10" s="391">
        <f>+F11+F12</f>
        <v>0</v>
      </c>
      <c r="G10" s="391">
        <f>+G11+G12</f>
        <v>0</v>
      </c>
    </row>
    <row r="11" spans="1:7" x14ac:dyDescent="0.25">
      <c r="A11" s="71">
        <v>2</v>
      </c>
      <c r="B11" s="754" t="s">
        <v>920</v>
      </c>
      <c r="C11" s="393"/>
      <c r="D11" s="393"/>
      <c r="E11" s="394"/>
      <c r="F11" s="393"/>
      <c r="G11" s="393"/>
    </row>
    <row r="12" spans="1:7" x14ac:dyDescent="0.25">
      <c r="A12" s="71">
        <v>3</v>
      </c>
      <c r="B12" s="754" t="s">
        <v>921</v>
      </c>
      <c r="C12" s="261">
        <f>SUM(C13:C15)</f>
        <v>0</v>
      </c>
      <c r="D12" s="261">
        <f>SUM(D13:D15)</f>
        <v>0</v>
      </c>
      <c r="E12" s="276">
        <f>SUM(E13:E15)</f>
        <v>0</v>
      </c>
      <c r="F12" s="261">
        <f>SUM(F13:F15)</f>
        <v>0</v>
      </c>
      <c r="G12" s="261">
        <f>SUM(G13:G15)</f>
        <v>0</v>
      </c>
    </row>
    <row r="13" spans="1:7" x14ac:dyDescent="0.25">
      <c r="A13" s="71"/>
      <c r="B13" s="131" t="s">
        <v>623</v>
      </c>
      <c r="C13" s="393"/>
      <c r="D13" s="393"/>
      <c r="E13" s="394"/>
      <c r="F13" s="393"/>
      <c r="G13" s="393"/>
    </row>
    <row r="14" spans="1:7" x14ac:dyDescent="0.25">
      <c r="A14" s="71"/>
      <c r="B14" s="131" t="s">
        <v>622</v>
      </c>
      <c r="C14" s="393"/>
      <c r="D14" s="393"/>
      <c r="E14" s="394"/>
      <c r="F14" s="393"/>
      <c r="G14" s="393"/>
    </row>
    <row r="15" spans="1:7" x14ac:dyDescent="0.25">
      <c r="A15" s="71"/>
      <c r="B15" s="131" t="s">
        <v>922</v>
      </c>
      <c r="C15" s="393"/>
      <c r="D15" s="393"/>
      <c r="E15" s="394"/>
      <c r="F15" s="393"/>
      <c r="G15" s="393"/>
    </row>
    <row r="16" spans="1:7" x14ac:dyDescent="0.25">
      <c r="A16" s="130">
        <v>4</v>
      </c>
      <c r="B16" s="129" t="s">
        <v>923</v>
      </c>
      <c r="C16" s="391">
        <f>+C17+C18</f>
        <v>0</v>
      </c>
      <c r="D16" s="391">
        <f>+D17+D18</f>
        <v>0</v>
      </c>
      <c r="E16" s="392">
        <f>+E17+E18</f>
        <v>0</v>
      </c>
      <c r="F16" s="391">
        <f>+F17+F18</f>
        <v>0</v>
      </c>
      <c r="G16" s="391">
        <f>+G17+G18</f>
        <v>0</v>
      </c>
    </row>
    <row r="17" spans="1:7" x14ac:dyDescent="0.25">
      <c r="A17" s="71">
        <v>5</v>
      </c>
      <c r="B17" s="56" t="s">
        <v>924</v>
      </c>
      <c r="C17" s="393"/>
      <c r="D17" s="393"/>
      <c r="E17" s="394"/>
      <c r="F17" s="393"/>
      <c r="G17" s="393"/>
    </row>
    <row r="18" spans="1:7" x14ac:dyDescent="0.25">
      <c r="A18" s="71">
        <v>6</v>
      </c>
      <c r="B18" s="56" t="s">
        <v>925</v>
      </c>
      <c r="C18" s="261">
        <f>SUM(C19:C21)</f>
        <v>0</v>
      </c>
      <c r="D18" s="261">
        <f>SUM(D19:D21)</f>
        <v>0</v>
      </c>
      <c r="E18" s="276">
        <f>SUM(E19:E21)</f>
        <v>0</v>
      </c>
      <c r="F18" s="261">
        <f>SUM(F19:F21)</f>
        <v>0</v>
      </c>
      <c r="G18" s="261">
        <f>SUM(G19:G21)</f>
        <v>0</v>
      </c>
    </row>
    <row r="19" spans="1:7" x14ac:dyDescent="0.25">
      <c r="A19" s="71"/>
      <c r="B19" s="131" t="s">
        <v>623</v>
      </c>
      <c r="C19" s="393"/>
      <c r="D19" s="393"/>
      <c r="E19" s="394"/>
      <c r="F19" s="393"/>
      <c r="G19" s="393"/>
    </row>
    <row r="20" spans="1:7" x14ac:dyDescent="0.25">
      <c r="A20" s="71"/>
      <c r="B20" s="131" t="s">
        <v>622</v>
      </c>
      <c r="C20" s="393"/>
      <c r="D20" s="393"/>
      <c r="E20" s="394"/>
      <c r="F20" s="393"/>
      <c r="G20" s="393"/>
    </row>
    <row r="21" spans="1:7" ht="15.75" thickBot="1" x14ac:dyDescent="0.3">
      <c r="A21" s="73"/>
      <c r="B21" s="132" t="s">
        <v>922</v>
      </c>
      <c r="C21" s="395"/>
      <c r="D21" s="395"/>
      <c r="E21" s="396"/>
      <c r="F21" s="395"/>
      <c r="G21" s="395"/>
    </row>
  </sheetData>
  <mergeCells count="8">
    <mergeCell ref="A7:A9"/>
    <mergeCell ref="B7:B8"/>
    <mergeCell ref="C7:G7"/>
    <mergeCell ref="C8:C9"/>
    <mergeCell ref="D8:D9"/>
    <mergeCell ref="E8:E9"/>
    <mergeCell ref="F8:F9"/>
    <mergeCell ref="G8:G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defaultRowHeight="15" x14ac:dyDescent="0.25"/>
  <cols>
    <col min="1" max="1" width="27.28515625" customWidth="1"/>
    <col min="2" max="2" width="47.42578125" customWidth="1"/>
    <col min="3" max="3" width="19.28515625" customWidth="1"/>
    <col min="4" max="4" width="16.28515625" customWidth="1"/>
    <col min="5" max="5" width="23.85546875" customWidth="1"/>
    <col min="6" max="6" width="26.28515625" customWidth="1"/>
  </cols>
  <sheetData>
    <row r="1" spans="1:6" x14ac:dyDescent="0.25">
      <c r="A1" s="701" t="s">
        <v>334</v>
      </c>
      <c r="B1" s="225">
        <v>21</v>
      </c>
      <c r="C1" s="134"/>
      <c r="E1" s="134"/>
      <c r="F1" s="134"/>
    </row>
    <row r="2" spans="1:6" x14ac:dyDescent="0.25">
      <c r="A2" s="1" t="s">
        <v>335</v>
      </c>
      <c r="B2" s="786" t="s">
        <v>326</v>
      </c>
      <c r="C2" s="134"/>
      <c r="E2" s="134"/>
      <c r="F2" s="134"/>
    </row>
    <row r="3" spans="1:6" x14ac:dyDescent="0.25">
      <c r="A3" s="6" t="s">
        <v>336</v>
      </c>
      <c r="B3" s="7" t="s">
        <v>553</v>
      </c>
      <c r="C3" s="134"/>
      <c r="E3" s="134"/>
      <c r="F3" s="134"/>
    </row>
    <row r="4" spans="1:6" x14ac:dyDescent="0.25">
      <c r="A4" s="6" t="s">
        <v>337</v>
      </c>
      <c r="B4" s="7" t="s">
        <v>340</v>
      </c>
      <c r="C4" s="134"/>
      <c r="E4" s="134"/>
      <c r="F4" s="152"/>
    </row>
    <row r="5" spans="1:6" x14ac:dyDescent="0.25">
      <c r="A5" s="6" t="s">
        <v>338</v>
      </c>
      <c r="B5" s="703" t="s">
        <v>341</v>
      </c>
      <c r="C5" s="134"/>
      <c r="E5" s="134"/>
      <c r="F5" s="152"/>
    </row>
    <row r="6" spans="1:6" ht="15.75" thickBot="1" x14ac:dyDescent="0.3">
      <c r="A6" s="75"/>
      <c r="B6" s="133"/>
      <c r="C6" s="134"/>
      <c r="D6" s="134"/>
      <c r="E6" s="134"/>
      <c r="F6" s="152"/>
    </row>
    <row r="7" spans="1:6" ht="15.75" customHeight="1" thickBot="1" x14ac:dyDescent="0.3">
      <c r="A7" s="917" t="s">
        <v>342</v>
      </c>
      <c r="B7" s="561" t="s">
        <v>926</v>
      </c>
      <c r="C7" s="1057" t="s">
        <v>1022</v>
      </c>
      <c r="D7" s="1055"/>
      <c r="E7" s="1058" t="s">
        <v>928</v>
      </c>
      <c r="F7" s="1059"/>
    </row>
    <row r="8" spans="1:6" ht="15.75" thickBot="1" x14ac:dyDescent="0.3">
      <c r="A8" s="918"/>
      <c r="B8" s="499" t="s">
        <v>927</v>
      </c>
      <c r="C8" s="698" t="s">
        <v>929</v>
      </c>
      <c r="D8" s="554" t="s">
        <v>930</v>
      </c>
      <c r="E8" s="698" t="s">
        <v>929</v>
      </c>
      <c r="F8" s="554" t="s">
        <v>930</v>
      </c>
    </row>
    <row r="9" spans="1:6" x14ac:dyDescent="0.25">
      <c r="A9" s="135">
        <v>1</v>
      </c>
      <c r="B9" s="107" t="s">
        <v>931</v>
      </c>
      <c r="C9" s="272"/>
      <c r="D9" s="273"/>
      <c r="E9" s="272"/>
      <c r="F9" s="273"/>
    </row>
    <row r="10" spans="1:6" x14ac:dyDescent="0.25">
      <c r="A10" s="135">
        <v>2</v>
      </c>
      <c r="B10" s="107" t="s">
        <v>34</v>
      </c>
      <c r="C10" s="272"/>
      <c r="D10" s="273"/>
      <c r="E10" s="272"/>
      <c r="F10" s="273"/>
    </row>
    <row r="11" spans="1:6" x14ac:dyDescent="0.25">
      <c r="A11" s="135">
        <v>3</v>
      </c>
      <c r="B11" s="107" t="s">
        <v>27</v>
      </c>
      <c r="C11" s="272"/>
      <c r="D11" s="273"/>
      <c r="E11" s="272"/>
      <c r="F11" s="273"/>
    </row>
    <row r="12" spans="1:6" x14ac:dyDescent="0.25">
      <c r="A12" s="135">
        <v>4</v>
      </c>
      <c r="B12" s="107" t="s">
        <v>35</v>
      </c>
      <c r="C12" s="272"/>
      <c r="D12" s="273"/>
      <c r="E12" s="272"/>
      <c r="F12" s="273"/>
    </row>
    <row r="13" spans="1:6" x14ac:dyDescent="0.25">
      <c r="A13" s="135">
        <v>5</v>
      </c>
      <c r="B13" s="107" t="s">
        <v>36</v>
      </c>
      <c r="C13" s="272"/>
      <c r="D13" s="273"/>
      <c r="E13" s="272"/>
      <c r="F13" s="273"/>
    </row>
    <row r="14" spans="1:6" x14ac:dyDescent="0.25">
      <c r="A14" s="135">
        <v>6</v>
      </c>
      <c r="B14" s="107" t="s">
        <v>37</v>
      </c>
      <c r="C14" s="272"/>
      <c r="D14" s="273"/>
      <c r="E14" s="272"/>
      <c r="F14" s="273"/>
    </row>
    <row r="15" spans="1:6" x14ac:dyDescent="0.25">
      <c r="A15" s="135">
        <v>7</v>
      </c>
      <c r="B15" s="107" t="s">
        <v>38</v>
      </c>
      <c r="C15" s="272"/>
      <c r="D15" s="273"/>
      <c r="E15" s="272"/>
      <c r="F15" s="273"/>
    </row>
    <row r="16" spans="1:6" ht="15.75" thickBot="1" x14ac:dyDescent="0.3">
      <c r="A16" s="73">
        <v>8</v>
      </c>
      <c r="B16" s="809" t="s">
        <v>1045</v>
      </c>
      <c r="C16" s="397"/>
      <c r="D16" s="398"/>
      <c r="E16" s="397"/>
      <c r="F16" s="398"/>
    </row>
  </sheetData>
  <mergeCells count="3">
    <mergeCell ref="A7:A8"/>
    <mergeCell ref="C7:D7"/>
    <mergeCell ref="E7:F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Normal="100" workbookViewId="0"/>
  </sheetViews>
  <sheetFormatPr defaultRowHeight="15" x14ac:dyDescent="0.25"/>
  <cols>
    <col min="1" max="1" width="24.28515625" bestFit="1" customWidth="1"/>
    <col min="2" max="2" width="44" customWidth="1"/>
    <col min="3" max="3" width="25.5703125" bestFit="1" customWidth="1"/>
    <col min="4" max="4" width="18.85546875" customWidth="1"/>
    <col min="5" max="5" width="21.28515625" customWidth="1"/>
  </cols>
  <sheetData>
    <row r="1" spans="1:18" x14ac:dyDescent="0.25">
      <c r="A1" s="701" t="s">
        <v>334</v>
      </c>
      <c r="B1" s="225">
        <v>22</v>
      </c>
      <c r="D1" s="134"/>
      <c r="E1" s="134"/>
      <c r="F1" s="152"/>
      <c r="G1" s="152"/>
      <c r="H1" s="152"/>
      <c r="I1" s="152"/>
      <c r="J1" s="152"/>
      <c r="K1" s="190"/>
      <c r="L1" s="200"/>
      <c r="M1" s="200"/>
      <c r="N1" s="200"/>
      <c r="O1" s="200"/>
      <c r="P1" s="200"/>
      <c r="Q1" s="200"/>
      <c r="R1" s="200"/>
    </row>
    <row r="2" spans="1:18" x14ac:dyDescent="0.25">
      <c r="A2" s="1" t="s">
        <v>335</v>
      </c>
      <c r="B2" s="786" t="s">
        <v>327</v>
      </c>
      <c r="D2" s="134"/>
      <c r="E2" s="134"/>
      <c r="F2" s="152"/>
      <c r="G2" s="152"/>
      <c r="H2" s="152"/>
      <c r="I2" s="152"/>
      <c r="J2" s="152"/>
      <c r="K2" s="190"/>
      <c r="L2" s="200"/>
      <c r="M2" s="200"/>
      <c r="N2" s="200"/>
      <c r="O2" s="200"/>
      <c r="P2" s="200"/>
      <c r="Q2" s="200"/>
      <c r="R2" s="200"/>
    </row>
    <row r="3" spans="1:18" x14ac:dyDescent="0.25">
      <c r="A3" s="1" t="s">
        <v>336</v>
      </c>
      <c r="B3" s="7" t="s">
        <v>553</v>
      </c>
      <c r="D3" s="134"/>
      <c r="E3" s="134"/>
      <c r="F3" s="134"/>
      <c r="G3" s="134"/>
      <c r="H3" s="134"/>
      <c r="I3" s="134"/>
      <c r="J3" s="134"/>
      <c r="K3" s="200"/>
      <c r="L3" s="200"/>
      <c r="M3" s="200"/>
      <c r="N3" s="200"/>
      <c r="O3" s="200"/>
      <c r="P3" s="200"/>
      <c r="Q3" s="200"/>
      <c r="R3" s="200"/>
    </row>
    <row r="4" spans="1:18" x14ac:dyDescent="0.25">
      <c r="A4" s="1" t="s">
        <v>337</v>
      </c>
      <c r="B4" s="7" t="s">
        <v>340</v>
      </c>
      <c r="D4" s="200"/>
      <c r="E4" s="200"/>
      <c r="F4" s="134"/>
      <c r="G4" s="134"/>
      <c r="H4" s="134"/>
      <c r="I4" s="134"/>
      <c r="J4" s="134"/>
      <c r="K4" s="200"/>
      <c r="L4" s="200"/>
      <c r="M4" s="200"/>
      <c r="N4" s="200"/>
      <c r="O4" s="200"/>
      <c r="P4" s="200"/>
      <c r="Q4" s="200"/>
      <c r="R4" s="200"/>
    </row>
    <row r="5" spans="1:18" x14ac:dyDescent="0.25">
      <c r="A5" s="1" t="s">
        <v>338</v>
      </c>
      <c r="B5" s="703" t="s">
        <v>341</v>
      </c>
      <c r="D5" s="200"/>
      <c r="E5" s="200"/>
      <c r="F5" s="134"/>
      <c r="G5" s="134"/>
      <c r="H5" s="134"/>
      <c r="I5" s="134"/>
      <c r="J5" s="134"/>
      <c r="K5" s="200"/>
      <c r="L5" s="200"/>
      <c r="M5" s="200"/>
      <c r="N5" s="200"/>
      <c r="O5" s="200"/>
      <c r="P5" s="200"/>
      <c r="Q5" s="200"/>
      <c r="R5" s="200"/>
    </row>
    <row r="6" spans="1:18" ht="15.75" thickBot="1" x14ac:dyDescent="0.3">
      <c r="A6" s="199"/>
      <c r="B6" s="200"/>
      <c r="C6" s="200"/>
      <c r="D6" s="200"/>
      <c r="E6" s="200"/>
      <c r="F6" s="134"/>
      <c r="G6" s="134"/>
      <c r="H6" s="134"/>
      <c r="I6" s="134"/>
      <c r="J6" s="134"/>
      <c r="K6" s="200"/>
      <c r="L6" s="200"/>
      <c r="M6" s="200"/>
      <c r="N6" s="200"/>
      <c r="O6" s="200"/>
      <c r="P6" s="200"/>
      <c r="Q6" s="200"/>
      <c r="R6" s="200"/>
    </row>
    <row r="7" spans="1:18" ht="33.75" customHeight="1" x14ac:dyDescent="0.25">
      <c r="A7" s="965" t="s">
        <v>342</v>
      </c>
      <c r="B7" s="1061" t="s">
        <v>932</v>
      </c>
      <c r="C7" s="1063" t="s">
        <v>1023</v>
      </c>
      <c r="D7" s="1064"/>
      <c r="E7" s="886" t="s">
        <v>21</v>
      </c>
      <c r="F7" s="134"/>
      <c r="G7" s="134"/>
      <c r="H7" s="134"/>
      <c r="I7" s="134"/>
      <c r="J7" s="134"/>
      <c r="K7" s="200"/>
      <c r="L7" s="200"/>
      <c r="M7" s="200"/>
      <c r="N7" s="200"/>
      <c r="O7" s="200"/>
      <c r="P7" s="200"/>
      <c r="Q7" s="200"/>
      <c r="R7" s="200"/>
    </row>
    <row r="8" spans="1:18" ht="27" customHeight="1" thickBot="1" x14ac:dyDescent="0.3">
      <c r="A8" s="1060"/>
      <c r="B8" s="1062"/>
      <c r="C8" s="562" t="s">
        <v>933</v>
      </c>
      <c r="D8" s="563" t="s">
        <v>934</v>
      </c>
      <c r="E8" s="887"/>
      <c r="F8" s="134"/>
      <c r="G8" s="134"/>
      <c r="H8" s="134"/>
      <c r="I8" s="134"/>
      <c r="J8" s="134"/>
      <c r="K8" s="200"/>
      <c r="L8" s="200"/>
      <c r="M8" s="200"/>
      <c r="N8" s="200"/>
      <c r="O8" s="200"/>
      <c r="P8" s="200"/>
      <c r="Q8" s="200"/>
      <c r="R8" s="200"/>
    </row>
    <row r="9" spans="1:18" x14ac:dyDescent="0.25">
      <c r="A9" s="209">
        <v>1</v>
      </c>
      <c r="B9" s="70" t="s">
        <v>935</v>
      </c>
      <c r="C9" s="404"/>
      <c r="D9" s="405"/>
      <c r="E9" s="402">
        <f>SUM(C9:D9)</f>
        <v>0</v>
      </c>
      <c r="F9" s="134"/>
      <c r="G9" s="134"/>
      <c r="H9" s="134"/>
      <c r="I9" s="134"/>
      <c r="J9" s="134"/>
      <c r="K9" s="200"/>
      <c r="L9" s="200"/>
      <c r="M9" s="200"/>
      <c r="N9" s="200"/>
      <c r="O9" s="200"/>
      <c r="P9" s="200"/>
      <c r="Q9" s="200"/>
      <c r="R9" s="200"/>
    </row>
    <row r="10" spans="1:18" x14ac:dyDescent="0.25">
      <c r="A10" s="209">
        <v>2</v>
      </c>
      <c r="B10" s="70" t="s">
        <v>936</v>
      </c>
      <c r="C10" s="406"/>
      <c r="D10" s="326"/>
      <c r="E10" s="403">
        <f>SUM(C10:D10)</f>
        <v>0</v>
      </c>
      <c r="F10" s="134"/>
      <c r="G10" s="134"/>
      <c r="H10" s="134"/>
      <c r="I10" s="134"/>
      <c r="J10" s="134"/>
      <c r="K10" s="200"/>
      <c r="L10" s="200"/>
      <c r="M10" s="200"/>
      <c r="N10" s="200"/>
      <c r="O10" s="200"/>
      <c r="P10" s="200"/>
      <c r="Q10" s="200"/>
      <c r="R10" s="200"/>
    </row>
    <row r="11" spans="1:18" x14ac:dyDescent="0.25">
      <c r="A11" s="209">
        <v>3</v>
      </c>
      <c r="B11" s="69" t="s">
        <v>937</v>
      </c>
      <c r="C11" s="406"/>
      <c r="D11" s="326"/>
      <c r="E11" s="403">
        <f>SUM(C11:D11)</f>
        <v>0</v>
      </c>
      <c r="F11" s="134"/>
      <c r="G11" s="134"/>
      <c r="H11" s="134"/>
      <c r="I11" s="134"/>
      <c r="J11" s="134"/>
      <c r="K11" s="200"/>
      <c r="L11" s="200"/>
      <c r="M11" s="200"/>
      <c r="N11" s="200"/>
      <c r="O11" s="200"/>
      <c r="P11" s="200"/>
      <c r="Q11" s="200"/>
      <c r="R11" s="200"/>
    </row>
    <row r="12" spans="1:18" ht="15.75" thickBot="1" x14ac:dyDescent="0.3">
      <c r="A12" s="209">
        <v>4</v>
      </c>
      <c r="B12" s="69" t="s">
        <v>922</v>
      </c>
      <c r="C12" s="407"/>
      <c r="D12" s="408"/>
      <c r="E12" s="403">
        <f>SUM(C12:D12)</f>
        <v>0</v>
      </c>
      <c r="F12" s="136"/>
      <c r="G12" s="136"/>
      <c r="H12" s="134"/>
      <c r="I12" s="134"/>
      <c r="J12" s="134"/>
      <c r="K12" s="200"/>
      <c r="L12" s="200"/>
      <c r="M12" s="200"/>
      <c r="N12" s="200"/>
      <c r="O12" s="200"/>
      <c r="P12" s="200"/>
      <c r="Q12" s="200"/>
      <c r="R12" s="200"/>
    </row>
    <row r="13" spans="1:18" ht="15.75" thickBot="1" x14ac:dyDescent="0.3">
      <c r="A13" s="575">
        <v>5</v>
      </c>
      <c r="B13" s="576" t="s">
        <v>21</v>
      </c>
      <c r="C13" s="399">
        <f>SUM(C9:C12)</f>
        <v>0</v>
      </c>
      <c r="D13" s="400">
        <f>SUM(D9:D12)</f>
        <v>0</v>
      </c>
      <c r="E13" s="401">
        <f>SUM(C13:D13)</f>
        <v>0</v>
      </c>
      <c r="F13" s="48"/>
      <c r="G13" s="48"/>
      <c r="H13" s="134"/>
      <c r="I13" s="134"/>
      <c r="J13" s="134"/>
      <c r="K13" s="200"/>
      <c r="L13" s="200"/>
      <c r="M13" s="200"/>
      <c r="N13" s="200"/>
      <c r="O13" s="200"/>
      <c r="P13" s="200"/>
      <c r="Q13" s="200"/>
      <c r="R13" s="200"/>
    </row>
    <row r="14" spans="1:18" x14ac:dyDescent="0.25">
      <c r="A14" s="177"/>
      <c r="B14" s="178"/>
      <c r="C14" s="48"/>
      <c r="D14" s="48"/>
      <c r="E14" s="48"/>
      <c r="F14" s="48"/>
      <c r="G14" s="48"/>
      <c r="H14" s="134"/>
      <c r="I14" s="134"/>
      <c r="J14" s="134"/>
      <c r="K14" s="200"/>
      <c r="L14" s="200"/>
      <c r="M14" s="200"/>
      <c r="N14" s="200"/>
      <c r="O14" s="200"/>
      <c r="P14" s="200"/>
      <c r="Q14" s="200"/>
      <c r="R14" s="200"/>
    </row>
    <row r="15" spans="1:18" ht="15" customHeight="1" x14ac:dyDescent="0.25">
      <c r="A15" s="75"/>
      <c r="B15" s="1052" t="s">
        <v>1039</v>
      </c>
      <c r="C15" s="888"/>
      <c r="D15" s="888"/>
      <c r="E15" s="888"/>
      <c r="F15" s="888"/>
      <c r="G15" s="888"/>
      <c r="H15" s="888"/>
      <c r="I15" s="888"/>
      <c r="J15" s="888"/>
      <c r="K15" s="888"/>
      <c r="L15" s="888"/>
      <c r="M15" s="888"/>
      <c r="N15" s="888"/>
      <c r="O15" s="888"/>
      <c r="P15" s="888"/>
      <c r="Q15" s="888"/>
      <c r="R15" s="888"/>
    </row>
  </sheetData>
  <mergeCells count="5">
    <mergeCell ref="A7:A8"/>
    <mergeCell ref="B7:B8"/>
    <mergeCell ref="C7:D7"/>
    <mergeCell ref="E7:E8"/>
    <mergeCell ref="B15:R1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zoomScaleNormal="100" workbookViewId="0"/>
  </sheetViews>
  <sheetFormatPr defaultRowHeight="15" x14ac:dyDescent="0.25"/>
  <cols>
    <col min="1" max="1" width="28.5703125" customWidth="1"/>
    <col min="2" max="2" width="41.5703125" customWidth="1"/>
    <col min="3" max="3" width="12" customWidth="1"/>
    <col min="4" max="4" width="14" customWidth="1"/>
  </cols>
  <sheetData>
    <row r="1" spans="1:18" x14ac:dyDescent="0.25">
      <c r="A1" s="701" t="s">
        <v>334</v>
      </c>
      <c r="B1" s="225">
        <v>23</v>
      </c>
      <c r="D1" s="134"/>
      <c r="E1" s="134"/>
      <c r="F1" s="134"/>
      <c r="G1" s="134"/>
      <c r="H1" s="134"/>
      <c r="I1" s="134"/>
      <c r="J1" s="134"/>
      <c r="K1" s="200"/>
      <c r="L1" s="200"/>
      <c r="M1" s="200"/>
      <c r="N1" s="200"/>
      <c r="O1" s="200"/>
      <c r="P1" s="200"/>
      <c r="Q1" s="200"/>
      <c r="R1" s="200"/>
    </row>
    <row r="2" spans="1:18" x14ac:dyDescent="0.25">
      <c r="A2" s="1" t="s">
        <v>335</v>
      </c>
      <c r="B2" s="786" t="s">
        <v>328</v>
      </c>
      <c r="D2" s="134"/>
      <c r="E2" s="134"/>
      <c r="F2" s="134"/>
      <c r="G2" s="134"/>
      <c r="H2" s="134"/>
      <c r="I2" s="134"/>
      <c r="J2" s="134"/>
      <c r="K2" s="200"/>
      <c r="L2" s="200"/>
      <c r="M2" s="200"/>
      <c r="N2" s="200"/>
      <c r="O2" s="200"/>
      <c r="P2" s="200"/>
      <c r="Q2" s="200"/>
      <c r="R2" s="200"/>
    </row>
    <row r="3" spans="1:18" x14ac:dyDescent="0.25">
      <c r="A3" s="1" t="s">
        <v>336</v>
      </c>
      <c r="B3" s="7" t="s">
        <v>553</v>
      </c>
      <c r="D3" s="134"/>
      <c r="E3" s="134"/>
      <c r="F3" s="134"/>
      <c r="G3" s="134"/>
      <c r="H3" s="134"/>
      <c r="I3" s="134"/>
      <c r="J3" s="134"/>
      <c r="K3" s="200"/>
      <c r="L3" s="200"/>
      <c r="M3" s="200"/>
      <c r="N3" s="200"/>
      <c r="O3" s="200"/>
      <c r="P3" s="200"/>
      <c r="Q3" s="200"/>
      <c r="R3" s="200"/>
    </row>
    <row r="4" spans="1:18" x14ac:dyDescent="0.25">
      <c r="A4" s="1" t="s">
        <v>337</v>
      </c>
      <c r="B4" s="7" t="s">
        <v>340</v>
      </c>
      <c r="D4" s="134"/>
      <c r="E4" s="134"/>
      <c r="F4" s="134"/>
      <c r="G4" s="134"/>
      <c r="H4" s="134"/>
      <c r="I4" s="134"/>
      <c r="J4" s="134"/>
      <c r="K4" s="200"/>
      <c r="L4" s="200"/>
      <c r="M4" s="200"/>
      <c r="N4" s="200"/>
      <c r="O4" s="200"/>
      <c r="P4" s="200"/>
      <c r="Q4" s="200"/>
      <c r="R4" s="200"/>
    </row>
    <row r="5" spans="1:18" x14ac:dyDescent="0.25">
      <c r="A5" s="1" t="s">
        <v>338</v>
      </c>
      <c r="B5" s="703" t="s">
        <v>341</v>
      </c>
      <c r="D5" s="134"/>
      <c r="E5" s="134"/>
      <c r="F5" s="134"/>
      <c r="G5" s="134"/>
      <c r="H5" s="134"/>
      <c r="I5" s="134"/>
      <c r="J5" s="134"/>
      <c r="K5" s="200"/>
      <c r="L5" s="200"/>
      <c r="M5" s="200"/>
      <c r="N5" s="200"/>
      <c r="O5" s="200"/>
      <c r="P5" s="200"/>
      <c r="Q5" s="200"/>
      <c r="R5" s="200"/>
    </row>
    <row r="6" spans="1:18" ht="15.75" thickBot="1" x14ac:dyDescent="0.3"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</row>
    <row r="7" spans="1:18" ht="15" customHeight="1" x14ac:dyDescent="0.25">
      <c r="A7" s="965" t="s">
        <v>342</v>
      </c>
      <c r="B7" s="1031" t="s">
        <v>938</v>
      </c>
      <c r="C7" s="1065" t="s">
        <v>939</v>
      </c>
      <c r="D7" s="1065" t="s">
        <v>940</v>
      </c>
      <c r="E7" s="48"/>
      <c r="F7" s="48"/>
      <c r="G7" s="48"/>
      <c r="H7" s="48"/>
      <c r="I7" s="48"/>
      <c r="J7" s="48"/>
      <c r="K7" s="48"/>
      <c r="L7" s="191"/>
      <c r="M7" s="191"/>
      <c r="N7" s="191"/>
      <c r="O7" s="191"/>
      <c r="P7" s="191"/>
      <c r="Q7" s="200"/>
      <c r="R7" s="200"/>
    </row>
    <row r="8" spans="1:18" ht="15.75" thickBot="1" x14ac:dyDescent="0.3">
      <c r="A8" s="1060"/>
      <c r="B8" s="874"/>
      <c r="C8" s="1066"/>
      <c r="D8" s="1066"/>
      <c r="E8" s="48"/>
      <c r="F8" s="48"/>
      <c r="G8" s="48"/>
      <c r="H8" s="48"/>
      <c r="I8" s="48"/>
      <c r="J8" s="48"/>
      <c r="K8" s="48"/>
      <c r="L8" s="191"/>
      <c r="M8" s="191"/>
      <c r="N8" s="191"/>
      <c r="O8" s="191"/>
      <c r="P8" s="191"/>
      <c r="Q8" s="191"/>
      <c r="R8" s="191"/>
    </row>
    <row r="9" spans="1:18" x14ac:dyDescent="0.25">
      <c r="A9" s="449">
        <v>1</v>
      </c>
      <c r="B9" s="56" t="s">
        <v>941</v>
      </c>
      <c r="C9" s="450"/>
      <c r="D9" s="451"/>
      <c r="E9" s="48"/>
      <c r="F9" s="48"/>
      <c r="G9" s="48"/>
      <c r="H9" s="48"/>
      <c r="I9" s="48"/>
      <c r="J9" s="48"/>
      <c r="K9" s="48"/>
      <c r="L9" s="191"/>
      <c r="M9" s="191"/>
      <c r="N9" s="191"/>
      <c r="O9" s="191"/>
      <c r="P9" s="191"/>
      <c r="Q9" s="191"/>
      <c r="R9" s="191"/>
    </row>
    <row r="10" spans="1:18" x14ac:dyDescent="0.25">
      <c r="A10" s="189">
        <v>2</v>
      </c>
      <c r="B10" s="56" t="s">
        <v>942</v>
      </c>
      <c r="C10" s="452"/>
      <c r="D10" s="453"/>
      <c r="E10" s="48"/>
      <c r="F10" s="48"/>
      <c r="G10" s="48"/>
      <c r="H10" s="48"/>
      <c r="I10" s="48"/>
      <c r="J10" s="48"/>
      <c r="K10" s="48"/>
      <c r="L10" s="191"/>
      <c r="M10" s="191"/>
      <c r="N10" s="191"/>
      <c r="O10" s="191"/>
      <c r="P10" s="191"/>
      <c r="Q10" s="191"/>
      <c r="R10" s="191"/>
    </row>
    <row r="11" spans="1:18" x14ac:dyDescent="0.25">
      <c r="A11" s="454">
        <v>3</v>
      </c>
      <c r="B11" s="129" t="s">
        <v>943</v>
      </c>
      <c r="C11" s="258">
        <f>SUM(C9:C10)</f>
        <v>0</v>
      </c>
      <c r="D11" s="390">
        <f>SUM(D9:D10)</f>
        <v>0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191"/>
      <c r="R11" s="191"/>
    </row>
    <row r="12" spans="1:18" x14ac:dyDescent="0.25">
      <c r="A12" s="455"/>
      <c r="B12" s="456"/>
      <c r="C12" s="457"/>
      <c r="D12" s="458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</row>
    <row r="13" spans="1:18" ht="15.75" thickBot="1" x14ac:dyDescent="0.3">
      <c r="A13" s="459">
        <v>4</v>
      </c>
      <c r="B13" s="805" t="s">
        <v>1024</v>
      </c>
      <c r="C13" s="460"/>
      <c r="D13" s="461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</row>
    <row r="14" spans="1:18" x14ac:dyDescent="0.25">
      <c r="A14" s="204"/>
      <c r="B14" s="50"/>
      <c r="C14" s="205"/>
      <c r="D14" s="205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</row>
    <row r="15" spans="1:18" ht="15" customHeight="1" x14ac:dyDescent="0.25">
      <c r="A15" s="199"/>
      <c r="B15" s="888" t="s">
        <v>944</v>
      </c>
      <c r="C15" s="888"/>
      <c r="D15" s="888"/>
      <c r="E15" s="888"/>
      <c r="F15" s="888"/>
      <c r="G15" s="888"/>
      <c r="H15" s="888"/>
      <c r="I15" s="888"/>
      <c r="J15" s="888"/>
      <c r="K15" s="888"/>
      <c r="L15" s="888"/>
      <c r="M15" s="888"/>
      <c r="N15" s="888"/>
      <c r="O15" s="888"/>
      <c r="P15" s="888"/>
      <c r="Q15" s="888"/>
      <c r="R15" s="888"/>
    </row>
  </sheetData>
  <mergeCells count="5">
    <mergeCell ref="A7:A8"/>
    <mergeCell ref="B7:B8"/>
    <mergeCell ref="C7:C8"/>
    <mergeCell ref="D7:D8"/>
    <mergeCell ref="B15:R1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/>
  </sheetViews>
  <sheetFormatPr defaultRowHeight="15" x14ac:dyDescent="0.25"/>
  <cols>
    <col min="1" max="1" width="24.28515625" bestFit="1" customWidth="1"/>
    <col min="2" max="2" width="79.140625" customWidth="1"/>
    <col min="3" max="3" width="15.28515625" customWidth="1"/>
    <col min="4" max="4" width="13.85546875" customWidth="1"/>
    <col min="5" max="5" width="13.140625" customWidth="1"/>
    <col min="6" max="6" width="14.28515625" customWidth="1"/>
    <col min="7" max="7" width="14.140625" customWidth="1"/>
  </cols>
  <sheetData>
    <row r="1" spans="1:8" x14ac:dyDescent="0.25">
      <c r="A1" s="701" t="s">
        <v>334</v>
      </c>
      <c r="B1" s="685">
        <v>24</v>
      </c>
      <c r="C1" s="91"/>
      <c r="D1" s="91"/>
      <c r="E1" s="91"/>
      <c r="F1" s="91"/>
      <c r="G1" s="91"/>
      <c r="H1" s="91"/>
    </row>
    <row r="2" spans="1:8" ht="17.25" x14ac:dyDescent="0.25">
      <c r="A2" s="153" t="s">
        <v>945</v>
      </c>
      <c r="B2" s="789" t="s">
        <v>950</v>
      </c>
      <c r="C2" s="91"/>
      <c r="D2" s="91"/>
      <c r="E2" s="91"/>
      <c r="F2" s="91"/>
      <c r="G2" s="91"/>
      <c r="H2" s="91"/>
    </row>
    <row r="3" spans="1:8" x14ac:dyDescent="0.25">
      <c r="A3" s="153" t="s">
        <v>946</v>
      </c>
      <c r="B3" s="1" t="s">
        <v>949</v>
      </c>
      <c r="C3" s="91"/>
      <c r="D3" s="91"/>
      <c r="E3" s="91"/>
      <c r="F3" s="91"/>
      <c r="G3" s="91"/>
      <c r="H3" s="91"/>
    </row>
    <row r="4" spans="1:8" x14ac:dyDescent="0.25">
      <c r="A4" s="153" t="s">
        <v>947</v>
      </c>
      <c r="B4" s="4" t="s">
        <v>621</v>
      </c>
      <c r="C4" s="91"/>
      <c r="D4" s="91"/>
      <c r="E4" s="91"/>
      <c r="F4" s="91"/>
      <c r="G4" s="91"/>
      <c r="H4" s="91"/>
    </row>
    <row r="5" spans="1:8" x14ac:dyDescent="0.25">
      <c r="A5" s="153" t="s">
        <v>948</v>
      </c>
      <c r="B5" s="703" t="s">
        <v>341</v>
      </c>
      <c r="C5" s="91"/>
      <c r="D5" s="91"/>
      <c r="E5" s="91"/>
      <c r="F5" s="91"/>
      <c r="G5" s="91"/>
      <c r="H5" s="91"/>
    </row>
    <row r="6" spans="1:8" ht="15.75" thickBot="1" x14ac:dyDescent="0.3">
      <c r="A6" s="91"/>
      <c r="B6" s="91"/>
      <c r="C6" s="91"/>
      <c r="D6" s="91"/>
      <c r="E6" s="91"/>
      <c r="F6" s="91"/>
      <c r="G6" s="91"/>
      <c r="H6" s="91"/>
    </row>
    <row r="7" spans="1:8" ht="30" customHeight="1" x14ac:dyDescent="0.25">
      <c r="A7" s="1069" t="s">
        <v>342</v>
      </c>
      <c r="B7" s="1071" t="s">
        <v>951</v>
      </c>
      <c r="C7" s="1073" t="s">
        <v>952</v>
      </c>
      <c r="D7" s="1073" t="s">
        <v>953</v>
      </c>
      <c r="E7" s="1075" t="s">
        <v>954</v>
      </c>
      <c r="F7" s="1073" t="s">
        <v>955</v>
      </c>
      <c r="G7" s="1067" t="s">
        <v>956</v>
      </c>
      <c r="H7" s="91"/>
    </row>
    <row r="8" spans="1:8" ht="29.25" customHeight="1" x14ac:dyDescent="0.25">
      <c r="A8" s="1070"/>
      <c r="B8" s="1072"/>
      <c r="C8" s="1074"/>
      <c r="D8" s="1074"/>
      <c r="E8" s="1074"/>
      <c r="F8" s="1074"/>
      <c r="G8" s="1068"/>
      <c r="H8" s="91"/>
    </row>
    <row r="9" spans="1:8" x14ac:dyDescent="0.25">
      <c r="A9" s="197" t="s">
        <v>39</v>
      </c>
      <c r="B9" s="686" t="s">
        <v>359</v>
      </c>
      <c r="C9" s="687"/>
      <c r="D9" s="687"/>
      <c r="E9" s="687"/>
      <c r="F9" s="687"/>
      <c r="G9" s="810"/>
      <c r="H9" s="91"/>
    </row>
    <row r="10" spans="1:8" ht="15.75" thickBot="1" x14ac:dyDescent="0.3">
      <c r="A10" s="811" t="s">
        <v>151</v>
      </c>
      <c r="B10" s="812" t="s">
        <v>957</v>
      </c>
      <c r="C10" s="813"/>
      <c r="D10" s="813"/>
      <c r="E10" s="813"/>
      <c r="F10" s="813"/>
      <c r="G10" s="814"/>
      <c r="H10" s="91"/>
    </row>
    <row r="11" spans="1:8" x14ac:dyDescent="0.25">
      <c r="A11" s="50"/>
      <c r="B11" s="50"/>
      <c r="C11" s="50"/>
      <c r="D11" s="50"/>
      <c r="E11" s="50"/>
      <c r="F11" s="50"/>
      <c r="G11" s="50"/>
      <c r="H11" s="91"/>
    </row>
    <row r="12" spans="1:8" ht="39" x14ac:dyDescent="0.25">
      <c r="A12" s="168"/>
      <c r="B12" s="688" t="s">
        <v>958</v>
      </c>
      <c r="C12" s="651"/>
      <c r="D12" s="651"/>
      <c r="E12" s="651"/>
      <c r="F12" s="651"/>
      <c r="G12" s="651"/>
    </row>
  </sheetData>
  <mergeCells count="7">
    <mergeCell ref="G7:G8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5" x14ac:dyDescent="0.25"/>
  <cols>
    <col min="1" max="1" width="24.28515625" bestFit="1" customWidth="1"/>
    <col min="2" max="2" width="65.85546875" customWidth="1"/>
    <col min="3" max="3" width="11.42578125" customWidth="1"/>
  </cols>
  <sheetData>
    <row r="1" spans="1:3" x14ac:dyDescent="0.25">
      <c r="A1" s="701" t="s">
        <v>334</v>
      </c>
      <c r="B1" s="225" t="s">
        <v>224</v>
      </c>
    </row>
    <row r="2" spans="1:3" x14ac:dyDescent="0.25">
      <c r="A2" s="153" t="s">
        <v>945</v>
      </c>
      <c r="B2" s="789" t="s">
        <v>330</v>
      </c>
    </row>
    <row r="3" spans="1:3" x14ac:dyDescent="0.25">
      <c r="A3" s="153" t="s">
        <v>946</v>
      </c>
      <c r="B3" s="1" t="s">
        <v>949</v>
      </c>
    </row>
    <row r="4" spans="1:3" x14ac:dyDescent="0.25">
      <c r="A4" s="153"/>
      <c r="B4" s="4"/>
    </row>
    <row r="5" spans="1:3" x14ac:dyDescent="0.25">
      <c r="A5" s="153"/>
      <c r="B5" s="167"/>
    </row>
    <row r="6" spans="1:3" ht="15.75" thickBot="1" x14ac:dyDescent="0.3"/>
    <row r="7" spans="1:3" x14ac:dyDescent="0.25">
      <c r="A7" s="917" t="s">
        <v>342</v>
      </c>
      <c r="B7" s="975" t="s">
        <v>1025</v>
      </c>
      <c r="C7" s="1076" t="s">
        <v>939</v>
      </c>
    </row>
    <row r="8" spans="1:3" ht="15.75" thickBot="1" x14ac:dyDescent="0.3">
      <c r="A8" s="918"/>
      <c r="B8" s="976"/>
      <c r="C8" s="887"/>
    </row>
    <row r="9" spans="1:3" x14ac:dyDescent="0.25">
      <c r="A9" s="108">
        <v>1</v>
      </c>
      <c r="B9" s="47" t="s">
        <v>959</v>
      </c>
      <c r="C9" s="331"/>
    </row>
    <row r="10" spans="1:3" x14ac:dyDescent="0.25">
      <c r="A10" s="108">
        <v>2</v>
      </c>
      <c r="B10" s="45" t="s">
        <v>960</v>
      </c>
      <c r="C10" s="331"/>
    </row>
    <row r="11" spans="1:3" x14ac:dyDescent="0.25">
      <c r="A11" s="108">
        <v>3</v>
      </c>
      <c r="B11" s="45" t="s">
        <v>961</v>
      </c>
      <c r="C11" s="331"/>
    </row>
    <row r="12" spans="1:3" ht="15.75" thickBot="1" x14ac:dyDescent="0.3">
      <c r="A12" s="115">
        <v>4</v>
      </c>
      <c r="B12" s="74" t="s">
        <v>962</v>
      </c>
      <c r="C12" s="409">
        <f>C9+C10-C11</f>
        <v>0</v>
      </c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"/>
  <sheetViews>
    <sheetView zoomScale="86" zoomScaleNormal="86" workbookViewId="0">
      <pane xSplit="2" ySplit="9" topLeftCell="C52" activePane="bottomRight" state="frozen"/>
      <selection activeCell="A10" sqref="A10"/>
      <selection pane="topRight" activeCell="A10" sqref="A10"/>
      <selection pane="bottomLeft" activeCell="A10" sqref="A10"/>
      <selection pane="bottomRight"/>
    </sheetView>
  </sheetViews>
  <sheetFormatPr defaultRowHeight="15" x14ac:dyDescent="0.25"/>
  <cols>
    <col min="1" max="1" width="27.42578125" customWidth="1"/>
    <col min="2" max="2" width="76.42578125" customWidth="1"/>
    <col min="3" max="3" width="8.85546875" bestFit="1" customWidth="1"/>
    <col min="4" max="4" width="10.28515625" bestFit="1" customWidth="1"/>
    <col min="5" max="5" width="8.28515625" customWidth="1"/>
    <col min="6" max="6" width="11.42578125" customWidth="1"/>
    <col min="7" max="7" width="13.42578125" customWidth="1"/>
    <col min="8" max="8" width="8.7109375" customWidth="1"/>
    <col min="9" max="9" width="15.5703125" customWidth="1"/>
    <col min="10" max="10" width="14.28515625" customWidth="1"/>
    <col min="11" max="11" width="9.85546875" customWidth="1"/>
  </cols>
  <sheetData>
    <row r="1" spans="1:26" x14ac:dyDescent="0.25">
      <c r="A1" s="701" t="s">
        <v>334</v>
      </c>
      <c r="B1" s="170">
        <v>2</v>
      </c>
    </row>
    <row r="2" spans="1:26" x14ac:dyDescent="0.25">
      <c r="A2" s="1" t="s">
        <v>335</v>
      </c>
      <c r="B2" s="171" t="s">
        <v>417</v>
      </c>
    </row>
    <row r="3" spans="1:26" x14ac:dyDescent="0.25">
      <c r="A3" s="1" t="s">
        <v>336</v>
      </c>
      <c r="B3" s="711" t="s">
        <v>300</v>
      </c>
    </row>
    <row r="4" spans="1:26" x14ac:dyDescent="0.25">
      <c r="A4" s="1" t="s">
        <v>337</v>
      </c>
      <c r="B4" s="7" t="s">
        <v>340</v>
      </c>
    </row>
    <row r="5" spans="1:26" x14ac:dyDescent="0.25">
      <c r="A5" s="1" t="s">
        <v>338</v>
      </c>
      <c r="B5" s="703" t="s">
        <v>341</v>
      </c>
    </row>
    <row r="6" spans="1:26" ht="15.75" thickBot="1" x14ac:dyDescent="0.3"/>
    <row r="7" spans="1:26" ht="15.75" thickBot="1" x14ac:dyDescent="0.3">
      <c r="A7" s="864" t="s">
        <v>418</v>
      </c>
      <c r="B7" s="867" t="s">
        <v>419</v>
      </c>
      <c r="C7" s="856" t="s">
        <v>347</v>
      </c>
      <c r="D7" s="857"/>
      <c r="E7" s="481"/>
      <c r="F7" s="858" t="s">
        <v>351</v>
      </c>
      <c r="G7" s="858"/>
      <c r="H7" s="858"/>
      <c r="I7" s="858"/>
      <c r="J7" s="858"/>
      <c r="K7" s="859" t="s">
        <v>352</v>
      </c>
    </row>
    <row r="8" spans="1:26" ht="15.75" customHeight="1" thickBot="1" x14ac:dyDescent="0.3">
      <c r="A8" s="865"/>
      <c r="B8" s="868"/>
      <c r="C8" s="869"/>
      <c r="D8" s="870"/>
      <c r="E8" s="861" t="s">
        <v>348</v>
      </c>
      <c r="F8" s="862"/>
      <c r="G8" s="863"/>
      <c r="H8" s="861" t="s">
        <v>420</v>
      </c>
      <c r="I8" s="862"/>
      <c r="J8" s="863"/>
      <c r="K8" s="871"/>
    </row>
    <row r="9" spans="1:26" s="187" customFormat="1" ht="15.75" thickBot="1" x14ac:dyDescent="0.3">
      <c r="A9" s="866"/>
      <c r="B9" s="486"/>
      <c r="C9" s="712" t="s">
        <v>348</v>
      </c>
      <c r="D9" s="713" t="s">
        <v>349</v>
      </c>
      <c r="E9" s="714" t="s">
        <v>355</v>
      </c>
      <c r="F9" s="712" t="s">
        <v>353</v>
      </c>
      <c r="G9" s="715" t="s">
        <v>354</v>
      </c>
      <c r="H9" s="714" t="s">
        <v>355</v>
      </c>
      <c r="I9" s="712" t="s">
        <v>353</v>
      </c>
      <c r="J9" s="715" t="s">
        <v>354</v>
      </c>
      <c r="K9" s="872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x14ac:dyDescent="0.25">
      <c r="A10" s="28">
        <v>1</v>
      </c>
      <c r="B10" s="22" t="s">
        <v>421</v>
      </c>
      <c r="C10" s="243"/>
      <c r="D10" s="243"/>
      <c r="E10" s="243"/>
      <c r="F10" s="243"/>
      <c r="G10" s="243"/>
      <c r="H10" s="243"/>
      <c r="I10" s="243"/>
      <c r="J10" s="243"/>
      <c r="K10" s="238">
        <f>+C10+D10+E10+H10</f>
        <v>0</v>
      </c>
    </row>
    <row r="11" spans="1:26" x14ac:dyDescent="0.25">
      <c r="A11" s="28">
        <v>2</v>
      </c>
      <c r="B11" s="22" t="s">
        <v>422</v>
      </c>
      <c r="C11" s="237">
        <f>C12+C27+C30</f>
        <v>0</v>
      </c>
      <c r="D11" s="237">
        <f t="shared" ref="D11:J11" si="0">D12+D27+D30</f>
        <v>0</v>
      </c>
      <c r="E11" s="237">
        <f>E12+E27+E30</f>
        <v>0</v>
      </c>
      <c r="F11" s="237">
        <f t="shared" si="0"/>
        <v>0</v>
      </c>
      <c r="G11" s="237">
        <f t="shared" si="0"/>
        <v>0</v>
      </c>
      <c r="H11" s="237">
        <f t="shared" si="0"/>
        <v>0</v>
      </c>
      <c r="I11" s="237">
        <f t="shared" si="0"/>
        <v>0</v>
      </c>
      <c r="J11" s="237">
        <f t="shared" si="0"/>
        <v>0</v>
      </c>
      <c r="K11" s="239">
        <f t="shared" ref="K11:K80" si="1">+C11+D11+E11+H11</f>
        <v>0</v>
      </c>
    </row>
    <row r="12" spans="1:26" x14ac:dyDescent="0.25">
      <c r="A12" s="29">
        <v>2.1</v>
      </c>
      <c r="B12" s="30" t="s">
        <v>423</v>
      </c>
      <c r="C12" s="240">
        <f>C13+C20</f>
        <v>0</v>
      </c>
      <c r="D12" s="240">
        <f t="shared" ref="D12:J12" si="2">D13+D20</f>
        <v>0</v>
      </c>
      <c r="E12" s="240">
        <f>E13+E20</f>
        <v>0</v>
      </c>
      <c r="F12" s="240">
        <f t="shared" si="2"/>
        <v>0</v>
      </c>
      <c r="G12" s="240">
        <f t="shared" si="2"/>
        <v>0</v>
      </c>
      <c r="H12" s="240">
        <f t="shared" si="2"/>
        <v>0</v>
      </c>
      <c r="I12" s="240">
        <f t="shared" si="2"/>
        <v>0</v>
      </c>
      <c r="J12" s="240">
        <f t="shared" si="2"/>
        <v>0</v>
      </c>
      <c r="K12" s="239">
        <f t="shared" si="1"/>
        <v>0</v>
      </c>
    </row>
    <row r="13" spans="1:26" x14ac:dyDescent="0.25">
      <c r="A13" s="31" t="s">
        <v>64</v>
      </c>
      <c r="B13" s="32" t="s">
        <v>424</v>
      </c>
      <c r="C13" s="240">
        <f>C14+C17</f>
        <v>0</v>
      </c>
      <c r="D13" s="240">
        <f t="shared" ref="D13:J13" si="3">D14+D17</f>
        <v>0</v>
      </c>
      <c r="E13" s="240">
        <f>E14+E17</f>
        <v>0</v>
      </c>
      <c r="F13" s="240">
        <f t="shared" si="3"/>
        <v>0</v>
      </c>
      <c r="G13" s="240">
        <f t="shared" si="3"/>
        <v>0</v>
      </c>
      <c r="H13" s="240">
        <f t="shared" si="3"/>
        <v>0</v>
      </c>
      <c r="I13" s="240">
        <f t="shared" si="3"/>
        <v>0</v>
      </c>
      <c r="J13" s="240">
        <f t="shared" si="3"/>
        <v>0</v>
      </c>
      <c r="K13" s="239">
        <f t="shared" si="1"/>
        <v>0</v>
      </c>
    </row>
    <row r="14" spans="1:26" x14ac:dyDescent="0.25">
      <c r="A14" s="33" t="s">
        <v>65</v>
      </c>
      <c r="B14" s="20" t="s">
        <v>425</v>
      </c>
      <c r="C14" s="240">
        <f>C15+C16</f>
        <v>0</v>
      </c>
      <c r="D14" s="240">
        <f t="shared" ref="D14:J14" si="4">D15+D16</f>
        <v>0</v>
      </c>
      <c r="E14" s="240">
        <f>E15+E16</f>
        <v>0</v>
      </c>
      <c r="F14" s="240">
        <f t="shared" si="4"/>
        <v>0</v>
      </c>
      <c r="G14" s="240">
        <f t="shared" si="4"/>
        <v>0</v>
      </c>
      <c r="H14" s="240">
        <f t="shared" si="4"/>
        <v>0</v>
      </c>
      <c r="I14" s="240">
        <f t="shared" si="4"/>
        <v>0</v>
      </c>
      <c r="J14" s="240">
        <f t="shared" si="4"/>
        <v>0</v>
      </c>
      <c r="K14" s="239">
        <f t="shared" si="1"/>
        <v>0</v>
      </c>
    </row>
    <row r="15" spans="1:26" x14ac:dyDescent="0.25">
      <c r="A15" s="33" t="s">
        <v>132</v>
      </c>
      <c r="B15" s="20" t="s">
        <v>426</v>
      </c>
      <c r="C15" s="242"/>
      <c r="D15" s="242"/>
      <c r="E15" s="242"/>
      <c r="F15" s="242"/>
      <c r="G15" s="242"/>
      <c r="H15" s="242"/>
      <c r="I15" s="242"/>
      <c r="J15" s="242"/>
      <c r="K15" s="239">
        <f t="shared" si="1"/>
        <v>0</v>
      </c>
    </row>
    <row r="16" spans="1:26" x14ac:dyDescent="0.25">
      <c r="A16" s="33" t="s">
        <v>133</v>
      </c>
      <c r="B16" s="20" t="s">
        <v>427</v>
      </c>
      <c r="C16" s="242"/>
      <c r="D16" s="242"/>
      <c r="E16" s="242"/>
      <c r="F16" s="242"/>
      <c r="G16" s="242"/>
      <c r="H16" s="242"/>
      <c r="I16" s="242"/>
      <c r="J16" s="242"/>
      <c r="K16" s="239">
        <f t="shared" si="1"/>
        <v>0</v>
      </c>
    </row>
    <row r="17" spans="1:11" x14ac:dyDescent="0.25">
      <c r="A17" s="33" t="s">
        <v>66</v>
      </c>
      <c r="B17" s="20" t="s">
        <v>428</v>
      </c>
      <c r="C17" s="240">
        <f>C18+C19</f>
        <v>0</v>
      </c>
      <c r="D17" s="240">
        <f t="shared" ref="D17:J17" si="5">D18+D19</f>
        <v>0</v>
      </c>
      <c r="E17" s="240">
        <f t="shared" si="5"/>
        <v>0</v>
      </c>
      <c r="F17" s="240">
        <f t="shared" si="5"/>
        <v>0</v>
      </c>
      <c r="G17" s="240">
        <f t="shared" si="5"/>
        <v>0</v>
      </c>
      <c r="H17" s="240">
        <f t="shared" si="5"/>
        <v>0</v>
      </c>
      <c r="I17" s="240">
        <f t="shared" si="5"/>
        <v>0</v>
      </c>
      <c r="J17" s="240">
        <f t="shared" si="5"/>
        <v>0</v>
      </c>
      <c r="K17" s="239">
        <f t="shared" si="1"/>
        <v>0</v>
      </c>
    </row>
    <row r="18" spans="1:11" x14ac:dyDescent="0.25">
      <c r="A18" s="33" t="s">
        <v>134</v>
      </c>
      <c r="B18" s="20" t="s">
        <v>429</v>
      </c>
      <c r="C18" s="242"/>
      <c r="D18" s="242"/>
      <c r="E18" s="242"/>
      <c r="F18" s="242"/>
      <c r="G18" s="242"/>
      <c r="H18" s="242"/>
      <c r="I18" s="242"/>
      <c r="J18" s="242"/>
      <c r="K18" s="239">
        <f t="shared" si="1"/>
        <v>0</v>
      </c>
    </row>
    <row r="19" spans="1:11" x14ac:dyDescent="0.25">
      <c r="A19" s="33" t="s">
        <v>135</v>
      </c>
      <c r="B19" s="20" t="s">
        <v>430</v>
      </c>
      <c r="C19" s="242"/>
      <c r="D19" s="242"/>
      <c r="E19" s="242"/>
      <c r="F19" s="242"/>
      <c r="G19" s="242"/>
      <c r="H19" s="242"/>
      <c r="I19" s="242"/>
      <c r="J19" s="242"/>
      <c r="K19" s="239">
        <f t="shared" si="1"/>
        <v>0</v>
      </c>
    </row>
    <row r="20" spans="1:11" x14ac:dyDescent="0.25">
      <c r="A20" s="31" t="s">
        <v>77</v>
      </c>
      <c r="B20" s="716" t="s">
        <v>431</v>
      </c>
      <c r="C20" s="240">
        <f>C21+C24</f>
        <v>0</v>
      </c>
      <c r="D20" s="240">
        <f t="shared" ref="D20:J20" si="6">D21+D24</f>
        <v>0</v>
      </c>
      <c r="E20" s="240">
        <f t="shared" si="6"/>
        <v>0</v>
      </c>
      <c r="F20" s="240">
        <f t="shared" si="6"/>
        <v>0</v>
      </c>
      <c r="G20" s="240">
        <f t="shared" si="6"/>
        <v>0</v>
      </c>
      <c r="H20" s="240">
        <f t="shared" si="6"/>
        <v>0</v>
      </c>
      <c r="I20" s="240">
        <f t="shared" si="6"/>
        <v>0</v>
      </c>
      <c r="J20" s="240">
        <f t="shared" si="6"/>
        <v>0</v>
      </c>
      <c r="K20" s="239">
        <f t="shared" si="1"/>
        <v>0</v>
      </c>
    </row>
    <row r="21" spans="1:11" x14ac:dyDescent="0.25">
      <c r="A21" s="33" t="s">
        <v>67</v>
      </c>
      <c r="B21" s="20" t="s">
        <v>432</v>
      </c>
      <c r="C21" s="240">
        <f>C22+C23</f>
        <v>0</v>
      </c>
      <c r="D21" s="240">
        <f t="shared" ref="D21:J21" si="7">D22+D23</f>
        <v>0</v>
      </c>
      <c r="E21" s="240">
        <f t="shared" si="7"/>
        <v>0</v>
      </c>
      <c r="F21" s="240">
        <f t="shared" si="7"/>
        <v>0</v>
      </c>
      <c r="G21" s="240">
        <f t="shared" si="7"/>
        <v>0</v>
      </c>
      <c r="H21" s="240">
        <f t="shared" si="7"/>
        <v>0</v>
      </c>
      <c r="I21" s="240">
        <f t="shared" si="7"/>
        <v>0</v>
      </c>
      <c r="J21" s="240">
        <f t="shared" si="7"/>
        <v>0</v>
      </c>
      <c r="K21" s="239">
        <f t="shared" si="1"/>
        <v>0</v>
      </c>
    </row>
    <row r="22" spans="1:11" x14ac:dyDescent="0.25">
      <c r="A22" s="33" t="s">
        <v>136</v>
      </c>
      <c r="B22" s="20" t="s">
        <v>433</v>
      </c>
      <c r="C22" s="242"/>
      <c r="D22" s="242"/>
      <c r="E22" s="242"/>
      <c r="F22" s="242"/>
      <c r="G22" s="242"/>
      <c r="H22" s="242"/>
      <c r="I22" s="242"/>
      <c r="J22" s="242"/>
      <c r="K22" s="239">
        <f t="shared" si="1"/>
        <v>0</v>
      </c>
    </row>
    <row r="23" spans="1:11" x14ac:dyDescent="0.25">
      <c r="A23" s="33" t="s">
        <v>137</v>
      </c>
      <c r="B23" s="20" t="s">
        <v>434</v>
      </c>
      <c r="C23" s="242"/>
      <c r="D23" s="242"/>
      <c r="E23" s="242"/>
      <c r="F23" s="242"/>
      <c r="G23" s="242"/>
      <c r="H23" s="242"/>
      <c r="I23" s="242"/>
      <c r="J23" s="242"/>
      <c r="K23" s="239">
        <f t="shared" si="1"/>
        <v>0</v>
      </c>
    </row>
    <row r="24" spans="1:11" x14ac:dyDescent="0.25">
      <c r="A24" s="33" t="s">
        <v>68</v>
      </c>
      <c r="B24" s="20" t="s">
        <v>435</v>
      </c>
      <c r="C24" s="240">
        <f>C25+C26</f>
        <v>0</v>
      </c>
      <c r="D24" s="240">
        <f t="shared" ref="D24:J24" si="8">D25+D26</f>
        <v>0</v>
      </c>
      <c r="E24" s="240">
        <f t="shared" si="8"/>
        <v>0</v>
      </c>
      <c r="F24" s="240">
        <f t="shared" si="8"/>
        <v>0</v>
      </c>
      <c r="G24" s="240">
        <f t="shared" si="8"/>
        <v>0</v>
      </c>
      <c r="H24" s="240">
        <f t="shared" si="8"/>
        <v>0</v>
      </c>
      <c r="I24" s="240">
        <f t="shared" si="8"/>
        <v>0</v>
      </c>
      <c r="J24" s="240">
        <f t="shared" si="8"/>
        <v>0</v>
      </c>
      <c r="K24" s="239">
        <f t="shared" si="1"/>
        <v>0</v>
      </c>
    </row>
    <row r="25" spans="1:11" x14ac:dyDescent="0.25">
      <c r="A25" s="33" t="s">
        <v>138</v>
      </c>
      <c r="B25" s="20" t="s">
        <v>436</v>
      </c>
      <c r="C25" s="242"/>
      <c r="D25" s="242"/>
      <c r="E25" s="242"/>
      <c r="F25" s="242"/>
      <c r="G25" s="242"/>
      <c r="H25" s="242"/>
      <c r="I25" s="242"/>
      <c r="J25" s="242"/>
      <c r="K25" s="239">
        <f t="shared" si="1"/>
        <v>0</v>
      </c>
    </row>
    <row r="26" spans="1:11" x14ac:dyDescent="0.25">
      <c r="A26" s="33" t="s">
        <v>139</v>
      </c>
      <c r="B26" s="20" t="s">
        <v>437</v>
      </c>
      <c r="C26" s="242"/>
      <c r="D26" s="242"/>
      <c r="E26" s="242"/>
      <c r="F26" s="242"/>
      <c r="G26" s="242"/>
      <c r="H26" s="242"/>
      <c r="I26" s="242"/>
      <c r="J26" s="242"/>
      <c r="K26" s="239">
        <f t="shared" si="1"/>
        <v>0</v>
      </c>
    </row>
    <row r="27" spans="1:11" x14ac:dyDescent="0.25">
      <c r="A27" s="29">
        <v>2.2000000000000002</v>
      </c>
      <c r="B27" s="30" t="s">
        <v>438</v>
      </c>
      <c r="C27" s="240">
        <f>+C28+C29</f>
        <v>0</v>
      </c>
      <c r="D27" s="240">
        <f t="shared" ref="D27:J27" si="9">+D28+D29</f>
        <v>0</v>
      </c>
      <c r="E27" s="240">
        <f t="shared" si="9"/>
        <v>0</v>
      </c>
      <c r="F27" s="240">
        <f t="shared" si="9"/>
        <v>0</v>
      </c>
      <c r="G27" s="240">
        <f t="shared" si="9"/>
        <v>0</v>
      </c>
      <c r="H27" s="240">
        <f t="shared" si="9"/>
        <v>0</v>
      </c>
      <c r="I27" s="240">
        <f t="shared" si="9"/>
        <v>0</v>
      </c>
      <c r="J27" s="240">
        <f t="shared" si="9"/>
        <v>0</v>
      </c>
      <c r="K27" s="239">
        <f t="shared" si="1"/>
        <v>0</v>
      </c>
    </row>
    <row r="28" spans="1:11" x14ac:dyDescent="0.25">
      <c r="A28" s="33" t="s">
        <v>80</v>
      </c>
      <c r="B28" s="20" t="s">
        <v>439</v>
      </c>
      <c r="C28" s="242"/>
      <c r="D28" s="242"/>
      <c r="E28" s="242"/>
      <c r="F28" s="242"/>
      <c r="G28" s="242"/>
      <c r="H28" s="242"/>
      <c r="I28" s="242"/>
      <c r="J28" s="242"/>
      <c r="K28" s="239">
        <f t="shared" si="1"/>
        <v>0</v>
      </c>
    </row>
    <row r="29" spans="1:11" x14ac:dyDescent="0.25">
      <c r="A29" s="33" t="s">
        <v>81</v>
      </c>
      <c r="B29" s="20" t="s">
        <v>440</v>
      </c>
      <c r="C29" s="242"/>
      <c r="D29" s="242"/>
      <c r="E29" s="242"/>
      <c r="F29" s="242"/>
      <c r="G29" s="242"/>
      <c r="H29" s="242"/>
      <c r="I29" s="242"/>
      <c r="J29" s="242"/>
      <c r="K29" s="239">
        <f t="shared" si="1"/>
        <v>0</v>
      </c>
    </row>
    <row r="30" spans="1:11" x14ac:dyDescent="0.25">
      <c r="A30" s="29">
        <v>2.2999999999999998</v>
      </c>
      <c r="B30" s="717" t="s">
        <v>441</v>
      </c>
      <c r="C30" s="240">
        <f>C31+C34</f>
        <v>0</v>
      </c>
      <c r="D30" s="240">
        <f t="shared" ref="D30:J30" si="10">D31+D34</f>
        <v>0</v>
      </c>
      <c r="E30" s="240">
        <f t="shared" si="10"/>
        <v>0</v>
      </c>
      <c r="F30" s="240">
        <f t="shared" si="10"/>
        <v>0</v>
      </c>
      <c r="G30" s="240">
        <f t="shared" si="10"/>
        <v>0</v>
      </c>
      <c r="H30" s="240">
        <f t="shared" si="10"/>
        <v>0</v>
      </c>
      <c r="I30" s="240">
        <f t="shared" si="10"/>
        <v>0</v>
      </c>
      <c r="J30" s="240">
        <f t="shared" si="10"/>
        <v>0</v>
      </c>
      <c r="K30" s="239">
        <f t="shared" si="1"/>
        <v>0</v>
      </c>
    </row>
    <row r="31" spans="1:11" x14ac:dyDescent="0.25">
      <c r="A31" s="31" t="s">
        <v>86</v>
      </c>
      <c r="B31" s="32" t="s">
        <v>442</v>
      </c>
      <c r="C31" s="240">
        <f>C32+C33</f>
        <v>0</v>
      </c>
      <c r="D31" s="240">
        <f t="shared" ref="D31:J31" si="11">D32+D33</f>
        <v>0</v>
      </c>
      <c r="E31" s="240">
        <f t="shared" si="11"/>
        <v>0</v>
      </c>
      <c r="F31" s="240">
        <f t="shared" si="11"/>
        <v>0</v>
      </c>
      <c r="G31" s="240">
        <f t="shared" si="11"/>
        <v>0</v>
      </c>
      <c r="H31" s="240">
        <f t="shared" si="11"/>
        <v>0</v>
      </c>
      <c r="I31" s="240">
        <f t="shared" si="11"/>
        <v>0</v>
      </c>
      <c r="J31" s="240">
        <f t="shared" si="11"/>
        <v>0</v>
      </c>
      <c r="K31" s="239">
        <f t="shared" si="1"/>
        <v>0</v>
      </c>
    </row>
    <row r="32" spans="1:11" x14ac:dyDescent="0.25">
      <c r="A32" s="33" t="s">
        <v>87</v>
      </c>
      <c r="B32" s="20" t="s">
        <v>443</v>
      </c>
      <c r="C32" s="242"/>
      <c r="D32" s="242"/>
      <c r="E32" s="242"/>
      <c r="F32" s="242"/>
      <c r="G32" s="242"/>
      <c r="H32" s="242"/>
      <c r="I32" s="242"/>
      <c r="J32" s="242"/>
      <c r="K32" s="239">
        <f t="shared" si="1"/>
        <v>0</v>
      </c>
    </row>
    <row r="33" spans="1:11" x14ac:dyDescent="0.25">
      <c r="A33" s="33" t="s">
        <v>88</v>
      </c>
      <c r="B33" s="20" t="s">
        <v>444</v>
      </c>
      <c r="C33" s="242"/>
      <c r="D33" s="242"/>
      <c r="E33" s="242"/>
      <c r="F33" s="242"/>
      <c r="G33" s="242"/>
      <c r="H33" s="242"/>
      <c r="I33" s="242"/>
      <c r="J33" s="242"/>
      <c r="K33" s="239">
        <f t="shared" si="1"/>
        <v>0</v>
      </c>
    </row>
    <row r="34" spans="1:11" x14ac:dyDescent="0.25">
      <c r="A34" s="31" t="s">
        <v>89</v>
      </c>
      <c r="B34" s="32" t="s">
        <v>445</v>
      </c>
      <c r="C34" s="240">
        <f>C35+C36</f>
        <v>0</v>
      </c>
      <c r="D34" s="240">
        <f t="shared" ref="D34:J34" si="12">D35+D36</f>
        <v>0</v>
      </c>
      <c r="E34" s="240">
        <f t="shared" si="12"/>
        <v>0</v>
      </c>
      <c r="F34" s="240">
        <f t="shared" si="12"/>
        <v>0</v>
      </c>
      <c r="G34" s="240">
        <f t="shared" si="12"/>
        <v>0</v>
      </c>
      <c r="H34" s="240">
        <f t="shared" si="12"/>
        <v>0</v>
      </c>
      <c r="I34" s="240">
        <f t="shared" si="12"/>
        <v>0</v>
      </c>
      <c r="J34" s="240">
        <f t="shared" si="12"/>
        <v>0</v>
      </c>
      <c r="K34" s="239">
        <f t="shared" si="1"/>
        <v>0</v>
      </c>
    </row>
    <row r="35" spans="1:11" x14ac:dyDescent="0.25">
      <c r="A35" s="33" t="s">
        <v>90</v>
      </c>
      <c r="B35" s="20" t="s">
        <v>446</v>
      </c>
      <c r="C35" s="242"/>
      <c r="D35" s="242"/>
      <c r="E35" s="242"/>
      <c r="F35" s="242"/>
      <c r="G35" s="242"/>
      <c r="H35" s="242"/>
      <c r="I35" s="242"/>
      <c r="J35" s="242"/>
      <c r="K35" s="239">
        <f t="shared" si="1"/>
        <v>0</v>
      </c>
    </row>
    <row r="36" spans="1:11" x14ac:dyDescent="0.25">
      <c r="A36" s="33" t="s">
        <v>91</v>
      </c>
      <c r="B36" s="20" t="s">
        <v>447</v>
      </c>
      <c r="C36" s="242"/>
      <c r="D36" s="242"/>
      <c r="E36" s="242"/>
      <c r="F36" s="242"/>
      <c r="G36" s="242"/>
      <c r="H36" s="242"/>
      <c r="I36" s="242"/>
      <c r="J36" s="242"/>
      <c r="K36" s="239">
        <f t="shared" si="1"/>
        <v>0</v>
      </c>
    </row>
    <row r="37" spans="1:11" x14ac:dyDescent="0.25">
      <c r="A37" s="28">
        <v>3</v>
      </c>
      <c r="B37" s="718" t="s">
        <v>448</v>
      </c>
      <c r="C37" s="237">
        <f>C38+C39+C40+C41+C44</f>
        <v>0</v>
      </c>
      <c r="D37" s="237">
        <f t="shared" ref="D37:J37" si="13">D38+D39+D40+D41+D44</f>
        <v>0</v>
      </c>
      <c r="E37" s="237">
        <f t="shared" si="13"/>
        <v>0</v>
      </c>
      <c r="F37" s="237">
        <f t="shared" si="13"/>
        <v>0</v>
      </c>
      <c r="G37" s="237">
        <f t="shared" si="13"/>
        <v>0</v>
      </c>
      <c r="H37" s="237">
        <f t="shared" si="13"/>
        <v>0</v>
      </c>
      <c r="I37" s="237">
        <f t="shared" si="13"/>
        <v>0</v>
      </c>
      <c r="J37" s="237">
        <f t="shared" si="13"/>
        <v>0</v>
      </c>
      <c r="K37" s="239">
        <f t="shared" si="1"/>
        <v>0</v>
      </c>
    </row>
    <row r="38" spans="1:11" x14ac:dyDescent="0.25">
      <c r="A38" s="39">
        <v>3.1</v>
      </c>
      <c r="B38" s="40" t="s">
        <v>449</v>
      </c>
      <c r="C38" s="243"/>
      <c r="D38" s="243"/>
      <c r="E38" s="243"/>
      <c r="F38" s="243"/>
      <c r="G38" s="243"/>
      <c r="H38" s="243"/>
      <c r="I38" s="243"/>
      <c r="J38" s="243"/>
      <c r="K38" s="239">
        <f t="shared" si="1"/>
        <v>0</v>
      </c>
    </row>
    <row r="39" spans="1:11" x14ac:dyDescent="0.25">
      <c r="A39" s="39">
        <v>3.2</v>
      </c>
      <c r="B39" s="40" t="s">
        <v>450</v>
      </c>
      <c r="C39" s="243"/>
      <c r="D39" s="243"/>
      <c r="E39" s="243"/>
      <c r="F39" s="243"/>
      <c r="G39" s="243"/>
      <c r="H39" s="243"/>
      <c r="I39" s="243"/>
      <c r="J39" s="243"/>
      <c r="K39" s="239">
        <f t="shared" si="1"/>
        <v>0</v>
      </c>
    </row>
    <row r="40" spans="1:11" x14ac:dyDescent="0.25">
      <c r="A40" s="29">
        <v>3.3</v>
      </c>
      <c r="B40" s="30" t="s">
        <v>451</v>
      </c>
      <c r="C40" s="242"/>
      <c r="D40" s="242"/>
      <c r="E40" s="242"/>
      <c r="F40" s="242"/>
      <c r="G40" s="242"/>
      <c r="H40" s="242"/>
      <c r="I40" s="242"/>
      <c r="J40" s="242"/>
      <c r="K40" s="239">
        <f t="shared" si="1"/>
        <v>0</v>
      </c>
    </row>
    <row r="41" spans="1:11" x14ac:dyDescent="0.25">
      <c r="A41" s="29">
        <v>3.4</v>
      </c>
      <c r="B41" s="30" t="s">
        <v>452</v>
      </c>
      <c r="C41" s="240">
        <f>C42+C43</f>
        <v>0</v>
      </c>
      <c r="D41" s="240">
        <f t="shared" ref="D41:J41" si="14">D42+D43</f>
        <v>0</v>
      </c>
      <c r="E41" s="240">
        <f t="shared" si="14"/>
        <v>0</v>
      </c>
      <c r="F41" s="240">
        <f t="shared" si="14"/>
        <v>0</v>
      </c>
      <c r="G41" s="240">
        <f t="shared" si="14"/>
        <v>0</v>
      </c>
      <c r="H41" s="240">
        <f t="shared" si="14"/>
        <v>0</v>
      </c>
      <c r="I41" s="240">
        <f t="shared" si="14"/>
        <v>0</v>
      </c>
      <c r="J41" s="240">
        <f t="shared" si="14"/>
        <v>0</v>
      </c>
      <c r="K41" s="239">
        <f t="shared" si="1"/>
        <v>0</v>
      </c>
    </row>
    <row r="42" spans="1:11" x14ac:dyDescent="0.25">
      <c r="A42" s="34" t="s">
        <v>210</v>
      </c>
      <c r="B42" s="20" t="s">
        <v>453</v>
      </c>
      <c r="C42" s="242"/>
      <c r="D42" s="242"/>
      <c r="E42" s="242"/>
      <c r="F42" s="242"/>
      <c r="G42" s="242"/>
      <c r="H42" s="242"/>
      <c r="I42" s="242"/>
      <c r="J42" s="242"/>
      <c r="K42" s="239">
        <f t="shared" si="1"/>
        <v>0</v>
      </c>
    </row>
    <row r="43" spans="1:11" x14ac:dyDescent="0.25">
      <c r="A43" s="34" t="s">
        <v>211</v>
      </c>
      <c r="B43" s="20" t="s">
        <v>454</v>
      </c>
      <c r="C43" s="242"/>
      <c r="D43" s="242"/>
      <c r="E43" s="242"/>
      <c r="F43" s="242"/>
      <c r="G43" s="242"/>
      <c r="H43" s="242"/>
      <c r="I43" s="242"/>
      <c r="J43" s="242"/>
      <c r="K43" s="239">
        <f t="shared" si="1"/>
        <v>0</v>
      </c>
    </row>
    <row r="44" spans="1:11" x14ac:dyDescent="0.25">
      <c r="A44" s="29">
        <v>3.5</v>
      </c>
      <c r="B44" s="717" t="s">
        <v>455</v>
      </c>
      <c r="C44" s="240">
        <f>C45+C46</f>
        <v>0</v>
      </c>
      <c r="D44" s="240">
        <f t="shared" ref="D44:J44" si="15">D45+D46</f>
        <v>0</v>
      </c>
      <c r="E44" s="240">
        <f t="shared" si="15"/>
        <v>0</v>
      </c>
      <c r="F44" s="240">
        <f t="shared" si="15"/>
        <v>0</v>
      </c>
      <c r="G44" s="240">
        <f t="shared" si="15"/>
        <v>0</v>
      </c>
      <c r="H44" s="240">
        <f t="shared" si="15"/>
        <v>0</v>
      </c>
      <c r="I44" s="240">
        <f t="shared" si="15"/>
        <v>0</v>
      </c>
      <c r="J44" s="240">
        <f t="shared" si="15"/>
        <v>0</v>
      </c>
      <c r="K44" s="239">
        <f t="shared" si="1"/>
        <v>0</v>
      </c>
    </row>
    <row r="45" spans="1:11" x14ac:dyDescent="0.25">
      <c r="A45" s="34" t="s">
        <v>212</v>
      </c>
      <c r="B45" s="719" t="s">
        <v>456</v>
      </c>
      <c r="C45" s="242"/>
      <c r="D45" s="242"/>
      <c r="E45" s="242"/>
      <c r="F45" s="242"/>
      <c r="G45" s="242"/>
      <c r="H45" s="242"/>
      <c r="I45" s="242"/>
      <c r="J45" s="242"/>
      <c r="K45" s="239">
        <f t="shared" si="1"/>
        <v>0</v>
      </c>
    </row>
    <row r="46" spans="1:11" x14ac:dyDescent="0.25">
      <c r="A46" s="34" t="s">
        <v>213</v>
      </c>
      <c r="B46" s="20" t="s">
        <v>454</v>
      </c>
      <c r="C46" s="242"/>
      <c r="D46" s="242"/>
      <c r="E46" s="242"/>
      <c r="F46" s="242"/>
      <c r="G46" s="242"/>
      <c r="H46" s="242"/>
      <c r="I46" s="242"/>
      <c r="J46" s="242"/>
      <c r="K46" s="239">
        <f t="shared" si="1"/>
        <v>0</v>
      </c>
    </row>
    <row r="47" spans="1:11" x14ac:dyDescent="0.25">
      <c r="A47" s="28">
        <v>4</v>
      </c>
      <c r="B47" s="22" t="s">
        <v>457</v>
      </c>
      <c r="C47" s="237">
        <f>C48+C53+C54</f>
        <v>0</v>
      </c>
      <c r="D47" s="237">
        <f t="shared" ref="D47:J47" si="16">D48+D53+D54</f>
        <v>0</v>
      </c>
      <c r="E47" s="237">
        <f t="shared" si="16"/>
        <v>0</v>
      </c>
      <c r="F47" s="237">
        <f t="shared" si="16"/>
        <v>0</v>
      </c>
      <c r="G47" s="237">
        <f t="shared" si="16"/>
        <v>0</v>
      </c>
      <c r="H47" s="237">
        <f t="shared" si="16"/>
        <v>0</v>
      </c>
      <c r="I47" s="237">
        <f t="shared" si="16"/>
        <v>0</v>
      </c>
      <c r="J47" s="237">
        <f t="shared" si="16"/>
        <v>0</v>
      </c>
      <c r="K47" s="239">
        <f t="shared" si="1"/>
        <v>0</v>
      </c>
    </row>
    <row r="48" spans="1:11" x14ac:dyDescent="0.25">
      <c r="A48" s="29">
        <v>4.0999999999999996</v>
      </c>
      <c r="B48" s="30" t="s">
        <v>458</v>
      </c>
      <c r="C48" s="240">
        <f>C49+C52</f>
        <v>0</v>
      </c>
      <c r="D48" s="240">
        <f t="shared" ref="D48:J48" si="17">D49+D52</f>
        <v>0</v>
      </c>
      <c r="E48" s="240">
        <f t="shared" si="17"/>
        <v>0</v>
      </c>
      <c r="F48" s="240">
        <f t="shared" si="17"/>
        <v>0</v>
      </c>
      <c r="G48" s="240">
        <f t="shared" si="17"/>
        <v>0</v>
      </c>
      <c r="H48" s="240">
        <f t="shared" si="17"/>
        <v>0</v>
      </c>
      <c r="I48" s="240">
        <f t="shared" si="17"/>
        <v>0</v>
      </c>
      <c r="J48" s="240">
        <f t="shared" si="17"/>
        <v>0</v>
      </c>
      <c r="K48" s="239">
        <f t="shared" si="1"/>
        <v>0</v>
      </c>
    </row>
    <row r="49" spans="1:11" x14ac:dyDescent="0.25">
      <c r="A49" s="35" t="s">
        <v>140</v>
      </c>
      <c r="B49" s="36" t="s">
        <v>459</v>
      </c>
      <c r="C49" s="240">
        <f>C50+C51</f>
        <v>0</v>
      </c>
      <c r="D49" s="240">
        <f t="shared" ref="D49:J49" si="18">D50+D51</f>
        <v>0</v>
      </c>
      <c r="E49" s="240">
        <f t="shared" si="18"/>
        <v>0</v>
      </c>
      <c r="F49" s="240">
        <f t="shared" si="18"/>
        <v>0</v>
      </c>
      <c r="G49" s="240">
        <f t="shared" si="18"/>
        <v>0</v>
      </c>
      <c r="H49" s="240">
        <f t="shared" si="18"/>
        <v>0</v>
      </c>
      <c r="I49" s="240">
        <f t="shared" si="18"/>
        <v>0</v>
      </c>
      <c r="J49" s="240">
        <f t="shared" si="18"/>
        <v>0</v>
      </c>
      <c r="K49" s="239">
        <f t="shared" si="1"/>
        <v>0</v>
      </c>
    </row>
    <row r="50" spans="1:11" ht="17.25" x14ac:dyDescent="0.25">
      <c r="A50" s="34" t="s">
        <v>141</v>
      </c>
      <c r="B50" s="20" t="s">
        <v>460</v>
      </c>
      <c r="C50" s="242"/>
      <c r="D50" s="242"/>
      <c r="E50" s="242"/>
      <c r="F50" s="242"/>
      <c r="G50" s="242"/>
      <c r="H50" s="242"/>
      <c r="I50" s="242"/>
      <c r="J50" s="242"/>
      <c r="K50" s="239">
        <f t="shared" si="1"/>
        <v>0</v>
      </c>
    </row>
    <row r="51" spans="1:11" x14ac:dyDescent="0.25">
      <c r="A51" s="34" t="s">
        <v>142</v>
      </c>
      <c r="B51" s="20" t="s">
        <v>461</v>
      </c>
      <c r="C51" s="242"/>
      <c r="D51" s="242"/>
      <c r="E51" s="242"/>
      <c r="F51" s="242"/>
      <c r="G51" s="242"/>
      <c r="H51" s="242"/>
      <c r="I51" s="242"/>
      <c r="J51" s="242"/>
      <c r="K51" s="239">
        <f t="shared" si="1"/>
        <v>0</v>
      </c>
    </row>
    <row r="52" spans="1:11" x14ac:dyDescent="0.25">
      <c r="A52" s="35" t="s">
        <v>143</v>
      </c>
      <c r="B52" s="720" t="s">
        <v>462</v>
      </c>
      <c r="C52" s="242"/>
      <c r="D52" s="242"/>
      <c r="E52" s="242"/>
      <c r="F52" s="242"/>
      <c r="G52" s="242"/>
      <c r="H52" s="242"/>
      <c r="I52" s="242"/>
      <c r="J52" s="242"/>
      <c r="K52" s="239">
        <f t="shared" si="1"/>
        <v>0</v>
      </c>
    </row>
    <row r="53" spans="1:11" x14ac:dyDescent="0.25">
      <c r="A53" s="29">
        <v>4.2</v>
      </c>
      <c r="B53" s="30" t="s">
        <v>463</v>
      </c>
      <c r="C53" s="242"/>
      <c r="D53" s="242"/>
      <c r="E53" s="242"/>
      <c r="F53" s="242"/>
      <c r="G53" s="242"/>
      <c r="H53" s="242"/>
      <c r="I53" s="242"/>
      <c r="J53" s="242"/>
      <c r="K53" s="239">
        <f t="shared" si="1"/>
        <v>0</v>
      </c>
    </row>
    <row r="54" spans="1:11" x14ac:dyDescent="0.25">
      <c r="A54" s="29">
        <v>4.3</v>
      </c>
      <c r="B54" s="30" t="s">
        <v>464</v>
      </c>
      <c r="C54" s="242"/>
      <c r="D54" s="242"/>
      <c r="E54" s="242"/>
      <c r="F54" s="242"/>
      <c r="G54" s="242"/>
      <c r="H54" s="242"/>
      <c r="I54" s="242"/>
      <c r="J54" s="242"/>
      <c r="K54" s="239">
        <f t="shared" si="1"/>
        <v>0</v>
      </c>
    </row>
    <row r="55" spans="1:11" x14ac:dyDescent="0.25">
      <c r="A55" s="28">
        <v>5</v>
      </c>
      <c r="B55" s="22" t="s">
        <v>406</v>
      </c>
      <c r="C55" s="237">
        <f>C56+C57+C60+C71</f>
        <v>0</v>
      </c>
      <c r="D55" s="237">
        <f>D56+D57+D60+D71</f>
        <v>0</v>
      </c>
      <c r="E55" s="237">
        <f t="shared" ref="E55:J55" si="19">E56+E57+E60+E71</f>
        <v>0</v>
      </c>
      <c r="F55" s="237">
        <f t="shared" si="19"/>
        <v>0</v>
      </c>
      <c r="G55" s="237">
        <f t="shared" si="19"/>
        <v>0</v>
      </c>
      <c r="H55" s="237">
        <f t="shared" si="19"/>
        <v>0</v>
      </c>
      <c r="I55" s="237">
        <f t="shared" si="19"/>
        <v>0</v>
      </c>
      <c r="J55" s="237">
        <f t="shared" si="19"/>
        <v>0</v>
      </c>
      <c r="K55" s="239">
        <f>+C55+D55+E55+H55</f>
        <v>0</v>
      </c>
    </row>
    <row r="56" spans="1:11" x14ac:dyDescent="0.25">
      <c r="A56" s="29">
        <v>5.0999999999999996</v>
      </c>
      <c r="B56" s="30" t="s">
        <v>465</v>
      </c>
      <c r="C56" s="242"/>
      <c r="D56" s="242"/>
      <c r="E56" s="242"/>
      <c r="F56" s="242"/>
      <c r="G56" s="242"/>
      <c r="H56" s="242"/>
      <c r="I56" s="242"/>
      <c r="J56" s="242"/>
      <c r="K56" s="239">
        <f t="shared" si="1"/>
        <v>0</v>
      </c>
    </row>
    <row r="57" spans="1:11" x14ac:dyDescent="0.25">
      <c r="A57" s="29">
        <v>5.2</v>
      </c>
      <c r="B57" s="30" t="s">
        <v>466</v>
      </c>
      <c r="C57" s="237">
        <f>C58+C59</f>
        <v>0</v>
      </c>
      <c r="D57" s="237">
        <f t="shared" ref="D57:J57" si="20">D58+D59</f>
        <v>0</v>
      </c>
      <c r="E57" s="237">
        <f t="shared" si="20"/>
        <v>0</v>
      </c>
      <c r="F57" s="237">
        <f t="shared" si="20"/>
        <v>0</v>
      </c>
      <c r="G57" s="237">
        <f t="shared" si="20"/>
        <v>0</v>
      </c>
      <c r="H57" s="237">
        <f t="shared" si="20"/>
        <v>0</v>
      </c>
      <c r="I57" s="237">
        <f t="shared" si="20"/>
        <v>0</v>
      </c>
      <c r="J57" s="237">
        <f t="shared" si="20"/>
        <v>0</v>
      </c>
      <c r="K57" s="239">
        <f t="shared" si="1"/>
        <v>0</v>
      </c>
    </row>
    <row r="58" spans="1:11" x14ac:dyDescent="0.25">
      <c r="A58" s="35" t="s">
        <v>258</v>
      </c>
      <c r="B58" s="36" t="s">
        <v>1037</v>
      </c>
      <c r="C58" s="242"/>
      <c r="D58" s="242"/>
      <c r="E58" s="242"/>
      <c r="F58" s="242"/>
      <c r="G58" s="242"/>
      <c r="H58" s="242"/>
      <c r="I58" s="242"/>
      <c r="J58" s="242"/>
      <c r="K58" s="239">
        <f t="shared" si="1"/>
        <v>0</v>
      </c>
    </row>
    <row r="59" spans="1:11" x14ac:dyDescent="0.25">
      <c r="A59" s="35" t="s">
        <v>259</v>
      </c>
      <c r="B59" s="36" t="s">
        <v>467</v>
      </c>
      <c r="C59" s="242"/>
      <c r="D59" s="242"/>
      <c r="E59" s="242"/>
      <c r="F59" s="242"/>
      <c r="G59" s="242"/>
      <c r="H59" s="242"/>
      <c r="I59" s="242"/>
      <c r="J59" s="242"/>
      <c r="K59" s="239">
        <f t="shared" si="1"/>
        <v>0</v>
      </c>
    </row>
    <row r="60" spans="1:11" x14ac:dyDescent="0.25">
      <c r="A60" s="29">
        <v>5.3</v>
      </c>
      <c r="B60" s="30" t="s">
        <v>468</v>
      </c>
      <c r="C60" s="240">
        <f>C61+C66</f>
        <v>0</v>
      </c>
      <c r="D60" s="240">
        <f t="shared" ref="D60:J60" si="21">D61+D66</f>
        <v>0</v>
      </c>
      <c r="E60" s="240">
        <f t="shared" si="21"/>
        <v>0</v>
      </c>
      <c r="F60" s="240">
        <f t="shared" si="21"/>
        <v>0</v>
      </c>
      <c r="G60" s="240">
        <f t="shared" si="21"/>
        <v>0</v>
      </c>
      <c r="H60" s="240">
        <f t="shared" si="21"/>
        <v>0</v>
      </c>
      <c r="I60" s="240">
        <f t="shared" si="21"/>
        <v>0</v>
      </c>
      <c r="J60" s="240">
        <f t="shared" si="21"/>
        <v>0</v>
      </c>
      <c r="K60" s="239">
        <f>+C60+D60+E60+H60</f>
        <v>0</v>
      </c>
    </row>
    <row r="61" spans="1:11" x14ac:dyDescent="0.25">
      <c r="A61" s="35" t="s">
        <v>144</v>
      </c>
      <c r="B61" s="36" t="s">
        <v>469</v>
      </c>
      <c r="C61" s="240">
        <f>C62+C63+C64+C65</f>
        <v>0</v>
      </c>
      <c r="D61" s="240">
        <f t="shared" ref="D61:J61" si="22">D62+D63+D64+D65</f>
        <v>0</v>
      </c>
      <c r="E61" s="240">
        <f t="shared" si="22"/>
        <v>0</v>
      </c>
      <c r="F61" s="240">
        <f t="shared" si="22"/>
        <v>0</v>
      </c>
      <c r="G61" s="240">
        <f t="shared" si="22"/>
        <v>0</v>
      </c>
      <c r="H61" s="240">
        <f t="shared" si="22"/>
        <v>0</v>
      </c>
      <c r="I61" s="240">
        <f t="shared" si="22"/>
        <v>0</v>
      </c>
      <c r="J61" s="240">
        <f t="shared" si="22"/>
        <v>0</v>
      </c>
      <c r="K61" s="239">
        <f t="shared" si="1"/>
        <v>0</v>
      </c>
    </row>
    <row r="62" spans="1:11" x14ac:dyDescent="0.25">
      <c r="A62" s="34" t="s">
        <v>239</v>
      </c>
      <c r="B62" s="20" t="s">
        <v>470</v>
      </c>
      <c r="C62" s="242"/>
      <c r="D62" s="242"/>
      <c r="E62" s="242"/>
      <c r="F62" s="242"/>
      <c r="G62" s="242"/>
      <c r="H62" s="242"/>
      <c r="I62" s="242"/>
      <c r="J62" s="242"/>
      <c r="K62" s="239">
        <f t="shared" si="1"/>
        <v>0</v>
      </c>
    </row>
    <row r="63" spans="1:11" x14ac:dyDescent="0.25">
      <c r="A63" s="34" t="s">
        <v>240</v>
      </c>
      <c r="B63" s="20" t="s">
        <v>471</v>
      </c>
      <c r="C63" s="242"/>
      <c r="D63" s="242"/>
      <c r="E63" s="242"/>
      <c r="F63" s="242"/>
      <c r="G63" s="242"/>
      <c r="H63" s="242"/>
      <c r="I63" s="242"/>
      <c r="J63" s="242"/>
      <c r="K63" s="239">
        <f t="shared" si="1"/>
        <v>0</v>
      </c>
    </row>
    <row r="64" spans="1:11" x14ac:dyDescent="0.25">
      <c r="A64" s="34" t="s">
        <v>241</v>
      </c>
      <c r="B64" s="20" t="s">
        <v>472</v>
      </c>
      <c r="C64" s="242"/>
      <c r="D64" s="242"/>
      <c r="E64" s="242"/>
      <c r="F64" s="242"/>
      <c r="G64" s="242"/>
      <c r="H64" s="242"/>
      <c r="I64" s="242"/>
      <c r="J64" s="242"/>
      <c r="K64" s="239">
        <f t="shared" si="1"/>
        <v>0</v>
      </c>
    </row>
    <row r="65" spans="1:11" x14ac:dyDescent="0.25">
      <c r="A65" s="34" t="s">
        <v>242</v>
      </c>
      <c r="B65" s="20" t="s">
        <v>473</v>
      </c>
      <c r="C65" s="242"/>
      <c r="D65" s="242"/>
      <c r="E65" s="242"/>
      <c r="F65" s="242"/>
      <c r="G65" s="242"/>
      <c r="H65" s="242"/>
      <c r="I65" s="242"/>
      <c r="J65" s="242"/>
      <c r="K65" s="239">
        <f t="shared" si="1"/>
        <v>0</v>
      </c>
    </row>
    <row r="66" spans="1:11" x14ac:dyDescent="0.25">
      <c r="A66" s="35" t="s">
        <v>145</v>
      </c>
      <c r="B66" s="36" t="s">
        <v>474</v>
      </c>
      <c r="C66" s="240">
        <f>C67+C68+C69+C70</f>
        <v>0</v>
      </c>
      <c r="D66" s="240">
        <f t="shared" ref="D66:J66" si="23">D67+D68+D69+D70</f>
        <v>0</v>
      </c>
      <c r="E66" s="240">
        <f t="shared" si="23"/>
        <v>0</v>
      </c>
      <c r="F66" s="240">
        <f t="shared" si="23"/>
        <v>0</v>
      </c>
      <c r="G66" s="240">
        <f t="shared" si="23"/>
        <v>0</v>
      </c>
      <c r="H66" s="240">
        <f t="shared" si="23"/>
        <v>0</v>
      </c>
      <c r="I66" s="240">
        <f t="shared" si="23"/>
        <v>0</v>
      </c>
      <c r="J66" s="240">
        <f t="shared" si="23"/>
        <v>0</v>
      </c>
      <c r="K66" s="239">
        <f t="shared" si="1"/>
        <v>0</v>
      </c>
    </row>
    <row r="67" spans="1:11" x14ac:dyDescent="0.25">
      <c r="A67" s="34" t="s">
        <v>243</v>
      </c>
      <c r="B67" s="20" t="s">
        <v>475</v>
      </c>
      <c r="C67" s="242"/>
      <c r="D67" s="242"/>
      <c r="E67" s="242"/>
      <c r="F67" s="242"/>
      <c r="G67" s="242"/>
      <c r="H67" s="242"/>
      <c r="I67" s="242"/>
      <c r="J67" s="242"/>
      <c r="K67" s="239">
        <f t="shared" si="1"/>
        <v>0</v>
      </c>
    </row>
    <row r="68" spans="1:11" x14ac:dyDescent="0.25">
      <c r="A68" s="34" t="s">
        <v>244</v>
      </c>
      <c r="B68" s="20" t="s">
        <v>476</v>
      </c>
      <c r="C68" s="242"/>
      <c r="D68" s="242"/>
      <c r="E68" s="242"/>
      <c r="F68" s="242"/>
      <c r="G68" s="242"/>
      <c r="H68" s="242"/>
      <c r="I68" s="242"/>
      <c r="J68" s="242"/>
      <c r="K68" s="239">
        <f t="shared" si="1"/>
        <v>0</v>
      </c>
    </row>
    <row r="69" spans="1:11" x14ac:dyDescent="0.25">
      <c r="A69" s="34" t="s">
        <v>245</v>
      </c>
      <c r="B69" s="20" t="s">
        <v>477</v>
      </c>
      <c r="C69" s="242"/>
      <c r="D69" s="242"/>
      <c r="E69" s="242"/>
      <c r="F69" s="242"/>
      <c r="G69" s="242"/>
      <c r="H69" s="242"/>
      <c r="I69" s="242"/>
      <c r="J69" s="242"/>
      <c r="K69" s="239">
        <f t="shared" si="1"/>
        <v>0</v>
      </c>
    </row>
    <row r="70" spans="1:11" x14ac:dyDescent="0.25">
      <c r="A70" s="34" t="s">
        <v>246</v>
      </c>
      <c r="B70" s="20" t="s">
        <v>478</v>
      </c>
      <c r="C70" s="242"/>
      <c r="D70" s="242"/>
      <c r="E70" s="242"/>
      <c r="F70" s="242"/>
      <c r="G70" s="242"/>
      <c r="H70" s="242"/>
      <c r="I70" s="242"/>
      <c r="J70" s="242"/>
      <c r="K70" s="239">
        <f t="shared" si="1"/>
        <v>0</v>
      </c>
    </row>
    <row r="71" spans="1:11" x14ac:dyDescent="0.25">
      <c r="A71" s="29">
        <v>5.4</v>
      </c>
      <c r="B71" s="30" t="s">
        <v>479</v>
      </c>
      <c r="C71" s="240">
        <f>C72+C73+C74+C75+C76+C77+C78+C79</f>
        <v>0</v>
      </c>
      <c r="D71" s="240">
        <f t="shared" ref="D71:J71" si="24">D72+D73+D74+D75+D76+D77+D78+D79</f>
        <v>0</v>
      </c>
      <c r="E71" s="240">
        <f t="shared" si="24"/>
        <v>0</v>
      </c>
      <c r="F71" s="240">
        <f t="shared" si="24"/>
        <v>0</v>
      </c>
      <c r="G71" s="240">
        <f t="shared" si="24"/>
        <v>0</v>
      </c>
      <c r="H71" s="240">
        <f t="shared" si="24"/>
        <v>0</v>
      </c>
      <c r="I71" s="240">
        <f t="shared" si="24"/>
        <v>0</v>
      </c>
      <c r="J71" s="240">
        <f t="shared" si="24"/>
        <v>0</v>
      </c>
      <c r="K71" s="239">
        <f t="shared" si="1"/>
        <v>0</v>
      </c>
    </row>
    <row r="72" spans="1:11" x14ac:dyDescent="0.25">
      <c r="A72" s="35" t="s">
        <v>247</v>
      </c>
      <c r="B72" s="716" t="s">
        <v>480</v>
      </c>
      <c r="C72" s="242"/>
      <c r="D72" s="242"/>
      <c r="E72" s="242"/>
      <c r="F72" s="242"/>
      <c r="G72" s="242"/>
      <c r="H72" s="242"/>
      <c r="I72" s="242"/>
      <c r="J72" s="242"/>
      <c r="K72" s="239">
        <f t="shared" si="1"/>
        <v>0</v>
      </c>
    </row>
    <row r="73" spans="1:11" x14ac:dyDescent="0.25">
      <c r="A73" s="35" t="s">
        <v>248</v>
      </c>
      <c r="B73" s="32" t="s">
        <v>481</v>
      </c>
      <c r="C73" s="242"/>
      <c r="D73" s="242"/>
      <c r="E73" s="242"/>
      <c r="F73" s="242"/>
      <c r="G73" s="242"/>
      <c r="H73" s="242"/>
      <c r="I73" s="242"/>
      <c r="J73" s="242"/>
      <c r="K73" s="239">
        <f t="shared" si="1"/>
        <v>0</v>
      </c>
    </row>
    <row r="74" spans="1:11" x14ac:dyDescent="0.25">
      <c r="A74" s="35" t="s">
        <v>249</v>
      </c>
      <c r="B74" s="716" t="s">
        <v>1029</v>
      </c>
      <c r="C74" s="242"/>
      <c r="D74" s="242"/>
      <c r="E74" s="242"/>
      <c r="F74" s="242"/>
      <c r="G74" s="242"/>
      <c r="H74" s="242"/>
      <c r="I74" s="242"/>
      <c r="J74" s="242"/>
      <c r="K74" s="239">
        <f t="shared" si="1"/>
        <v>0</v>
      </c>
    </row>
    <row r="75" spans="1:11" x14ac:dyDescent="0.25">
      <c r="A75" s="35" t="s">
        <v>250</v>
      </c>
      <c r="B75" s="32" t="s">
        <v>482</v>
      </c>
      <c r="C75" s="242"/>
      <c r="D75" s="242"/>
      <c r="E75" s="242"/>
      <c r="F75" s="242"/>
      <c r="G75" s="242"/>
      <c r="H75" s="242"/>
      <c r="I75" s="242"/>
      <c r="J75" s="242"/>
      <c r="K75" s="239">
        <f t="shared" si="1"/>
        <v>0</v>
      </c>
    </row>
    <row r="76" spans="1:11" x14ac:dyDescent="0.25">
      <c r="A76" s="35" t="s">
        <v>251</v>
      </c>
      <c r="B76" s="32" t="s">
        <v>483</v>
      </c>
      <c r="C76" s="242"/>
      <c r="D76" s="242"/>
      <c r="E76" s="242"/>
      <c r="F76" s="242"/>
      <c r="G76" s="242"/>
      <c r="H76" s="242"/>
      <c r="I76" s="242"/>
      <c r="J76" s="242"/>
      <c r="K76" s="239">
        <f t="shared" si="1"/>
        <v>0</v>
      </c>
    </row>
    <row r="77" spans="1:11" x14ac:dyDescent="0.25">
      <c r="A77" s="35" t="s">
        <v>252</v>
      </c>
      <c r="B77" s="716" t="s">
        <v>484</v>
      </c>
      <c r="C77" s="242"/>
      <c r="D77" s="242"/>
      <c r="E77" s="242"/>
      <c r="F77" s="242"/>
      <c r="G77" s="242"/>
      <c r="H77" s="242"/>
      <c r="I77" s="242"/>
      <c r="J77" s="242"/>
      <c r="K77" s="239">
        <f t="shared" si="1"/>
        <v>0</v>
      </c>
    </row>
    <row r="78" spans="1:11" x14ac:dyDescent="0.25">
      <c r="A78" s="35" t="s">
        <v>253</v>
      </c>
      <c r="B78" s="716" t="s">
        <v>485</v>
      </c>
      <c r="C78" s="242"/>
      <c r="D78" s="242"/>
      <c r="E78" s="242"/>
      <c r="F78" s="242"/>
      <c r="G78" s="242"/>
      <c r="H78" s="242"/>
      <c r="I78" s="242"/>
      <c r="J78" s="242"/>
      <c r="K78" s="239">
        <f t="shared" si="1"/>
        <v>0</v>
      </c>
    </row>
    <row r="79" spans="1:11" ht="15.75" thickBot="1" x14ac:dyDescent="0.3">
      <c r="A79" s="35" t="s">
        <v>254</v>
      </c>
      <c r="B79" s="716" t="s">
        <v>486</v>
      </c>
      <c r="C79" s="242"/>
      <c r="D79" s="242"/>
      <c r="E79" s="242"/>
      <c r="F79" s="242"/>
      <c r="G79" s="242"/>
      <c r="H79" s="242"/>
      <c r="I79" s="242"/>
      <c r="J79" s="242"/>
      <c r="K79" s="239">
        <f t="shared" si="1"/>
        <v>0</v>
      </c>
    </row>
    <row r="80" spans="1:11" ht="15.75" thickBot="1" x14ac:dyDescent="0.3">
      <c r="A80" s="477"/>
      <c r="B80" s="478" t="s">
        <v>487</v>
      </c>
      <c r="C80" s="241">
        <f>C10+C11+C37+C47+C55</f>
        <v>0</v>
      </c>
      <c r="D80" s="241">
        <f t="shared" ref="D80:J80" si="25">D10+D11+D37+D47+D55</f>
        <v>0</v>
      </c>
      <c r="E80" s="241">
        <f t="shared" si="25"/>
        <v>0</v>
      </c>
      <c r="F80" s="241">
        <f t="shared" si="25"/>
        <v>0</v>
      </c>
      <c r="G80" s="241">
        <f t="shared" si="25"/>
        <v>0</v>
      </c>
      <c r="H80" s="241">
        <f t="shared" si="25"/>
        <v>0</v>
      </c>
      <c r="I80" s="241">
        <f t="shared" si="25"/>
        <v>0</v>
      </c>
      <c r="J80" s="241">
        <f t="shared" si="25"/>
        <v>0</v>
      </c>
      <c r="K80" s="232">
        <f t="shared" si="1"/>
        <v>0</v>
      </c>
    </row>
    <row r="82" spans="2:14" x14ac:dyDescent="0.25">
      <c r="B82" s="155" t="s">
        <v>488</v>
      </c>
    </row>
    <row r="83" spans="2:14" x14ac:dyDescent="0.25">
      <c r="B83" s="721" t="s">
        <v>1036</v>
      </c>
    </row>
    <row r="94" spans="2:14" x14ac:dyDescent="0.25">
      <c r="M94" s="636"/>
      <c r="N94" s="155"/>
    </row>
    <row r="95" spans="2:14" x14ac:dyDescent="0.25">
      <c r="M95" s="636"/>
      <c r="N95" s="156"/>
    </row>
  </sheetData>
  <mergeCells count="7">
    <mergeCell ref="A7:A9"/>
    <mergeCell ref="B7:B8"/>
    <mergeCell ref="C7:D8"/>
    <mergeCell ref="F7:J7"/>
    <mergeCell ref="K7:K9"/>
    <mergeCell ref="E8:G8"/>
    <mergeCell ref="H8:J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5" x14ac:dyDescent="0.25"/>
  <cols>
    <col min="1" max="1" width="24.28515625" bestFit="1" customWidth="1"/>
    <col min="2" max="2" width="61.85546875" customWidth="1"/>
    <col min="3" max="3" width="15.5703125" customWidth="1"/>
  </cols>
  <sheetData>
    <row r="1" spans="1:3" x14ac:dyDescent="0.25">
      <c r="A1" s="701" t="s">
        <v>334</v>
      </c>
      <c r="B1" s="225" t="s">
        <v>225</v>
      </c>
    </row>
    <row r="2" spans="1:3" x14ac:dyDescent="0.25">
      <c r="A2" s="153" t="s">
        <v>945</v>
      </c>
      <c r="B2" s="3" t="s">
        <v>963</v>
      </c>
    </row>
    <row r="3" spans="1:3" x14ac:dyDescent="0.25">
      <c r="A3" s="153" t="s">
        <v>946</v>
      </c>
      <c r="B3" s="1" t="s">
        <v>949</v>
      </c>
    </row>
    <row r="4" spans="1:3" x14ac:dyDescent="0.25">
      <c r="A4" s="153"/>
      <c r="B4" s="4"/>
    </row>
    <row r="5" spans="1:3" x14ac:dyDescent="0.25">
      <c r="A5" s="153"/>
      <c r="B5" s="167"/>
    </row>
    <row r="6" spans="1:3" ht="15.75" thickBot="1" x14ac:dyDescent="0.3"/>
    <row r="7" spans="1:3" x14ac:dyDescent="0.25">
      <c r="A7" s="917" t="s">
        <v>342</v>
      </c>
      <c r="B7" s="886" t="s">
        <v>964</v>
      </c>
      <c r="C7" s="1076" t="s">
        <v>939</v>
      </c>
    </row>
    <row r="8" spans="1:3" ht="15.75" thickBot="1" x14ac:dyDescent="0.3">
      <c r="A8" s="918"/>
      <c r="B8" s="887"/>
      <c r="C8" s="887"/>
    </row>
    <row r="9" spans="1:3" x14ac:dyDescent="0.25">
      <c r="A9" s="447">
        <v>1</v>
      </c>
      <c r="B9" s="45" t="s">
        <v>965</v>
      </c>
      <c r="C9" s="448"/>
    </row>
    <row r="10" spans="1:3" x14ac:dyDescent="0.25">
      <c r="A10" s="108">
        <v>2</v>
      </c>
      <c r="B10" s="45" t="s">
        <v>966</v>
      </c>
      <c r="C10" s="331"/>
    </row>
    <row r="11" spans="1:3" x14ac:dyDescent="0.25">
      <c r="A11" s="108">
        <v>3</v>
      </c>
      <c r="B11" s="45" t="s">
        <v>967</v>
      </c>
      <c r="C11" s="331"/>
    </row>
    <row r="12" spans="1:3" ht="15.75" thickBot="1" x14ac:dyDescent="0.3">
      <c r="A12" s="115">
        <v>4</v>
      </c>
      <c r="B12" s="74" t="s">
        <v>968</v>
      </c>
      <c r="C12" s="409">
        <f>C9+C10-C11</f>
        <v>0</v>
      </c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Normal="100" workbookViewId="0"/>
  </sheetViews>
  <sheetFormatPr defaultRowHeight="15" x14ac:dyDescent="0.25"/>
  <cols>
    <col min="1" max="1" width="24.28515625" bestFit="1" customWidth="1"/>
    <col min="2" max="2" width="62.28515625" bestFit="1" customWidth="1"/>
    <col min="3" max="3" width="13.7109375" customWidth="1"/>
  </cols>
  <sheetData>
    <row r="1" spans="1:3" x14ac:dyDescent="0.25">
      <c r="A1" s="701" t="s">
        <v>334</v>
      </c>
      <c r="B1" s="225" t="s">
        <v>226</v>
      </c>
    </row>
    <row r="2" spans="1:3" x14ac:dyDescent="0.25">
      <c r="A2" s="153" t="s">
        <v>945</v>
      </c>
      <c r="B2" s="789" t="s">
        <v>332</v>
      </c>
    </row>
    <row r="3" spans="1:3" x14ac:dyDescent="0.25">
      <c r="A3" s="153" t="s">
        <v>946</v>
      </c>
      <c r="B3" s="1" t="s">
        <v>949</v>
      </c>
    </row>
    <row r="4" spans="1:3" x14ac:dyDescent="0.25">
      <c r="A4" s="153"/>
      <c r="B4" s="4"/>
    </row>
    <row r="5" spans="1:3" x14ac:dyDescent="0.25">
      <c r="A5" s="153"/>
      <c r="B5" s="167"/>
    </row>
    <row r="6" spans="1:3" ht="15.75" thickBot="1" x14ac:dyDescent="0.3"/>
    <row r="7" spans="1:3" x14ac:dyDescent="0.25">
      <c r="A7" s="1077" t="s">
        <v>342</v>
      </c>
      <c r="B7" s="1078" t="s">
        <v>969</v>
      </c>
      <c r="C7" s="1080" t="s">
        <v>970</v>
      </c>
    </row>
    <row r="8" spans="1:3" ht="15.75" thickBot="1" x14ac:dyDescent="0.3">
      <c r="A8" s="1066"/>
      <c r="B8" s="1079"/>
      <c r="C8" s="1081"/>
    </row>
    <row r="9" spans="1:3" x14ac:dyDescent="0.25">
      <c r="A9" s="108">
        <v>1</v>
      </c>
      <c r="B9" s="137" t="s">
        <v>971</v>
      </c>
      <c r="C9" s="331"/>
    </row>
    <row r="10" spans="1:3" x14ac:dyDescent="0.25">
      <c r="A10" s="108">
        <v>2</v>
      </c>
      <c r="B10" s="790" t="s">
        <v>1026</v>
      </c>
      <c r="C10" s="331"/>
    </row>
    <row r="11" spans="1:3" x14ac:dyDescent="0.25">
      <c r="A11" s="108">
        <v>3</v>
      </c>
      <c r="B11" s="790" t="s">
        <v>1027</v>
      </c>
      <c r="C11" s="331"/>
    </row>
    <row r="12" spans="1:3" ht="15.75" thickBot="1" x14ac:dyDescent="0.3">
      <c r="A12" s="115">
        <v>4</v>
      </c>
      <c r="B12" s="791" t="s">
        <v>1028</v>
      </c>
      <c r="C12" s="411"/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/>
  </sheetViews>
  <sheetFormatPr defaultRowHeight="15" x14ac:dyDescent="0.25"/>
  <cols>
    <col min="1" max="1" width="19.140625" bestFit="1" customWidth="1"/>
    <col min="2" max="2" width="82" customWidth="1"/>
  </cols>
  <sheetData>
    <row r="1" spans="1:6" x14ac:dyDescent="0.25">
      <c r="A1" s="701" t="s">
        <v>334</v>
      </c>
      <c r="B1" s="685" t="s">
        <v>256</v>
      </c>
      <c r="C1" s="91"/>
      <c r="D1" s="91"/>
      <c r="E1" s="91"/>
      <c r="F1" s="91"/>
    </row>
    <row r="2" spans="1:6" x14ac:dyDescent="0.25">
      <c r="A2" s="1" t="s">
        <v>335</v>
      </c>
      <c r="B2" s="3" t="s">
        <v>333</v>
      </c>
      <c r="C2" s="91"/>
      <c r="D2" s="91"/>
      <c r="E2" s="91"/>
      <c r="F2" s="91"/>
    </row>
    <row r="3" spans="1:6" x14ac:dyDescent="0.25">
      <c r="A3" s="1" t="s">
        <v>336</v>
      </c>
      <c r="B3" s="1" t="s">
        <v>949</v>
      </c>
      <c r="C3" s="91"/>
      <c r="D3" s="91"/>
      <c r="E3" s="91"/>
      <c r="F3" s="91"/>
    </row>
    <row r="4" spans="1:6" x14ac:dyDescent="0.25">
      <c r="A4" s="1" t="s">
        <v>337</v>
      </c>
      <c r="B4" s="4" t="s">
        <v>621</v>
      </c>
      <c r="C4" s="91"/>
      <c r="D4" s="91"/>
      <c r="E4" s="91"/>
      <c r="F4" s="91"/>
    </row>
    <row r="5" spans="1:6" x14ac:dyDescent="0.25">
      <c r="A5" s="1" t="s">
        <v>338</v>
      </c>
      <c r="B5" s="703" t="s">
        <v>341</v>
      </c>
      <c r="C5" s="91"/>
      <c r="D5" s="91"/>
      <c r="E5" s="91"/>
      <c r="F5" s="91"/>
    </row>
    <row r="6" spans="1:6" ht="15.75" thickBot="1" x14ac:dyDescent="0.3">
      <c r="A6" s="91"/>
      <c r="B6" s="91"/>
      <c r="C6" s="91"/>
      <c r="D6" s="91"/>
      <c r="E6" s="91"/>
      <c r="F6" s="91"/>
    </row>
    <row r="7" spans="1:6" x14ac:dyDescent="0.25">
      <c r="A7" s="1077" t="s">
        <v>418</v>
      </c>
      <c r="B7" s="1083" t="s">
        <v>333</v>
      </c>
      <c r="C7" s="1064" t="s">
        <v>972</v>
      </c>
      <c r="D7" s="91"/>
      <c r="E7" s="91"/>
      <c r="F7" s="91"/>
    </row>
    <row r="8" spans="1:6" x14ac:dyDescent="0.25">
      <c r="A8" s="1082"/>
      <c r="B8" s="1084"/>
      <c r="C8" s="1085"/>
      <c r="D8" s="91"/>
      <c r="E8" s="91"/>
      <c r="F8" s="91"/>
    </row>
    <row r="9" spans="1:6" x14ac:dyDescent="0.25">
      <c r="A9" s="13">
        <v>1</v>
      </c>
      <c r="B9" s="690" t="s">
        <v>480</v>
      </c>
      <c r="C9" s="689">
        <f>'F2'!K72</f>
        <v>0</v>
      </c>
      <c r="D9" s="91"/>
      <c r="E9" s="91"/>
      <c r="F9" s="91"/>
    </row>
    <row r="10" spans="1:6" x14ac:dyDescent="0.25">
      <c r="A10" s="13">
        <v>2</v>
      </c>
      <c r="B10" s="690" t="s">
        <v>976</v>
      </c>
      <c r="C10" s="689">
        <f>'F2'!K73</f>
        <v>0</v>
      </c>
      <c r="D10" s="91"/>
      <c r="E10" s="91"/>
      <c r="F10" s="91"/>
    </row>
    <row r="11" spans="1:6" x14ac:dyDescent="0.25">
      <c r="A11" s="13">
        <v>3</v>
      </c>
      <c r="B11" s="792" t="s">
        <v>1029</v>
      </c>
      <c r="C11" s="689">
        <f>'F2'!K74</f>
        <v>0</v>
      </c>
      <c r="D11" s="91"/>
      <c r="E11" s="91"/>
      <c r="F11" s="91"/>
    </row>
    <row r="12" spans="1:6" x14ac:dyDescent="0.25">
      <c r="A12" s="13">
        <v>4</v>
      </c>
      <c r="B12" s="690" t="s">
        <v>977</v>
      </c>
      <c r="C12" s="689">
        <f>'F2'!K75</f>
        <v>0</v>
      </c>
      <c r="D12" s="91"/>
      <c r="E12" s="91"/>
      <c r="F12" s="91"/>
    </row>
    <row r="13" spans="1:6" x14ac:dyDescent="0.25">
      <c r="A13" s="13">
        <v>5</v>
      </c>
      <c r="B13" s="690" t="s">
        <v>978</v>
      </c>
      <c r="C13" s="689">
        <f>'F2'!K76</f>
        <v>0</v>
      </c>
      <c r="D13" s="91"/>
      <c r="E13" s="91"/>
      <c r="F13" s="91"/>
    </row>
    <row r="14" spans="1:6" x14ac:dyDescent="0.25">
      <c r="A14" s="13">
        <v>6</v>
      </c>
      <c r="B14" s="690" t="s">
        <v>484</v>
      </c>
      <c r="C14" s="689">
        <f>'F2'!K77</f>
        <v>0</v>
      </c>
      <c r="D14" s="91"/>
      <c r="E14" s="91"/>
      <c r="F14" s="91"/>
    </row>
    <row r="15" spans="1:6" x14ac:dyDescent="0.25">
      <c r="A15" s="13">
        <v>7</v>
      </c>
      <c r="B15" s="690" t="s">
        <v>485</v>
      </c>
      <c r="C15" s="689">
        <f>'F2'!K78</f>
        <v>0</v>
      </c>
      <c r="D15" s="91"/>
      <c r="E15" s="91"/>
      <c r="F15" s="91"/>
    </row>
    <row r="16" spans="1:6" x14ac:dyDescent="0.25">
      <c r="A16" s="13">
        <v>8</v>
      </c>
      <c r="B16" s="690" t="s">
        <v>486</v>
      </c>
      <c r="C16" s="689">
        <f>'F2'!K79</f>
        <v>0</v>
      </c>
      <c r="D16" s="91"/>
      <c r="E16" s="91"/>
      <c r="F16" s="91"/>
    </row>
    <row r="17" spans="1:6" x14ac:dyDescent="0.25">
      <c r="A17" s="10">
        <v>9</v>
      </c>
      <c r="B17" s="30" t="s">
        <v>479</v>
      </c>
      <c r="C17" s="689">
        <f>C9+C10+C11+C12+C13+C14+C15+C16</f>
        <v>0</v>
      </c>
      <c r="D17" s="91"/>
      <c r="E17" s="91"/>
      <c r="F17" s="91"/>
    </row>
    <row r="18" spans="1:6" x14ac:dyDescent="0.25">
      <c r="A18" s="10">
        <v>10</v>
      </c>
      <c r="B18" s="717" t="s">
        <v>973</v>
      </c>
      <c r="C18" s="689">
        <f>'F2'!K60</f>
        <v>0</v>
      </c>
      <c r="D18" s="91"/>
      <c r="E18" s="91"/>
      <c r="F18" s="91"/>
    </row>
    <row r="19" spans="1:6" ht="30" x14ac:dyDescent="0.25">
      <c r="A19" s="9">
        <v>11</v>
      </c>
      <c r="B19" s="690" t="s">
        <v>974</v>
      </c>
      <c r="C19" s="691"/>
      <c r="D19" s="91"/>
      <c r="E19" s="91"/>
      <c r="F19" s="91"/>
    </row>
    <row r="20" spans="1:6" ht="15.75" thickBot="1" x14ac:dyDescent="0.3">
      <c r="A20" s="692">
        <v>12</v>
      </c>
      <c r="B20" s="693" t="s">
        <v>975</v>
      </c>
      <c r="C20" s="694">
        <f>C17+C19</f>
        <v>0</v>
      </c>
      <c r="D20" s="91"/>
      <c r="E20" s="91"/>
      <c r="F20" s="91"/>
    </row>
    <row r="21" spans="1:6" x14ac:dyDescent="0.25">
      <c r="A21" s="91"/>
      <c r="B21" s="91"/>
      <c r="C21" s="91"/>
      <c r="D21" s="91"/>
      <c r="E21" s="91"/>
      <c r="F21" s="91"/>
    </row>
    <row r="22" spans="1:6" x14ac:dyDescent="0.25">
      <c r="A22" s="91"/>
      <c r="B22" s="91"/>
      <c r="C22" s="91"/>
      <c r="D22" s="91"/>
      <c r="E22" s="91"/>
      <c r="F22" s="91"/>
    </row>
    <row r="23" spans="1:6" x14ac:dyDescent="0.25">
      <c r="A23" s="91"/>
      <c r="B23" s="91"/>
      <c r="C23" s="91"/>
      <c r="D23" s="91"/>
      <c r="E23" s="91"/>
      <c r="F23" s="91"/>
    </row>
  </sheetData>
  <mergeCells count="3">
    <mergeCell ref="A7:A8"/>
    <mergeCell ref="B7:B8"/>
    <mergeCell ref="C7:C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2" sqref="B2"/>
    </sheetView>
  </sheetViews>
  <sheetFormatPr defaultRowHeight="15" x14ac:dyDescent="0.25"/>
  <cols>
    <col min="1" max="1" width="35.140625" customWidth="1"/>
    <col min="2" max="2" width="58.7109375" customWidth="1"/>
    <col min="3" max="3" width="19.28515625" customWidth="1"/>
    <col min="4" max="4" width="44.5703125" customWidth="1"/>
  </cols>
  <sheetData>
    <row r="1" spans="1:4" x14ac:dyDescent="0.25">
      <c r="A1" s="822" t="s">
        <v>1050</v>
      </c>
      <c r="B1" s="823">
        <v>30</v>
      </c>
    </row>
    <row r="2" spans="1:4" x14ac:dyDescent="0.25">
      <c r="A2" s="822" t="s">
        <v>1051</v>
      </c>
      <c r="B2" s="824" t="s">
        <v>1052</v>
      </c>
    </row>
    <row r="3" spans="1:4" x14ac:dyDescent="0.25">
      <c r="A3" s="822" t="s">
        <v>1053</v>
      </c>
      <c r="B3" s="822" t="s">
        <v>1054</v>
      </c>
    </row>
    <row r="4" spans="1:4" x14ac:dyDescent="0.25">
      <c r="A4" s="822" t="s">
        <v>1055</v>
      </c>
      <c r="B4" s="822" t="s">
        <v>5</v>
      </c>
    </row>
    <row r="5" spans="1:4" x14ac:dyDescent="0.25">
      <c r="A5" s="822" t="s">
        <v>1056</v>
      </c>
      <c r="B5" s="822"/>
    </row>
    <row r="7" spans="1:4" x14ac:dyDescent="0.25">
      <c r="A7" s="825" t="s">
        <v>1048</v>
      </c>
      <c r="B7" s="825" t="s">
        <v>1057</v>
      </c>
      <c r="C7" s="825" t="s">
        <v>1058</v>
      </c>
      <c r="D7" s="825" t="s">
        <v>1049</v>
      </c>
    </row>
    <row r="8" spans="1:4" x14ac:dyDescent="0.25">
      <c r="A8" s="826">
        <v>1</v>
      </c>
      <c r="B8" s="827" t="s">
        <v>1059</v>
      </c>
      <c r="C8" s="828"/>
      <c r="D8" s="829"/>
    </row>
    <row r="9" spans="1:4" x14ac:dyDescent="0.25">
      <c r="A9" s="826">
        <v>2</v>
      </c>
      <c r="B9" s="827" t="s">
        <v>1060</v>
      </c>
      <c r="C9" s="828"/>
      <c r="D9" s="829"/>
    </row>
    <row r="10" spans="1:4" x14ac:dyDescent="0.25">
      <c r="A10" s="826">
        <v>3</v>
      </c>
      <c r="B10" s="827" t="s">
        <v>1061</v>
      </c>
      <c r="C10" s="828"/>
      <c r="D10" s="829"/>
    </row>
    <row r="11" spans="1:4" x14ac:dyDescent="0.25">
      <c r="A11" s="826">
        <v>4</v>
      </c>
      <c r="B11" s="827" t="s">
        <v>1062</v>
      </c>
      <c r="C11" s="828"/>
      <c r="D11" s="829"/>
    </row>
    <row r="12" spans="1:4" x14ac:dyDescent="0.25">
      <c r="A12" s="826">
        <v>5</v>
      </c>
      <c r="B12" s="827" t="s">
        <v>1063</v>
      </c>
      <c r="C12" s="828"/>
      <c r="D12" s="829"/>
    </row>
    <row r="13" spans="1:4" x14ac:dyDescent="0.25">
      <c r="A13" s="826">
        <v>6</v>
      </c>
      <c r="B13" s="827" t="s">
        <v>1064</v>
      </c>
      <c r="C13" s="828"/>
      <c r="D13" s="829"/>
    </row>
    <row r="14" spans="1:4" x14ac:dyDescent="0.25">
      <c r="A14" s="826">
        <v>7</v>
      </c>
      <c r="B14" s="827" t="s">
        <v>1065</v>
      </c>
      <c r="C14" s="828"/>
      <c r="D14" s="829"/>
    </row>
    <row r="15" spans="1:4" x14ac:dyDescent="0.25">
      <c r="A15" s="826">
        <v>8</v>
      </c>
      <c r="B15" s="827" t="s">
        <v>1066</v>
      </c>
      <c r="C15" s="828"/>
      <c r="D15" s="829"/>
    </row>
    <row r="16" spans="1:4" x14ac:dyDescent="0.25">
      <c r="A16" s="826">
        <v>9</v>
      </c>
      <c r="B16" s="827" t="s">
        <v>1067</v>
      </c>
      <c r="C16" s="828"/>
      <c r="D16" s="829"/>
    </row>
    <row r="17" spans="1:4" x14ac:dyDescent="0.25">
      <c r="A17" s="826">
        <v>10</v>
      </c>
      <c r="B17" s="827" t="s">
        <v>1068</v>
      </c>
      <c r="C17" s="828"/>
      <c r="D17" s="829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2" sqref="B2"/>
    </sheetView>
  </sheetViews>
  <sheetFormatPr defaultRowHeight="15" x14ac:dyDescent="0.25"/>
  <cols>
    <col min="1" max="1" width="21.85546875" bestFit="1" customWidth="1"/>
    <col min="3" max="3" width="10.7109375" bestFit="1" customWidth="1"/>
    <col min="4" max="4" width="17.28515625" customWidth="1"/>
    <col min="5" max="5" width="29.85546875" customWidth="1"/>
    <col min="6" max="6" width="28.28515625" customWidth="1"/>
    <col min="7" max="7" width="26.140625" customWidth="1"/>
    <col min="8" max="8" width="16.85546875" customWidth="1"/>
  </cols>
  <sheetData>
    <row r="1" spans="1:10" x14ac:dyDescent="0.25">
      <c r="A1" s="91" t="s">
        <v>334</v>
      </c>
      <c r="B1" s="823">
        <v>31</v>
      </c>
    </row>
    <row r="2" spans="1:10" x14ac:dyDescent="0.25">
      <c r="A2" s="91" t="s">
        <v>790</v>
      </c>
      <c r="B2" s="822" t="s">
        <v>1076</v>
      </c>
    </row>
    <row r="3" spans="1:10" x14ac:dyDescent="0.25">
      <c r="A3" s="91" t="s">
        <v>791</v>
      </c>
      <c r="B3" s="830" t="s">
        <v>300</v>
      </c>
    </row>
    <row r="4" spans="1:10" x14ac:dyDescent="0.25">
      <c r="A4" s="91" t="s">
        <v>792</v>
      </c>
      <c r="B4" s="830" t="s">
        <v>5</v>
      </c>
    </row>
    <row r="5" spans="1:10" ht="15.75" thickBot="1" x14ac:dyDescent="0.3">
      <c r="A5" s="91" t="s">
        <v>793</v>
      </c>
      <c r="B5" s="91" t="s">
        <v>341</v>
      </c>
    </row>
    <row r="6" spans="1:10" ht="26.25" thickBot="1" x14ac:dyDescent="0.3">
      <c r="A6" s="831" t="s">
        <v>1077</v>
      </c>
      <c r="B6" s="832" t="s">
        <v>1078</v>
      </c>
      <c r="C6" s="833" t="s">
        <v>1079</v>
      </c>
      <c r="D6" s="833" t="s">
        <v>1080</v>
      </c>
      <c r="E6" s="833" t="s">
        <v>1074</v>
      </c>
      <c r="F6" s="833" t="s">
        <v>1075</v>
      </c>
      <c r="G6" s="833" t="s">
        <v>1081</v>
      </c>
      <c r="H6" s="833" t="s">
        <v>1082</v>
      </c>
      <c r="I6" s="833" t="s">
        <v>1083</v>
      </c>
      <c r="J6" s="833" t="s">
        <v>1049</v>
      </c>
    </row>
    <row r="7" spans="1:10" ht="15.75" thickBot="1" x14ac:dyDescent="0.3">
      <c r="A7" s="834">
        <v>1</v>
      </c>
      <c r="B7" s="834">
        <v>2</v>
      </c>
      <c r="C7" s="834">
        <v>3</v>
      </c>
      <c r="D7" s="834">
        <v>4</v>
      </c>
      <c r="E7" s="834">
        <v>5</v>
      </c>
      <c r="F7" s="834">
        <v>6</v>
      </c>
      <c r="G7" s="834">
        <v>7</v>
      </c>
      <c r="H7" s="834">
        <v>8</v>
      </c>
      <c r="I7" s="834">
        <v>9</v>
      </c>
      <c r="J7" s="834">
        <v>10</v>
      </c>
    </row>
    <row r="8" spans="1:10" x14ac:dyDescent="0.25">
      <c r="A8" s="835"/>
      <c r="B8" s="836"/>
      <c r="C8" s="837"/>
      <c r="D8" s="837"/>
      <c r="E8" s="838"/>
      <c r="F8" s="838"/>
      <c r="G8" s="839"/>
      <c r="H8" s="837"/>
      <c r="I8" s="840"/>
      <c r="J8" s="83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E8</xm:sqref>
        </x14:dataValidation>
        <x14:dataValidation type="list" allowBlank="1" showInputMessage="1" showErrorMessage="1">
          <x14:formula1>
            <xm:f>#REF!</xm:f>
          </x14:formula1>
          <xm:sqref>F8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/>
  </sheetViews>
  <sheetFormatPr defaultRowHeight="15" x14ac:dyDescent="0.25"/>
  <cols>
    <col min="4" max="6" width="10.7109375" bestFit="1" customWidth="1"/>
    <col min="7" max="7" width="20" bestFit="1" customWidth="1"/>
    <col min="8" max="8" width="29.28515625" bestFit="1" customWidth="1"/>
    <col min="9" max="9" width="34.85546875" bestFit="1" customWidth="1"/>
    <col min="10" max="11" width="21.5703125" bestFit="1" customWidth="1"/>
    <col min="12" max="12" width="16" bestFit="1" customWidth="1"/>
    <col min="13" max="13" width="17.140625" customWidth="1"/>
    <col min="14" max="14" width="27.140625" customWidth="1"/>
    <col min="16" max="16" width="10.7109375" bestFit="1" customWidth="1"/>
    <col min="17" max="17" width="12" bestFit="1" customWidth="1"/>
  </cols>
  <sheetData>
    <row r="1" spans="1:19" x14ac:dyDescent="0.25">
      <c r="A1" s="91" t="s">
        <v>334</v>
      </c>
      <c r="B1" s="823">
        <v>31</v>
      </c>
    </row>
    <row r="2" spans="1:19" x14ac:dyDescent="0.25">
      <c r="A2" s="91" t="s">
        <v>790</v>
      </c>
      <c r="B2" s="822" t="s">
        <v>1076</v>
      </c>
    </row>
    <row r="3" spans="1:19" x14ac:dyDescent="0.25">
      <c r="A3" s="91" t="s">
        <v>791</v>
      </c>
      <c r="B3" s="830" t="s">
        <v>300</v>
      </c>
    </row>
    <row r="4" spans="1:19" x14ac:dyDescent="0.25">
      <c r="A4" s="91" t="s">
        <v>792</v>
      </c>
      <c r="B4" s="830" t="s">
        <v>5</v>
      </c>
    </row>
    <row r="5" spans="1:19" x14ac:dyDescent="0.25">
      <c r="A5" s="91"/>
      <c r="B5" s="91"/>
    </row>
    <row r="6" spans="1:19" s="841" customFormat="1" ht="51" x14ac:dyDescent="0.25">
      <c r="A6" s="833" t="s">
        <v>1077</v>
      </c>
      <c r="B6" s="833" t="s">
        <v>1078</v>
      </c>
      <c r="C6" s="833" t="s">
        <v>1085</v>
      </c>
      <c r="D6" s="833" t="s">
        <v>1079</v>
      </c>
      <c r="E6" s="833" t="s">
        <v>1086</v>
      </c>
      <c r="F6" s="833" t="s">
        <v>1080</v>
      </c>
      <c r="G6" s="833" t="s">
        <v>1069</v>
      </c>
      <c r="H6" s="833" t="s">
        <v>1087</v>
      </c>
      <c r="I6" s="833" t="s">
        <v>1070</v>
      </c>
      <c r="J6" s="833" t="s">
        <v>1071</v>
      </c>
      <c r="K6" s="833" t="s">
        <v>1072</v>
      </c>
      <c r="L6" s="833" t="s">
        <v>1073</v>
      </c>
      <c r="M6" s="833" t="s">
        <v>1074</v>
      </c>
      <c r="N6" s="833" t="s">
        <v>1075</v>
      </c>
      <c r="O6" s="833" t="s">
        <v>1081</v>
      </c>
      <c r="P6" s="833" t="s">
        <v>1082</v>
      </c>
      <c r="Q6" s="833" t="s">
        <v>1083</v>
      </c>
      <c r="R6" s="833" t="s">
        <v>1088</v>
      </c>
      <c r="S6" s="833" t="s">
        <v>1049</v>
      </c>
    </row>
    <row r="7" spans="1:19" s="843" customFormat="1" x14ac:dyDescent="0.25">
      <c r="A7" s="842" t="s">
        <v>1084</v>
      </c>
      <c r="B7" s="842">
        <v>2</v>
      </c>
      <c r="C7" s="842">
        <v>3</v>
      </c>
      <c r="D7" s="842">
        <v>4</v>
      </c>
      <c r="E7" s="842">
        <v>5</v>
      </c>
      <c r="F7" s="842">
        <v>6</v>
      </c>
      <c r="G7" s="842">
        <v>7</v>
      </c>
      <c r="H7" s="842">
        <v>8</v>
      </c>
      <c r="I7" s="842">
        <v>9</v>
      </c>
      <c r="J7" s="842">
        <v>10</v>
      </c>
      <c r="K7" s="842">
        <v>11</v>
      </c>
      <c r="L7" s="842">
        <v>12</v>
      </c>
      <c r="M7" s="842">
        <v>13</v>
      </c>
      <c r="N7" s="842">
        <v>14</v>
      </c>
      <c r="O7" s="842">
        <v>15</v>
      </c>
      <c r="P7" s="842">
        <v>16</v>
      </c>
      <c r="Q7" s="842">
        <v>17</v>
      </c>
      <c r="R7" s="842">
        <v>18</v>
      </c>
      <c r="S7" s="842">
        <v>19</v>
      </c>
    </row>
    <row r="8" spans="1:19" s="843" customFormat="1" x14ac:dyDescent="0.25">
      <c r="A8" s="836"/>
      <c r="B8" s="836"/>
      <c r="C8" s="836"/>
      <c r="D8" s="837"/>
      <c r="E8" s="837"/>
      <c r="F8" s="837"/>
      <c r="G8" s="844"/>
      <c r="H8" s="845"/>
      <c r="I8" s="845"/>
      <c r="J8" s="846"/>
      <c r="K8" s="846"/>
      <c r="L8" s="846"/>
      <c r="M8" s="838"/>
      <c r="N8" s="838"/>
      <c r="O8" s="847"/>
      <c r="P8" s="837"/>
      <c r="Q8" s="847"/>
      <c r="R8" s="838"/>
      <c r="S8" s="836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#REF!</xm:f>
          </x14:formula1>
          <xm:sqref>G8</xm:sqref>
        </x14:dataValidation>
        <x14:dataValidation type="list" allowBlank="1" showInputMessage="1" showErrorMessage="1">
          <x14:formula1>
            <xm:f>#REF!</xm:f>
          </x14:formula1>
          <xm:sqref>H8</xm:sqref>
        </x14:dataValidation>
        <x14:dataValidation type="list" allowBlank="1" showInputMessage="1" showErrorMessage="1">
          <x14:formula1>
            <xm:f>#REF!</xm:f>
          </x14:formula1>
          <xm:sqref>I8</xm:sqref>
        </x14:dataValidation>
        <x14:dataValidation type="list" allowBlank="1" showInputMessage="1" showErrorMessage="1">
          <x14:formula1>
            <xm:f>#REF!</xm:f>
          </x14:formula1>
          <xm:sqref>J8</xm:sqref>
        </x14:dataValidation>
        <x14:dataValidation type="list" allowBlank="1" showInputMessage="1" showErrorMessage="1">
          <x14:formula1>
            <xm:f>#REF!</xm:f>
          </x14:formula1>
          <xm:sqref>K8</xm:sqref>
        </x14:dataValidation>
        <x14:dataValidation type="list" allowBlank="1" showInputMessage="1" showErrorMessage="1">
          <x14:formula1>
            <xm:f>#REF!</xm:f>
          </x14:formula1>
          <xm:sqref>L8 M8</xm:sqref>
        </x14:dataValidation>
        <x14:dataValidation type="list" allowBlank="1" showInputMessage="1" showErrorMessage="1">
          <x14:formula1>
            <xm:f>#REF!</xm:f>
          </x14:formula1>
          <xm:sqref>N8</xm:sqref>
        </x14:dataValidation>
        <x14:dataValidation type="list" allowBlank="1" showInputMessage="1" showErrorMessage="1">
          <x14:formula1>
            <xm:f>#REF!</xm:f>
          </x14:formula1>
          <xm:sqref>R8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zoomScale="85" zoomScaleNormal="85" workbookViewId="0">
      <selection activeCell="A13" sqref="A13"/>
    </sheetView>
  </sheetViews>
  <sheetFormatPr defaultRowHeight="15" x14ac:dyDescent="0.25"/>
  <cols>
    <col min="1" max="1" width="24.28515625" bestFit="1" customWidth="1"/>
    <col min="2" max="2" width="78.7109375" customWidth="1"/>
    <col min="3" max="3" width="20.85546875" customWidth="1"/>
    <col min="4" max="4" width="19.42578125" customWidth="1"/>
    <col min="5" max="5" width="14.42578125" customWidth="1"/>
  </cols>
  <sheetData>
    <row r="1" spans="1:5" x14ac:dyDescent="0.25">
      <c r="A1" s="701" t="s">
        <v>334</v>
      </c>
      <c r="B1" s="170">
        <v>3</v>
      </c>
    </row>
    <row r="2" spans="1:5" x14ac:dyDescent="0.25">
      <c r="A2" s="1" t="s">
        <v>335</v>
      </c>
      <c r="B2" s="171" t="s">
        <v>489</v>
      </c>
    </row>
    <row r="3" spans="1:5" x14ac:dyDescent="0.25">
      <c r="A3" s="1" t="s">
        <v>336</v>
      </c>
      <c r="B3" s="702" t="s">
        <v>300</v>
      </c>
    </row>
    <row r="4" spans="1:5" x14ac:dyDescent="0.25">
      <c r="A4" s="1" t="s">
        <v>337</v>
      </c>
      <c r="B4" s="7" t="s">
        <v>340</v>
      </c>
    </row>
    <row r="5" spans="1:5" x14ac:dyDescent="0.25">
      <c r="A5" s="1" t="s">
        <v>338</v>
      </c>
      <c r="B5" s="703" t="s">
        <v>341</v>
      </c>
    </row>
    <row r="6" spans="1:5" ht="15.75" thickBot="1" x14ac:dyDescent="0.3"/>
    <row r="7" spans="1:5" ht="33.75" customHeight="1" thickBot="1" x14ac:dyDescent="0.3">
      <c r="A7" s="695" t="s">
        <v>490</v>
      </c>
      <c r="B7" s="487" t="s">
        <v>491</v>
      </c>
      <c r="C7" s="488" t="s">
        <v>492</v>
      </c>
      <c r="D7" s="489" t="s">
        <v>493</v>
      </c>
      <c r="E7" s="490" t="s">
        <v>487</v>
      </c>
    </row>
    <row r="8" spans="1:5" x14ac:dyDescent="0.25">
      <c r="A8" s="38">
        <v>1</v>
      </c>
      <c r="B8" s="722" t="s">
        <v>494</v>
      </c>
      <c r="C8" s="254">
        <f>C9+C13+C14+C18+C19+C20</f>
        <v>0</v>
      </c>
      <c r="D8" s="254">
        <f t="shared" ref="D8" si="0">D9+D13+D14+D18+D19+D20</f>
        <v>0</v>
      </c>
      <c r="E8" s="250">
        <f>+C8+D8</f>
        <v>0</v>
      </c>
    </row>
    <row r="9" spans="1:5" x14ac:dyDescent="0.25">
      <c r="A9" s="31">
        <v>1.1000000000000001</v>
      </c>
      <c r="B9" s="32" t="s">
        <v>495</v>
      </c>
      <c r="C9" s="255">
        <f>C10+C11+C12</f>
        <v>0</v>
      </c>
      <c r="D9" s="255">
        <f t="shared" ref="D9" si="1">D10+D11+D12</f>
        <v>0</v>
      </c>
      <c r="E9" s="251">
        <f>+C9+D9</f>
        <v>0</v>
      </c>
    </row>
    <row r="10" spans="1:5" x14ac:dyDescent="0.25">
      <c r="A10" s="37" t="s">
        <v>146</v>
      </c>
      <c r="B10" s="172" t="s">
        <v>496</v>
      </c>
      <c r="C10" s="244"/>
      <c r="D10" s="244"/>
      <c r="E10" s="251">
        <f t="shared" ref="E10:E13" si="2">+C10+D10</f>
        <v>0</v>
      </c>
    </row>
    <row r="11" spans="1:5" x14ac:dyDescent="0.25">
      <c r="A11" s="37" t="s">
        <v>147</v>
      </c>
      <c r="B11" s="723" t="s">
        <v>497</v>
      </c>
      <c r="C11" s="244"/>
      <c r="D11" s="244"/>
      <c r="E11" s="251">
        <f t="shared" si="2"/>
        <v>0</v>
      </c>
    </row>
    <row r="12" spans="1:5" x14ac:dyDescent="0.25">
      <c r="A12" s="37" t="s">
        <v>148</v>
      </c>
      <c r="B12" s="172" t="s">
        <v>498</v>
      </c>
      <c r="C12" s="244"/>
      <c r="D12" s="244"/>
      <c r="E12" s="251">
        <f t="shared" si="2"/>
        <v>0</v>
      </c>
    </row>
    <row r="13" spans="1:5" x14ac:dyDescent="0.25">
      <c r="A13" s="31">
        <v>1.2</v>
      </c>
      <c r="B13" s="32" t="s">
        <v>499</v>
      </c>
      <c r="C13" s="244"/>
      <c r="D13" s="244"/>
      <c r="E13" s="251">
        <f t="shared" si="2"/>
        <v>0</v>
      </c>
    </row>
    <row r="14" spans="1:5" x14ac:dyDescent="0.25">
      <c r="A14" s="31">
        <v>1.3</v>
      </c>
      <c r="B14" s="32" t="s">
        <v>500</v>
      </c>
      <c r="C14" s="255">
        <f>C15+C16+C17</f>
        <v>0</v>
      </c>
      <c r="D14" s="255">
        <f t="shared" ref="D14" si="3">D15+D16+D17</f>
        <v>0</v>
      </c>
      <c r="E14" s="251">
        <f>+C14+D14</f>
        <v>0</v>
      </c>
    </row>
    <row r="15" spans="1:5" x14ac:dyDescent="0.25">
      <c r="A15" s="37" t="s">
        <v>43</v>
      </c>
      <c r="B15" s="723" t="s">
        <v>501</v>
      </c>
      <c r="C15" s="244"/>
      <c r="D15" s="244"/>
      <c r="E15" s="251">
        <f t="shared" ref="E15:E70" si="4">+C15+D15</f>
        <v>0</v>
      </c>
    </row>
    <row r="16" spans="1:5" x14ac:dyDescent="0.25">
      <c r="A16" s="37" t="s">
        <v>48</v>
      </c>
      <c r="B16" s="172" t="s">
        <v>502</v>
      </c>
      <c r="C16" s="244"/>
      <c r="D16" s="244"/>
      <c r="E16" s="251">
        <f t="shared" si="4"/>
        <v>0</v>
      </c>
    </row>
    <row r="17" spans="1:6" x14ac:dyDescent="0.25">
      <c r="A17" s="37" t="s">
        <v>149</v>
      </c>
      <c r="B17" s="172" t="s">
        <v>503</v>
      </c>
      <c r="C17" s="244"/>
      <c r="D17" s="244"/>
      <c r="E17" s="251">
        <f t="shared" si="4"/>
        <v>0</v>
      </c>
    </row>
    <row r="18" spans="1:6" x14ac:dyDescent="0.25">
      <c r="A18" s="31">
        <v>1.4</v>
      </c>
      <c r="B18" s="716" t="s">
        <v>504</v>
      </c>
      <c r="C18" s="244"/>
      <c r="D18" s="244"/>
      <c r="E18" s="251">
        <f t="shared" si="4"/>
        <v>0</v>
      </c>
    </row>
    <row r="19" spans="1:6" x14ac:dyDescent="0.25">
      <c r="A19" s="31">
        <v>1.5</v>
      </c>
      <c r="B19" s="716" t="s">
        <v>505</v>
      </c>
      <c r="C19" s="244"/>
      <c r="D19" s="244"/>
      <c r="E19" s="251">
        <f t="shared" si="4"/>
        <v>0</v>
      </c>
    </row>
    <row r="20" spans="1:6" x14ac:dyDescent="0.25">
      <c r="A20" s="31">
        <v>1.6</v>
      </c>
      <c r="B20" s="716" t="s">
        <v>506</v>
      </c>
      <c r="C20" s="244"/>
      <c r="D20" s="244"/>
      <c r="E20" s="251">
        <f t="shared" si="4"/>
        <v>0</v>
      </c>
    </row>
    <row r="21" spans="1:6" x14ac:dyDescent="0.25">
      <c r="A21" s="28">
        <v>2</v>
      </c>
      <c r="B21" s="707" t="s">
        <v>507</v>
      </c>
      <c r="C21" s="244"/>
      <c r="D21" s="244"/>
      <c r="E21" s="251">
        <f t="shared" si="4"/>
        <v>0</v>
      </c>
      <c r="F21" s="607"/>
    </row>
    <row r="22" spans="1:6" x14ac:dyDescent="0.25">
      <c r="A22" s="28">
        <v>3</v>
      </c>
      <c r="B22" s="707" t="s">
        <v>508</v>
      </c>
      <c r="C22" s="255">
        <f>C23+C29+C30</f>
        <v>0</v>
      </c>
      <c r="D22" s="255">
        <f t="shared" ref="D22" si="5">D23+D29+D30</f>
        <v>0</v>
      </c>
      <c r="E22" s="251">
        <f t="shared" si="4"/>
        <v>0</v>
      </c>
    </row>
    <row r="23" spans="1:6" x14ac:dyDescent="0.25">
      <c r="A23" s="31">
        <v>3.1</v>
      </c>
      <c r="B23" s="716" t="s">
        <v>509</v>
      </c>
      <c r="C23" s="255">
        <f>C24+C25+C26+C27+C28</f>
        <v>0</v>
      </c>
      <c r="D23" s="255">
        <f t="shared" ref="D23" si="6">D24+D25+D26+D27+D28</f>
        <v>0</v>
      </c>
      <c r="E23" s="251">
        <f t="shared" si="4"/>
        <v>0</v>
      </c>
    </row>
    <row r="24" spans="1:6" x14ac:dyDescent="0.25">
      <c r="A24" s="37" t="s">
        <v>122</v>
      </c>
      <c r="B24" s="172" t="s">
        <v>510</v>
      </c>
      <c r="C24" s="244"/>
      <c r="D24" s="244"/>
      <c r="E24" s="251">
        <f t="shared" si="4"/>
        <v>0</v>
      </c>
    </row>
    <row r="25" spans="1:6" x14ac:dyDescent="0.25">
      <c r="A25" s="37" t="s">
        <v>123</v>
      </c>
      <c r="B25" s="172" t="s">
        <v>511</v>
      </c>
      <c r="C25" s="244"/>
      <c r="D25" s="244"/>
      <c r="E25" s="251">
        <f t="shared" si="4"/>
        <v>0</v>
      </c>
    </row>
    <row r="26" spans="1:6" x14ac:dyDescent="0.25">
      <c r="A26" s="37" t="s">
        <v>126</v>
      </c>
      <c r="B26" s="172" t="s">
        <v>512</v>
      </c>
      <c r="C26" s="244"/>
      <c r="D26" s="244"/>
      <c r="E26" s="251">
        <f t="shared" si="4"/>
        <v>0</v>
      </c>
    </row>
    <row r="27" spans="1:6" x14ac:dyDescent="0.25">
      <c r="A27" s="37" t="s">
        <v>127</v>
      </c>
      <c r="B27" s="172" t="s">
        <v>513</v>
      </c>
      <c r="C27" s="244"/>
      <c r="D27" s="244"/>
      <c r="E27" s="251">
        <f t="shared" si="4"/>
        <v>0</v>
      </c>
    </row>
    <row r="28" spans="1:6" x14ac:dyDescent="0.25">
      <c r="A28" s="37" t="s">
        <v>150</v>
      </c>
      <c r="B28" s="172" t="s">
        <v>514</v>
      </c>
      <c r="C28" s="244"/>
      <c r="D28" s="244"/>
      <c r="E28" s="251">
        <f t="shared" si="4"/>
        <v>0</v>
      </c>
    </row>
    <row r="29" spans="1:6" x14ac:dyDescent="0.25">
      <c r="A29" s="31">
        <v>3.2</v>
      </c>
      <c r="B29" s="716" t="s">
        <v>515</v>
      </c>
      <c r="C29" s="244"/>
      <c r="D29" s="244"/>
      <c r="E29" s="251">
        <f t="shared" si="4"/>
        <v>0</v>
      </c>
    </row>
    <row r="30" spans="1:6" x14ac:dyDescent="0.25">
      <c r="A30" s="31">
        <v>3.3</v>
      </c>
      <c r="B30" s="716" t="s">
        <v>516</v>
      </c>
      <c r="C30" s="244"/>
      <c r="D30" s="244"/>
      <c r="E30" s="251">
        <f t="shared" si="4"/>
        <v>0</v>
      </c>
    </row>
    <row r="31" spans="1:6" x14ac:dyDescent="0.25">
      <c r="A31" s="28">
        <v>4</v>
      </c>
      <c r="B31" s="22" t="s">
        <v>517</v>
      </c>
      <c r="C31" s="255">
        <f>C32+C33+C34</f>
        <v>0</v>
      </c>
      <c r="D31" s="255">
        <f t="shared" ref="D31" si="7">D32+D33+D34</f>
        <v>0</v>
      </c>
      <c r="E31" s="251">
        <f t="shared" si="4"/>
        <v>0</v>
      </c>
    </row>
    <row r="32" spans="1:6" x14ac:dyDescent="0.25">
      <c r="A32" s="31">
        <v>4.0999999999999996</v>
      </c>
      <c r="B32" s="716" t="s">
        <v>518</v>
      </c>
      <c r="C32" s="244"/>
      <c r="D32" s="244"/>
      <c r="E32" s="251">
        <f t="shared" si="4"/>
        <v>0</v>
      </c>
    </row>
    <row r="33" spans="1:5" x14ac:dyDescent="0.25">
      <c r="A33" s="31">
        <v>4.2</v>
      </c>
      <c r="B33" s="32" t="s">
        <v>519</v>
      </c>
      <c r="C33" s="244"/>
      <c r="D33" s="244"/>
      <c r="E33" s="251">
        <f t="shared" si="4"/>
        <v>0</v>
      </c>
    </row>
    <row r="34" spans="1:5" x14ac:dyDescent="0.25">
      <c r="A34" s="31">
        <v>4.3</v>
      </c>
      <c r="B34" s="32" t="s">
        <v>520</v>
      </c>
      <c r="C34" s="244"/>
      <c r="D34" s="244"/>
      <c r="E34" s="251">
        <f t="shared" si="4"/>
        <v>0</v>
      </c>
    </row>
    <row r="35" spans="1:5" x14ac:dyDescent="0.25">
      <c r="A35" s="28">
        <v>5</v>
      </c>
      <c r="B35" s="22" t="s">
        <v>521</v>
      </c>
      <c r="C35" s="245"/>
      <c r="D35" s="245"/>
      <c r="E35" s="251">
        <f t="shared" si="4"/>
        <v>0</v>
      </c>
    </row>
    <row r="36" spans="1:5" ht="15.75" thickBot="1" x14ac:dyDescent="0.3">
      <c r="A36" s="28">
        <v>6</v>
      </c>
      <c r="B36" s="22" t="s">
        <v>522</v>
      </c>
      <c r="C36" s="245"/>
      <c r="D36" s="245"/>
      <c r="E36" s="251">
        <f t="shared" si="4"/>
        <v>0</v>
      </c>
    </row>
    <row r="37" spans="1:5" ht="15.75" thickBot="1" x14ac:dyDescent="0.3">
      <c r="A37" s="477"/>
      <c r="B37" s="724" t="s">
        <v>523</v>
      </c>
      <c r="C37" s="256">
        <f>C8+C21+C22+C31+C35+C36</f>
        <v>0</v>
      </c>
      <c r="D37" s="256">
        <f>D8+D21+D22+D31+D35+D36</f>
        <v>0</v>
      </c>
      <c r="E37" s="257">
        <f t="shared" si="4"/>
        <v>0</v>
      </c>
    </row>
    <row r="38" spans="1:5" x14ac:dyDescent="0.25">
      <c r="A38" s="28">
        <v>1</v>
      </c>
      <c r="B38" s="22" t="s">
        <v>524</v>
      </c>
      <c r="C38" s="255">
        <f>C39+C44+C49+C50+C51+C52</f>
        <v>0</v>
      </c>
      <c r="D38" s="255">
        <f t="shared" ref="D38" si="8">D39+D44+D49+D50+D51+D52</f>
        <v>0</v>
      </c>
      <c r="E38" s="251">
        <f t="shared" si="4"/>
        <v>0</v>
      </c>
    </row>
    <row r="39" spans="1:5" x14ac:dyDescent="0.25">
      <c r="A39" s="31">
        <v>1.1000000000000001</v>
      </c>
      <c r="B39" s="725" t="s">
        <v>525</v>
      </c>
      <c r="C39" s="255">
        <f>C40+C41+C42+C43</f>
        <v>0</v>
      </c>
      <c r="D39" s="255">
        <f>D40+D41+D42+D43</f>
        <v>0</v>
      </c>
      <c r="E39" s="251">
        <f>+C39+D39</f>
        <v>0</v>
      </c>
    </row>
    <row r="40" spans="1:5" x14ac:dyDescent="0.25">
      <c r="A40" s="37" t="s">
        <v>146</v>
      </c>
      <c r="B40" s="173" t="s">
        <v>526</v>
      </c>
      <c r="C40" s="244"/>
      <c r="D40" s="244"/>
      <c r="E40" s="251">
        <f t="shared" si="4"/>
        <v>0</v>
      </c>
    </row>
    <row r="41" spans="1:5" x14ac:dyDescent="0.25">
      <c r="A41" s="37" t="s">
        <v>147</v>
      </c>
      <c r="B41" s="173" t="s">
        <v>527</v>
      </c>
      <c r="C41" s="244"/>
      <c r="D41" s="244"/>
      <c r="E41" s="251">
        <f t="shared" si="4"/>
        <v>0</v>
      </c>
    </row>
    <row r="42" spans="1:5" x14ac:dyDescent="0.25">
      <c r="A42" s="37" t="s">
        <v>148</v>
      </c>
      <c r="B42" s="173" t="s">
        <v>528</v>
      </c>
      <c r="C42" s="244"/>
      <c r="D42" s="244"/>
      <c r="E42" s="251">
        <f t="shared" si="4"/>
        <v>0</v>
      </c>
    </row>
    <row r="43" spans="1:5" x14ac:dyDescent="0.25">
      <c r="A43" s="37" t="s">
        <v>255</v>
      </c>
      <c r="B43" s="173" t="s">
        <v>498</v>
      </c>
      <c r="C43" s="244"/>
      <c r="D43" s="244"/>
      <c r="E43" s="251">
        <f t="shared" si="4"/>
        <v>0</v>
      </c>
    </row>
    <row r="44" spans="1:5" x14ac:dyDescent="0.25">
      <c r="A44" s="31">
        <v>1.2</v>
      </c>
      <c r="B44" s="716" t="s">
        <v>529</v>
      </c>
      <c r="C44" s="255">
        <f>C45+C46+C47+C48</f>
        <v>0</v>
      </c>
      <c r="D44" s="255">
        <f t="shared" ref="D44" si="9">D45+D46+D47+D48</f>
        <v>0</v>
      </c>
      <c r="E44" s="251">
        <f t="shared" si="4"/>
        <v>0</v>
      </c>
    </row>
    <row r="45" spans="1:5" x14ac:dyDescent="0.25">
      <c r="A45" s="37" t="s">
        <v>39</v>
      </c>
      <c r="B45" s="172" t="s">
        <v>526</v>
      </c>
      <c r="C45" s="244"/>
      <c r="D45" s="244"/>
      <c r="E45" s="251">
        <f t="shared" si="4"/>
        <v>0</v>
      </c>
    </row>
    <row r="46" spans="1:5" x14ac:dyDescent="0.25">
      <c r="A46" s="37" t="s">
        <v>151</v>
      </c>
      <c r="B46" s="172" t="s">
        <v>530</v>
      </c>
      <c r="C46" s="244"/>
      <c r="D46" s="244"/>
      <c r="E46" s="251">
        <f t="shared" si="4"/>
        <v>0</v>
      </c>
    </row>
    <row r="47" spans="1:5" x14ac:dyDescent="0.25">
      <c r="A47" s="37" t="s">
        <v>152</v>
      </c>
      <c r="B47" s="172" t="s">
        <v>502</v>
      </c>
      <c r="C47" s="244"/>
      <c r="D47" s="244"/>
      <c r="E47" s="251">
        <f t="shared" si="4"/>
        <v>0</v>
      </c>
    </row>
    <row r="48" spans="1:5" x14ac:dyDescent="0.25">
      <c r="A48" s="37" t="s">
        <v>153</v>
      </c>
      <c r="B48" s="172" t="s">
        <v>503</v>
      </c>
      <c r="C48" s="244"/>
      <c r="D48" s="244"/>
      <c r="E48" s="251">
        <f t="shared" si="4"/>
        <v>0</v>
      </c>
    </row>
    <row r="49" spans="1:5" x14ac:dyDescent="0.25">
      <c r="A49" s="31">
        <v>1.3</v>
      </c>
      <c r="B49" s="716" t="s">
        <v>531</v>
      </c>
      <c r="C49" s="244"/>
      <c r="D49" s="244"/>
      <c r="E49" s="251">
        <f t="shared" si="4"/>
        <v>0</v>
      </c>
    </row>
    <row r="50" spans="1:5" x14ac:dyDescent="0.25">
      <c r="A50" s="31">
        <v>1.4</v>
      </c>
      <c r="B50" s="716" t="s">
        <v>532</v>
      </c>
      <c r="C50" s="244"/>
      <c r="D50" s="244"/>
      <c r="E50" s="251">
        <f t="shared" si="4"/>
        <v>0</v>
      </c>
    </row>
    <row r="51" spans="1:5" x14ac:dyDescent="0.25">
      <c r="A51" s="31">
        <v>1.5</v>
      </c>
      <c r="B51" s="716" t="s">
        <v>533</v>
      </c>
      <c r="C51" s="244"/>
      <c r="D51" s="244"/>
      <c r="E51" s="251">
        <f t="shared" si="4"/>
        <v>0</v>
      </c>
    </row>
    <row r="52" spans="1:5" x14ac:dyDescent="0.25">
      <c r="A52" s="31">
        <v>1.6</v>
      </c>
      <c r="B52" s="32" t="s">
        <v>534</v>
      </c>
      <c r="C52" s="255">
        <f>C53+C54+C55</f>
        <v>0</v>
      </c>
      <c r="D52" s="255">
        <f t="shared" ref="D52" si="10">D53+D54+D55</f>
        <v>0</v>
      </c>
      <c r="E52" s="251">
        <f t="shared" si="4"/>
        <v>0</v>
      </c>
    </row>
    <row r="53" spans="1:5" x14ac:dyDescent="0.25">
      <c r="A53" s="37" t="s">
        <v>214</v>
      </c>
      <c r="B53" s="723" t="s">
        <v>535</v>
      </c>
      <c r="C53" s="244"/>
      <c r="D53" s="244"/>
      <c r="E53" s="251">
        <f t="shared" si="4"/>
        <v>0</v>
      </c>
    </row>
    <row r="54" spans="1:5" x14ac:dyDescent="0.25">
      <c r="A54" s="37" t="s">
        <v>215</v>
      </c>
      <c r="B54" s="172" t="s">
        <v>536</v>
      </c>
      <c r="C54" s="244"/>
      <c r="D54" s="244"/>
      <c r="E54" s="251">
        <f t="shared" si="4"/>
        <v>0</v>
      </c>
    </row>
    <row r="55" spans="1:5" x14ac:dyDescent="0.25">
      <c r="A55" s="37" t="s">
        <v>216</v>
      </c>
      <c r="B55" s="172" t="s">
        <v>537</v>
      </c>
      <c r="C55" s="244"/>
      <c r="D55" s="244"/>
      <c r="E55" s="251">
        <f t="shared" si="4"/>
        <v>0</v>
      </c>
    </row>
    <row r="56" spans="1:5" x14ac:dyDescent="0.25">
      <c r="A56" s="28">
        <v>2</v>
      </c>
      <c r="B56" s="707" t="s">
        <v>538</v>
      </c>
      <c r="C56" s="255">
        <f>C57</f>
        <v>0</v>
      </c>
      <c r="D56" s="255">
        <f t="shared" ref="D56" si="11">D57</f>
        <v>0</v>
      </c>
      <c r="E56" s="251">
        <f t="shared" si="4"/>
        <v>0</v>
      </c>
    </row>
    <row r="57" spans="1:5" x14ac:dyDescent="0.25">
      <c r="A57" s="37">
        <v>2.1</v>
      </c>
      <c r="B57" s="723" t="s">
        <v>539</v>
      </c>
      <c r="C57" s="246"/>
      <c r="D57" s="246"/>
      <c r="E57" s="251">
        <f t="shared" si="4"/>
        <v>0</v>
      </c>
    </row>
    <row r="58" spans="1:5" x14ac:dyDescent="0.25">
      <c r="A58" s="28">
        <v>3</v>
      </c>
      <c r="B58" s="707" t="s">
        <v>540</v>
      </c>
      <c r="C58" s="255">
        <f>C59+C65+C66+C67</f>
        <v>0</v>
      </c>
      <c r="D58" s="255">
        <f t="shared" ref="D58" si="12">D59+D65+D66+D67</f>
        <v>0</v>
      </c>
      <c r="E58" s="251">
        <f t="shared" si="4"/>
        <v>0</v>
      </c>
    </row>
    <row r="59" spans="1:5" x14ac:dyDescent="0.25">
      <c r="A59" s="31">
        <v>3.1</v>
      </c>
      <c r="B59" s="716" t="s">
        <v>541</v>
      </c>
      <c r="C59" s="255">
        <f>C60+C61+C62+C63+C64</f>
        <v>0</v>
      </c>
      <c r="D59" s="255">
        <f t="shared" ref="D59" si="13">D60+D61+D62+D63+D64</f>
        <v>0</v>
      </c>
      <c r="E59" s="251">
        <f t="shared" si="4"/>
        <v>0</v>
      </c>
    </row>
    <row r="60" spans="1:5" x14ac:dyDescent="0.25">
      <c r="A60" s="37" t="s">
        <v>122</v>
      </c>
      <c r="B60" s="172" t="s">
        <v>542</v>
      </c>
      <c r="C60" s="247"/>
      <c r="D60" s="247"/>
      <c r="E60" s="251">
        <f t="shared" si="4"/>
        <v>0</v>
      </c>
    </row>
    <row r="61" spans="1:5" x14ac:dyDescent="0.25">
      <c r="A61" s="37" t="s">
        <v>123</v>
      </c>
      <c r="B61" s="172" t="s">
        <v>543</v>
      </c>
      <c r="C61" s="248"/>
      <c r="D61" s="248"/>
      <c r="E61" s="251">
        <f t="shared" si="4"/>
        <v>0</v>
      </c>
    </row>
    <row r="62" spans="1:5" x14ac:dyDescent="0.25">
      <c r="A62" s="37" t="s">
        <v>126</v>
      </c>
      <c r="B62" s="172" t="s">
        <v>544</v>
      </c>
      <c r="C62" s="248"/>
      <c r="D62" s="248"/>
      <c r="E62" s="251">
        <f t="shared" si="4"/>
        <v>0</v>
      </c>
    </row>
    <row r="63" spans="1:5" x14ac:dyDescent="0.25">
      <c r="A63" s="37" t="s">
        <v>127</v>
      </c>
      <c r="B63" s="172" t="s">
        <v>545</v>
      </c>
      <c r="C63" s="247"/>
      <c r="D63" s="247"/>
      <c r="E63" s="251">
        <f t="shared" si="4"/>
        <v>0</v>
      </c>
    </row>
    <row r="64" spans="1:5" x14ac:dyDescent="0.25">
      <c r="A64" s="37" t="s">
        <v>150</v>
      </c>
      <c r="B64" s="172" t="s">
        <v>546</v>
      </c>
      <c r="C64" s="247"/>
      <c r="D64" s="247"/>
      <c r="E64" s="251">
        <f t="shared" si="4"/>
        <v>0</v>
      </c>
    </row>
    <row r="65" spans="1:5" x14ac:dyDescent="0.25">
      <c r="A65" s="31">
        <v>3.2</v>
      </c>
      <c r="B65" s="716" t="s">
        <v>547</v>
      </c>
      <c r="C65" s="248"/>
      <c r="D65" s="248"/>
      <c r="E65" s="251">
        <f t="shared" si="4"/>
        <v>0</v>
      </c>
    </row>
    <row r="66" spans="1:5" x14ac:dyDescent="0.25">
      <c r="A66" s="31">
        <v>3.3</v>
      </c>
      <c r="B66" s="716" t="s">
        <v>548</v>
      </c>
      <c r="C66" s="248"/>
      <c r="D66" s="248"/>
      <c r="E66" s="251">
        <f t="shared" si="4"/>
        <v>0</v>
      </c>
    </row>
    <row r="67" spans="1:5" x14ac:dyDescent="0.25">
      <c r="A67" s="31">
        <v>3.4</v>
      </c>
      <c r="B67" s="716" t="s">
        <v>549</v>
      </c>
      <c r="C67" s="248"/>
      <c r="D67" s="248"/>
      <c r="E67" s="251">
        <f t="shared" si="4"/>
        <v>0</v>
      </c>
    </row>
    <row r="68" spans="1:5" x14ac:dyDescent="0.25">
      <c r="A68" s="28">
        <v>4</v>
      </c>
      <c r="B68" s="22" t="s">
        <v>550</v>
      </c>
      <c r="C68" s="244"/>
      <c r="D68" s="244"/>
      <c r="E68" s="251">
        <f t="shared" si="4"/>
        <v>0</v>
      </c>
    </row>
    <row r="69" spans="1:5" ht="15.75" thickBot="1" x14ac:dyDescent="0.3">
      <c r="A69" s="41">
        <v>5</v>
      </c>
      <c r="B69" s="174" t="s">
        <v>551</v>
      </c>
      <c r="C69" s="249"/>
      <c r="D69" s="249"/>
      <c r="E69" s="251">
        <f t="shared" si="4"/>
        <v>0</v>
      </c>
    </row>
    <row r="70" spans="1:5" ht="15.75" thickBot="1" x14ac:dyDescent="0.3">
      <c r="A70" s="477"/>
      <c r="B70" s="479" t="s">
        <v>2</v>
      </c>
      <c r="C70" s="253">
        <f>C38+C56+C58+C68+C69</f>
        <v>0</v>
      </c>
      <c r="D70" s="253">
        <f t="shared" ref="D70" si="14">D38+D56+D58+D68+D69</f>
        <v>0</v>
      </c>
      <c r="E70" s="252">
        <f t="shared" si="4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="85" zoomScaleNormal="85" workbookViewId="0"/>
  </sheetViews>
  <sheetFormatPr defaultRowHeight="15" x14ac:dyDescent="0.25"/>
  <cols>
    <col min="1" max="1" width="24.28515625" bestFit="1" customWidth="1"/>
    <col min="2" max="2" width="55.7109375" bestFit="1" customWidth="1"/>
    <col min="3" max="3" width="12.5703125" customWidth="1"/>
    <col min="4" max="4" width="13.140625" customWidth="1"/>
    <col min="5" max="5" width="12.5703125" customWidth="1"/>
    <col min="6" max="6" width="13.5703125" customWidth="1"/>
    <col min="7" max="7" width="14.42578125" customWidth="1"/>
  </cols>
  <sheetData>
    <row r="1" spans="1:7" x14ac:dyDescent="0.25">
      <c r="A1" s="701" t="s">
        <v>334</v>
      </c>
      <c r="B1" s="170">
        <v>4</v>
      </c>
    </row>
    <row r="2" spans="1:7" x14ac:dyDescent="0.25">
      <c r="A2" s="1" t="s">
        <v>335</v>
      </c>
      <c r="B2" s="171" t="s">
        <v>552</v>
      </c>
    </row>
    <row r="3" spans="1:7" x14ac:dyDescent="0.25">
      <c r="A3" s="1" t="s">
        <v>336</v>
      </c>
      <c r="B3" s="7" t="s">
        <v>553</v>
      </c>
    </row>
    <row r="4" spans="1:7" x14ac:dyDescent="0.25">
      <c r="A4" s="1" t="s">
        <v>337</v>
      </c>
      <c r="B4" s="7" t="s">
        <v>340</v>
      </c>
    </row>
    <row r="5" spans="1:7" x14ac:dyDescent="0.25">
      <c r="A5" s="1" t="s">
        <v>338</v>
      </c>
      <c r="B5" s="703" t="s">
        <v>341</v>
      </c>
    </row>
    <row r="6" spans="1:7" ht="15.75" thickBot="1" x14ac:dyDescent="0.3"/>
    <row r="7" spans="1:7" x14ac:dyDescent="0.25">
      <c r="A7" s="491"/>
      <c r="B7" s="873" t="s">
        <v>554</v>
      </c>
      <c r="C7" s="875" t="s">
        <v>347</v>
      </c>
      <c r="D7" s="876"/>
      <c r="E7" s="875" t="s">
        <v>351</v>
      </c>
      <c r="F7" s="876"/>
      <c r="G7" s="879" t="s">
        <v>555</v>
      </c>
    </row>
    <row r="8" spans="1:7" ht="15.75" thickBot="1" x14ac:dyDescent="0.3">
      <c r="A8" s="726" t="s">
        <v>342</v>
      </c>
      <c r="B8" s="874"/>
      <c r="C8" s="877"/>
      <c r="D8" s="878"/>
      <c r="E8" s="877"/>
      <c r="F8" s="878"/>
      <c r="G8" s="880"/>
    </row>
    <row r="9" spans="1:7" ht="15.75" thickBot="1" x14ac:dyDescent="0.3">
      <c r="A9" s="492"/>
      <c r="B9" s="493"/>
      <c r="C9" s="494" t="s">
        <v>348</v>
      </c>
      <c r="D9" s="495" t="s">
        <v>349</v>
      </c>
      <c r="E9" s="494" t="s">
        <v>348</v>
      </c>
      <c r="F9" s="496" t="s">
        <v>349</v>
      </c>
      <c r="G9" s="881"/>
    </row>
    <row r="10" spans="1:7" x14ac:dyDescent="0.25">
      <c r="A10" s="175">
        <v>1</v>
      </c>
      <c r="B10" s="727" t="s">
        <v>556</v>
      </c>
      <c r="C10" s="226">
        <f>+C11+C14</f>
        <v>0</v>
      </c>
      <c r="D10" s="226">
        <f t="shared" ref="D10:F10" si="0">+D11+D14</f>
        <v>0</v>
      </c>
      <c r="E10" s="226">
        <f t="shared" si="0"/>
        <v>0</v>
      </c>
      <c r="F10" s="226">
        <f t="shared" si="0"/>
        <v>0</v>
      </c>
      <c r="G10" s="260">
        <f>SUM(C10:F10)</f>
        <v>0</v>
      </c>
    </row>
    <row r="11" spans="1:7" x14ac:dyDescent="0.25">
      <c r="A11" s="44">
        <v>1.1000000000000001</v>
      </c>
      <c r="B11" s="728" t="s">
        <v>557</v>
      </c>
      <c r="C11" s="258">
        <f>+C12+C13</f>
        <v>0</v>
      </c>
      <c r="D11" s="258">
        <f t="shared" ref="D11:F11" si="1">+D12+D13</f>
        <v>0</v>
      </c>
      <c r="E11" s="258">
        <f t="shared" si="1"/>
        <v>0</v>
      </c>
      <c r="F11" s="258">
        <f t="shared" si="1"/>
        <v>0</v>
      </c>
      <c r="G11" s="261">
        <f t="shared" ref="G11:G33" si="2">SUM(C11:F11)</f>
        <v>0</v>
      </c>
    </row>
    <row r="12" spans="1:7" x14ac:dyDescent="0.25">
      <c r="A12" s="44" t="s">
        <v>146</v>
      </c>
      <c r="B12" s="728" t="s">
        <v>558</v>
      </c>
      <c r="C12" s="262"/>
      <c r="D12" s="262"/>
      <c r="E12" s="234"/>
      <c r="F12" s="242"/>
      <c r="G12" s="261">
        <f t="shared" si="2"/>
        <v>0</v>
      </c>
    </row>
    <row r="13" spans="1:7" x14ac:dyDescent="0.25">
      <c r="A13" s="44" t="s">
        <v>147</v>
      </c>
      <c r="B13" s="728" t="s">
        <v>559</v>
      </c>
      <c r="C13" s="262"/>
      <c r="D13" s="262"/>
      <c r="E13" s="234"/>
      <c r="F13" s="242"/>
      <c r="G13" s="261">
        <f t="shared" si="2"/>
        <v>0</v>
      </c>
    </row>
    <row r="14" spans="1:7" x14ac:dyDescent="0.25">
      <c r="A14" s="44">
        <v>1.2</v>
      </c>
      <c r="B14" s="728" t="s">
        <v>560</v>
      </c>
      <c r="C14" s="258">
        <f>+C15+C16</f>
        <v>0</v>
      </c>
      <c r="D14" s="258">
        <f t="shared" ref="D14:F14" si="3">+D15+D16</f>
        <v>0</v>
      </c>
      <c r="E14" s="258">
        <f t="shared" si="3"/>
        <v>0</v>
      </c>
      <c r="F14" s="258">
        <f t="shared" si="3"/>
        <v>0</v>
      </c>
      <c r="G14" s="261">
        <f t="shared" si="2"/>
        <v>0</v>
      </c>
    </row>
    <row r="15" spans="1:7" x14ac:dyDescent="0.25">
      <c r="A15" s="44" t="s">
        <v>39</v>
      </c>
      <c r="B15" s="45" t="s">
        <v>561</v>
      </c>
      <c r="C15" s="263"/>
      <c r="D15" s="263"/>
      <c r="E15" s="234"/>
      <c r="F15" s="242"/>
      <c r="G15" s="261">
        <f t="shared" si="2"/>
        <v>0</v>
      </c>
    </row>
    <row r="16" spans="1:7" x14ac:dyDescent="0.25">
      <c r="A16" s="44" t="s">
        <v>151</v>
      </c>
      <c r="B16" s="45" t="s">
        <v>562</v>
      </c>
      <c r="C16" s="262"/>
      <c r="D16" s="233"/>
      <c r="E16" s="234"/>
      <c r="F16" s="242"/>
      <c r="G16" s="261">
        <f t="shared" si="2"/>
        <v>0</v>
      </c>
    </row>
    <row r="17" spans="1:7" x14ac:dyDescent="0.25">
      <c r="A17" s="42">
        <v>2</v>
      </c>
      <c r="B17" s="43" t="s">
        <v>563</v>
      </c>
      <c r="C17" s="259">
        <f>+C18+C21</f>
        <v>0</v>
      </c>
      <c r="D17" s="259">
        <f t="shared" ref="D17:F17" si="4">+D18+D21</f>
        <v>0</v>
      </c>
      <c r="E17" s="259">
        <f t="shared" si="4"/>
        <v>0</v>
      </c>
      <c r="F17" s="259">
        <f t="shared" si="4"/>
        <v>0</v>
      </c>
      <c r="G17" s="261">
        <f t="shared" si="2"/>
        <v>0</v>
      </c>
    </row>
    <row r="18" spans="1:7" x14ac:dyDescent="0.25">
      <c r="A18" s="44">
        <v>2.1</v>
      </c>
      <c r="B18" s="45" t="s">
        <v>564</v>
      </c>
      <c r="C18" s="259">
        <f>+C19+C20</f>
        <v>0</v>
      </c>
      <c r="D18" s="259">
        <f t="shared" ref="D18:F18" si="5">+D19+D20</f>
        <v>0</v>
      </c>
      <c r="E18" s="259">
        <f t="shared" si="5"/>
        <v>0</v>
      </c>
      <c r="F18" s="259">
        <f t="shared" si="5"/>
        <v>0</v>
      </c>
      <c r="G18" s="261">
        <f t="shared" si="2"/>
        <v>0</v>
      </c>
    </row>
    <row r="19" spans="1:7" x14ac:dyDescent="0.25">
      <c r="A19" s="44" t="s">
        <v>64</v>
      </c>
      <c r="B19" s="728" t="s">
        <v>558</v>
      </c>
      <c r="C19" s="262"/>
      <c r="D19" s="262"/>
      <c r="E19" s="262"/>
      <c r="F19" s="262"/>
      <c r="G19" s="261">
        <f t="shared" si="2"/>
        <v>0</v>
      </c>
    </row>
    <row r="20" spans="1:7" x14ac:dyDescent="0.25">
      <c r="A20" s="44" t="s">
        <v>77</v>
      </c>
      <c r="B20" s="728" t="s">
        <v>559</v>
      </c>
      <c r="C20" s="262"/>
      <c r="D20" s="262"/>
      <c r="E20" s="262"/>
      <c r="F20" s="262"/>
      <c r="G20" s="261">
        <f t="shared" si="2"/>
        <v>0</v>
      </c>
    </row>
    <row r="21" spans="1:7" x14ac:dyDescent="0.25">
      <c r="A21" s="44">
        <v>2.2000000000000002</v>
      </c>
      <c r="B21" s="728" t="s">
        <v>565</v>
      </c>
      <c r="C21" s="259">
        <f>+C22+C23</f>
        <v>0</v>
      </c>
      <c r="D21" s="259">
        <f t="shared" ref="D21:F21" si="6">+D22+D23</f>
        <v>0</v>
      </c>
      <c r="E21" s="259">
        <f t="shared" si="6"/>
        <v>0</v>
      </c>
      <c r="F21" s="259">
        <f t="shared" si="6"/>
        <v>0</v>
      </c>
      <c r="G21" s="261">
        <f t="shared" si="2"/>
        <v>0</v>
      </c>
    </row>
    <row r="22" spans="1:7" x14ac:dyDescent="0.25">
      <c r="A22" s="44" t="s">
        <v>80</v>
      </c>
      <c r="B22" s="45" t="s">
        <v>561</v>
      </c>
      <c r="C22" s="262"/>
      <c r="D22" s="262"/>
      <c r="E22" s="262"/>
      <c r="F22" s="262"/>
      <c r="G22" s="261">
        <f t="shared" si="2"/>
        <v>0</v>
      </c>
    </row>
    <row r="23" spans="1:7" x14ac:dyDescent="0.25">
      <c r="A23" s="44" t="s">
        <v>81</v>
      </c>
      <c r="B23" s="45" t="s">
        <v>562</v>
      </c>
      <c r="C23" s="262"/>
      <c r="D23" s="262"/>
      <c r="E23" s="262"/>
      <c r="F23" s="262"/>
      <c r="G23" s="261">
        <f t="shared" si="2"/>
        <v>0</v>
      </c>
    </row>
    <row r="24" spans="1:7" x14ac:dyDescent="0.25">
      <c r="A24" s="42">
        <v>3</v>
      </c>
      <c r="B24" s="43" t="s">
        <v>566</v>
      </c>
      <c r="C24" s="259">
        <f>+C25+C26</f>
        <v>0</v>
      </c>
      <c r="D24" s="259">
        <f t="shared" ref="D24:F24" si="7">+D25+D26</f>
        <v>0</v>
      </c>
      <c r="E24" s="259">
        <f t="shared" si="7"/>
        <v>0</v>
      </c>
      <c r="F24" s="259">
        <f t="shared" si="7"/>
        <v>0</v>
      </c>
      <c r="G24" s="261">
        <f t="shared" si="2"/>
        <v>0</v>
      </c>
    </row>
    <row r="25" spans="1:7" x14ac:dyDescent="0.25">
      <c r="A25" s="44">
        <v>3.1</v>
      </c>
      <c r="B25" s="729" t="s">
        <v>1040</v>
      </c>
      <c r="C25" s="262"/>
      <c r="D25" s="262"/>
      <c r="E25" s="262"/>
      <c r="F25" s="262"/>
      <c r="G25" s="261">
        <f t="shared" si="2"/>
        <v>0</v>
      </c>
    </row>
    <row r="26" spans="1:7" x14ac:dyDescent="0.25">
      <c r="A26" s="44">
        <v>3.2</v>
      </c>
      <c r="B26" s="729" t="s">
        <v>567</v>
      </c>
      <c r="C26" s="262"/>
      <c r="D26" s="262"/>
      <c r="E26" s="262"/>
      <c r="F26" s="262"/>
      <c r="G26" s="261">
        <f t="shared" si="2"/>
        <v>0</v>
      </c>
    </row>
    <row r="27" spans="1:7" x14ac:dyDescent="0.25">
      <c r="A27" s="42">
        <v>4</v>
      </c>
      <c r="B27" s="730" t="s">
        <v>568</v>
      </c>
      <c r="C27" s="259">
        <f>SUM(C28:C31)</f>
        <v>0</v>
      </c>
      <c r="D27" s="259">
        <f t="shared" ref="D27:F27" si="8">SUM(D28:D31)</f>
        <v>0</v>
      </c>
      <c r="E27" s="259">
        <f t="shared" si="8"/>
        <v>0</v>
      </c>
      <c r="F27" s="259">
        <f t="shared" si="8"/>
        <v>0</v>
      </c>
      <c r="G27" s="261">
        <f t="shared" si="2"/>
        <v>0</v>
      </c>
    </row>
    <row r="28" spans="1:7" x14ac:dyDescent="0.25">
      <c r="A28" s="44">
        <v>4.0999999999999996</v>
      </c>
      <c r="B28" s="731" t="s">
        <v>569</v>
      </c>
      <c r="C28" s="262"/>
      <c r="D28" s="262"/>
      <c r="E28" s="262"/>
      <c r="F28" s="262"/>
      <c r="G28" s="261">
        <f t="shared" si="2"/>
        <v>0</v>
      </c>
    </row>
    <row r="29" spans="1:7" x14ac:dyDescent="0.25">
      <c r="A29" s="44">
        <v>4.2</v>
      </c>
      <c r="B29" s="731" t="s">
        <v>570</v>
      </c>
      <c r="C29" s="262"/>
      <c r="D29" s="262"/>
      <c r="E29" s="262"/>
      <c r="F29" s="262"/>
      <c r="G29" s="261">
        <f t="shared" si="2"/>
        <v>0</v>
      </c>
    </row>
    <row r="30" spans="1:7" x14ac:dyDescent="0.25">
      <c r="A30" s="44">
        <v>4.3</v>
      </c>
      <c r="B30" s="731" t="s">
        <v>1012</v>
      </c>
      <c r="C30" s="262"/>
      <c r="D30" s="262"/>
      <c r="E30" s="262"/>
      <c r="F30" s="262"/>
      <c r="G30" s="261">
        <f t="shared" si="2"/>
        <v>0</v>
      </c>
    </row>
    <row r="31" spans="1:7" x14ac:dyDescent="0.25">
      <c r="A31" s="44">
        <v>4.4000000000000004</v>
      </c>
      <c r="B31" s="731" t="s">
        <v>1013</v>
      </c>
      <c r="C31" s="262"/>
      <c r="D31" s="262"/>
      <c r="E31" s="262"/>
      <c r="F31" s="262"/>
      <c r="G31" s="261">
        <f t="shared" si="2"/>
        <v>0</v>
      </c>
    </row>
    <row r="32" spans="1:7" ht="15.75" thickBot="1" x14ac:dyDescent="0.3">
      <c r="A32" s="42">
        <v>5</v>
      </c>
      <c r="B32" s="43" t="s">
        <v>571</v>
      </c>
      <c r="C32" s="262"/>
      <c r="D32" s="262"/>
      <c r="E32" s="262"/>
      <c r="F32" s="262"/>
      <c r="G32" s="261">
        <f t="shared" si="2"/>
        <v>0</v>
      </c>
    </row>
    <row r="33" spans="1:7" ht="15.75" thickBot="1" x14ac:dyDescent="0.3">
      <c r="A33" s="564"/>
      <c r="B33" s="565" t="s">
        <v>487</v>
      </c>
      <c r="C33" s="231">
        <f>+C10+C17+C24+C27+C32</f>
        <v>0</v>
      </c>
      <c r="D33" s="231">
        <f t="shared" ref="D33:F33" si="9">+D10+D17+D24+D27+D32</f>
        <v>0</v>
      </c>
      <c r="E33" s="231">
        <f t="shared" si="9"/>
        <v>0</v>
      </c>
      <c r="F33" s="231">
        <f t="shared" si="9"/>
        <v>0</v>
      </c>
      <c r="G33" s="232">
        <f t="shared" si="2"/>
        <v>0</v>
      </c>
    </row>
  </sheetData>
  <mergeCells count="4">
    <mergeCell ref="B7:B8"/>
    <mergeCell ref="C7:D8"/>
    <mergeCell ref="E7:F8"/>
    <mergeCell ref="G7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90" zoomScaleNormal="90" workbookViewId="0"/>
  </sheetViews>
  <sheetFormatPr defaultRowHeight="15" x14ac:dyDescent="0.25"/>
  <cols>
    <col min="1" max="1" width="24.28515625" bestFit="1" customWidth="1"/>
    <col min="2" max="2" width="80" customWidth="1"/>
    <col min="3" max="3" width="15.28515625" customWidth="1"/>
    <col min="4" max="4" width="14.5703125" customWidth="1"/>
    <col min="5" max="5" width="16.42578125" customWidth="1"/>
    <col min="6" max="6" width="19.28515625" customWidth="1"/>
    <col min="7" max="7" width="18.85546875" customWidth="1"/>
    <col min="8" max="8" width="9.42578125" customWidth="1"/>
  </cols>
  <sheetData>
    <row r="1" spans="1:8" x14ac:dyDescent="0.25">
      <c r="A1" s="701" t="s">
        <v>334</v>
      </c>
      <c r="B1" s="170">
        <v>5</v>
      </c>
    </row>
    <row r="2" spans="1:8" x14ac:dyDescent="0.25">
      <c r="A2" s="1" t="s">
        <v>335</v>
      </c>
      <c r="B2" s="7" t="s">
        <v>305</v>
      </c>
    </row>
    <row r="3" spans="1:8" x14ac:dyDescent="0.25">
      <c r="A3" s="1" t="s">
        <v>336</v>
      </c>
      <c r="B3" s="7" t="s">
        <v>553</v>
      </c>
    </row>
    <row r="4" spans="1:8" x14ac:dyDescent="0.25">
      <c r="A4" s="1" t="s">
        <v>337</v>
      </c>
      <c r="B4" s="7" t="s">
        <v>340</v>
      </c>
    </row>
    <row r="5" spans="1:8" x14ac:dyDescent="0.25">
      <c r="A5" s="1" t="s">
        <v>338</v>
      </c>
      <c r="B5" s="703" t="s">
        <v>341</v>
      </c>
    </row>
    <row r="6" spans="1:8" ht="15.75" thickBot="1" x14ac:dyDescent="0.3"/>
    <row r="7" spans="1:8" x14ac:dyDescent="0.25">
      <c r="A7" s="882" t="s">
        <v>418</v>
      </c>
      <c r="B7" s="886" t="s">
        <v>572</v>
      </c>
      <c r="C7" s="884" t="s">
        <v>577</v>
      </c>
      <c r="D7" s="885"/>
      <c r="E7" s="885"/>
      <c r="F7" s="885"/>
      <c r="G7" s="885"/>
      <c r="H7" s="497" t="s">
        <v>1</v>
      </c>
    </row>
    <row r="8" spans="1:8" ht="15.75" thickBot="1" x14ac:dyDescent="0.3">
      <c r="A8" s="883"/>
      <c r="B8" s="887"/>
      <c r="C8" s="732" t="s">
        <v>578</v>
      </c>
      <c r="D8" s="500" t="s">
        <v>579</v>
      </c>
      <c r="E8" s="501" t="s">
        <v>580</v>
      </c>
      <c r="F8" s="501" t="s">
        <v>581</v>
      </c>
      <c r="G8" s="502" t="s">
        <v>582</v>
      </c>
      <c r="H8" s="503"/>
    </row>
    <row r="9" spans="1:8" x14ac:dyDescent="0.25">
      <c r="A9" s="189"/>
      <c r="B9" s="45" t="s">
        <v>573</v>
      </c>
      <c r="C9" s="267"/>
      <c r="D9" s="267"/>
      <c r="E9" s="267"/>
      <c r="F9" s="267"/>
      <c r="G9" s="268"/>
      <c r="H9" s="264">
        <f>SUM(C9:G9)</f>
        <v>0</v>
      </c>
    </row>
    <row r="10" spans="1:8" x14ac:dyDescent="0.25">
      <c r="A10" s="189"/>
      <c r="B10" s="45" t="s">
        <v>574</v>
      </c>
      <c r="C10" s="267"/>
      <c r="D10" s="267"/>
      <c r="E10" s="267"/>
      <c r="F10" s="267"/>
      <c r="G10" s="268"/>
      <c r="H10" s="264">
        <f t="shared" ref="H10:H14" si="0">SUM(C10:G10)</f>
        <v>0</v>
      </c>
    </row>
    <row r="11" spans="1:8" x14ac:dyDescent="0.25">
      <c r="A11" s="189"/>
      <c r="B11" s="45" t="s">
        <v>575</v>
      </c>
      <c r="C11" s="267"/>
      <c r="D11" s="267"/>
      <c r="E11" s="267"/>
      <c r="F11" s="267"/>
      <c r="G11" s="268"/>
      <c r="H11" s="264">
        <f t="shared" si="0"/>
        <v>0</v>
      </c>
    </row>
    <row r="12" spans="1:8" x14ac:dyDescent="0.25">
      <c r="A12" s="189"/>
      <c r="B12" s="45" t="s">
        <v>576</v>
      </c>
      <c r="C12" s="267"/>
      <c r="D12" s="267"/>
      <c r="E12" s="267"/>
      <c r="F12" s="267"/>
      <c r="G12" s="268"/>
      <c r="H12" s="264">
        <f t="shared" si="0"/>
        <v>0</v>
      </c>
    </row>
    <row r="13" spans="1:8" ht="15.75" thickBot="1" x14ac:dyDescent="0.3">
      <c r="A13" s="189"/>
      <c r="B13" s="728" t="s">
        <v>984</v>
      </c>
      <c r="C13" s="269"/>
      <c r="D13" s="269"/>
      <c r="E13" s="269"/>
      <c r="F13" s="269"/>
      <c r="G13" s="270"/>
      <c r="H13" s="264">
        <f t="shared" si="0"/>
        <v>0</v>
      </c>
    </row>
    <row r="14" spans="1:8" ht="15.75" thickBot="1" x14ac:dyDescent="0.3">
      <c r="A14" s="566"/>
      <c r="B14" s="565" t="s">
        <v>555</v>
      </c>
      <c r="C14" s="265">
        <f>SUM(C9:C13)</f>
        <v>0</v>
      </c>
      <c r="D14" s="265">
        <f t="shared" ref="D14:F14" si="1">SUM(D9:D13)</f>
        <v>0</v>
      </c>
      <c r="E14" s="265">
        <f t="shared" si="1"/>
        <v>0</v>
      </c>
      <c r="F14" s="265">
        <f t="shared" si="1"/>
        <v>0</v>
      </c>
      <c r="G14" s="265">
        <f>SUM(G9:G13)</f>
        <v>0</v>
      </c>
      <c r="H14" s="266">
        <f t="shared" si="0"/>
        <v>0</v>
      </c>
    </row>
  </sheetData>
  <mergeCells count="3">
    <mergeCell ref="A7:A8"/>
    <mergeCell ref="C7:G7"/>
    <mergeCell ref="B7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Normal="100" workbookViewId="0">
      <selection activeCell="A20" sqref="A20"/>
    </sheetView>
  </sheetViews>
  <sheetFormatPr defaultRowHeight="15" x14ac:dyDescent="0.25"/>
  <cols>
    <col min="1" max="1" width="18.7109375" customWidth="1"/>
    <col min="2" max="2" width="36" customWidth="1"/>
    <col min="3" max="3" width="23.42578125" bestFit="1" customWidth="1"/>
    <col min="4" max="4" width="16.140625" bestFit="1" customWidth="1"/>
    <col min="5" max="5" width="23.140625" bestFit="1" customWidth="1"/>
    <col min="6" max="6" width="20" customWidth="1"/>
    <col min="7" max="7" width="18.28515625" bestFit="1" customWidth="1"/>
    <col min="8" max="8" width="23.140625" bestFit="1" customWidth="1"/>
    <col min="9" max="9" width="21.140625" bestFit="1" customWidth="1"/>
  </cols>
  <sheetData>
    <row r="1" spans="1:9" x14ac:dyDescent="0.25">
      <c r="A1" s="701" t="s">
        <v>334</v>
      </c>
      <c r="B1" s="170">
        <v>6</v>
      </c>
    </row>
    <row r="2" spans="1:9" x14ac:dyDescent="0.25">
      <c r="A2" s="1" t="s">
        <v>335</v>
      </c>
      <c r="B2" s="711" t="s">
        <v>306</v>
      </c>
    </row>
    <row r="3" spans="1:9" x14ac:dyDescent="0.25">
      <c r="A3" s="1" t="s">
        <v>336</v>
      </c>
      <c r="B3" s="7" t="s">
        <v>553</v>
      </c>
    </row>
    <row r="4" spans="1:9" x14ac:dyDescent="0.25">
      <c r="A4" s="1" t="s">
        <v>337</v>
      </c>
      <c r="B4" s="7" t="s">
        <v>340</v>
      </c>
    </row>
    <row r="5" spans="1:9" x14ac:dyDescent="0.25">
      <c r="A5" s="1" t="s">
        <v>338</v>
      </c>
      <c r="B5" s="703" t="s">
        <v>341</v>
      </c>
    </row>
    <row r="6" spans="1:9" ht="15.75" thickBot="1" x14ac:dyDescent="0.3">
      <c r="F6" s="622"/>
      <c r="H6" s="622"/>
    </row>
    <row r="7" spans="1:9" ht="15.75" customHeight="1" thickBot="1" x14ac:dyDescent="0.3">
      <c r="A7" s="912" t="s">
        <v>418</v>
      </c>
      <c r="B7" s="892" t="s">
        <v>583</v>
      </c>
      <c r="C7" s="895" t="s">
        <v>584</v>
      </c>
      <c r="D7" s="915" t="s">
        <v>585</v>
      </c>
      <c r="E7" s="916"/>
      <c r="F7" s="586"/>
      <c r="G7" s="898" t="s">
        <v>602</v>
      </c>
      <c r="H7" s="899"/>
      <c r="I7" s="900" t="s">
        <v>591</v>
      </c>
    </row>
    <row r="8" spans="1:9" x14ac:dyDescent="0.25">
      <c r="A8" s="913"/>
      <c r="B8" s="893"/>
      <c r="C8" s="896"/>
      <c r="D8" s="903" t="s">
        <v>586</v>
      </c>
      <c r="E8" s="906" t="s">
        <v>587</v>
      </c>
      <c r="F8" s="587"/>
      <c r="G8" s="909" t="s">
        <v>590</v>
      </c>
      <c r="H8" s="906" t="s">
        <v>587</v>
      </c>
      <c r="I8" s="901"/>
    </row>
    <row r="9" spans="1:9" x14ac:dyDescent="0.25">
      <c r="A9" s="913"/>
      <c r="B9" s="893"/>
      <c r="C9" s="896"/>
      <c r="D9" s="904"/>
      <c r="E9" s="907"/>
      <c r="F9" s="588" t="s">
        <v>588</v>
      </c>
      <c r="G9" s="910"/>
      <c r="H9" s="907"/>
      <c r="I9" s="901"/>
    </row>
    <row r="10" spans="1:9" ht="15.75" thickBot="1" x14ac:dyDescent="0.3">
      <c r="A10" s="914"/>
      <c r="B10" s="894"/>
      <c r="C10" s="897"/>
      <c r="D10" s="905"/>
      <c r="E10" s="908"/>
      <c r="F10" s="589" t="s">
        <v>589</v>
      </c>
      <c r="G10" s="911"/>
      <c r="H10" s="908"/>
      <c r="I10" s="902"/>
    </row>
    <row r="11" spans="1:9" x14ac:dyDescent="0.25">
      <c r="A11" s="58">
        <v>1</v>
      </c>
      <c r="B11" s="59" t="s">
        <v>594</v>
      </c>
      <c r="C11" s="733" t="s">
        <v>592</v>
      </c>
      <c r="D11" s="272"/>
      <c r="E11" s="273"/>
      <c r="F11" s="658" t="s">
        <v>592</v>
      </c>
      <c r="G11" s="274"/>
      <c r="H11" s="273"/>
      <c r="I11" s="275"/>
    </row>
    <row r="12" spans="1:9" x14ac:dyDescent="0.25">
      <c r="A12" s="58">
        <v>2</v>
      </c>
      <c r="B12" s="59" t="s">
        <v>595</v>
      </c>
      <c r="C12" s="733" t="s">
        <v>593</v>
      </c>
      <c r="D12" s="272"/>
      <c r="E12" s="273"/>
      <c r="F12" s="658" t="s">
        <v>593</v>
      </c>
      <c r="G12" s="274"/>
      <c r="H12" s="273"/>
      <c r="I12" s="275"/>
    </row>
    <row r="13" spans="1:9" x14ac:dyDescent="0.25">
      <c r="A13" s="58">
        <v>3</v>
      </c>
      <c r="B13" s="59" t="s">
        <v>596</v>
      </c>
      <c r="C13" s="733" t="s">
        <v>598</v>
      </c>
      <c r="D13" s="272"/>
      <c r="E13" s="273"/>
      <c r="F13" s="61" t="s">
        <v>20</v>
      </c>
      <c r="G13" s="274"/>
      <c r="H13" s="610">
        <f>+F13*G13</f>
        <v>0</v>
      </c>
      <c r="I13" s="275"/>
    </row>
    <row r="14" spans="1:9" x14ac:dyDescent="0.25">
      <c r="A14" s="58">
        <v>4</v>
      </c>
      <c r="B14" s="59" t="s">
        <v>597</v>
      </c>
      <c r="C14" s="733" t="s">
        <v>599</v>
      </c>
      <c r="D14" s="272"/>
      <c r="E14" s="273"/>
      <c r="F14" s="61" t="s">
        <v>20</v>
      </c>
      <c r="G14" s="274"/>
      <c r="H14" s="610">
        <f t="shared" ref="H14:H15" si="0">+F14*G14</f>
        <v>0</v>
      </c>
      <c r="I14" s="275"/>
    </row>
    <row r="15" spans="1:9" x14ac:dyDescent="0.25">
      <c r="A15" s="58">
        <v>5</v>
      </c>
      <c r="B15" s="59" t="s">
        <v>394</v>
      </c>
      <c r="C15" s="60" t="s">
        <v>600</v>
      </c>
      <c r="D15" s="272"/>
      <c r="E15" s="273"/>
      <c r="F15" s="61" t="s">
        <v>20</v>
      </c>
      <c r="G15" s="274"/>
      <c r="H15" s="610">
        <f t="shared" si="0"/>
        <v>0</v>
      </c>
      <c r="I15" s="275"/>
    </row>
    <row r="16" spans="1:9" x14ac:dyDescent="0.25">
      <c r="A16" s="58"/>
      <c r="B16" s="63" t="s">
        <v>555</v>
      </c>
      <c r="C16" s="465"/>
      <c r="D16" s="271">
        <f>SUM(D11:D15)</f>
        <v>0</v>
      </c>
      <c r="E16" s="239">
        <f>SUM(E11:E15)</f>
        <v>0</v>
      </c>
      <c r="F16" s="467"/>
      <c r="G16" s="276">
        <f>SUM(G11:G15)</f>
        <v>0</v>
      </c>
      <c r="H16" s="239">
        <f>SUM(H11:H15)</f>
        <v>0</v>
      </c>
      <c r="I16" s="239">
        <f>SUM(I11:I15)</f>
        <v>0</v>
      </c>
    </row>
    <row r="17" spans="1:18" ht="15.75" thickBot="1" x14ac:dyDescent="0.3">
      <c r="A17" s="64">
        <v>6</v>
      </c>
      <c r="B17" s="65" t="s">
        <v>601</v>
      </c>
      <c r="C17" s="466"/>
      <c r="D17" s="444">
        <f>D13+D14+D15</f>
        <v>0</v>
      </c>
      <c r="E17" s="409">
        <f>E13+E14+E15</f>
        <v>0</v>
      </c>
      <c r="F17" s="468"/>
      <c r="G17" s="439">
        <f>G13+G14+G15</f>
        <v>0</v>
      </c>
      <c r="H17" s="409">
        <f>H13+H14+H15</f>
        <v>0</v>
      </c>
      <c r="I17" s="409">
        <f>I13+I14+I15</f>
        <v>0</v>
      </c>
    </row>
    <row r="20" spans="1:18" x14ac:dyDescent="0.25">
      <c r="A20" s="701" t="s">
        <v>334</v>
      </c>
      <c r="B20" s="193" t="s">
        <v>217</v>
      </c>
      <c r="D20" s="55"/>
      <c r="E20" s="55"/>
      <c r="F20" s="55"/>
      <c r="G20" s="55"/>
      <c r="H20" s="55"/>
      <c r="I20" s="55"/>
      <c r="J20" s="57"/>
      <c r="K20" s="57"/>
      <c r="L20" s="57"/>
      <c r="M20" s="190"/>
      <c r="N20" s="191"/>
      <c r="O20" s="191"/>
      <c r="P20" s="191"/>
      <c r="Q20" s="191"/>
      <c r="R20" s="191"/>
    </row>
    <row r="21" spans="1:18" x14ac:dyDescent="0.25">
      <c r="A21" s="1" t="s">
        <v>335</v>
      </c>
      <c r="B21" s="711" t="s">
        <v>603</v>
      </c>
      <c r="D21" s="55"/>
      <c r="E21" s="55"/>
      <c r="F21" s="55"/>
      <c r="G21" s="55"/>
      <c r="H21" s="55"/>
      <c r="I21" s="55"/>
      <c r="J21" s="57"/>
      <c r="K21" s="57"/>
      <c r="L21" s="57"/>
      <c r="M21" s="190"/>
      <c r="N21" s="191"/>
      <c r="O21" s="191"/>
      <c r="P21" s="191"/>
      <c r="Q21" s="191"/>
      <c r="R21" s="191"/>
    </row>
    <row r="22" spans="1:18" x14ac:dyDescent="0.25">
      <c r="A22" s="1" t="s">
        <v>336</v>
      </c>
      <c r="B22" s="7" t="s">
        <v>553</v>
      </c>
      <c r="D22" s="55"/>
      <c r="E22" s="55"/>
      <c r="F22" s="55"/>
      <c r="G22" s="55"/>
      <c r="H22" s="55"/>
      <c r="I22" s="55"/>
      <c r="J22" s="57"/>
      <c r="K22" s="57"/>
      <c r="L22" s="57"/>
      <c r="M22" s="190"/>
      <c r="N22" s="191"/>
      <c r="O22" s="191"/>
      <c r="P22" s="191"/>
      <c r="Q22" s="191"/>
      <c r="R22" s="191"/>
    </row>
    <row r="23" spans="1:18" x14ac:dyDescent="0.25">
      <c r="A23" s="1" t="s">
        <v>337</v>
      </c>
      <c r="B23" s="7" t="s">
        <v>340</v>
      </c>
      <c r="D23" s="55"/>
      <c r="E23" s="55"/>
      <c r="F23" s="55"/>
      <c r="G23" s="55"/>
      <c r="H23" s="55"/>
      <c r="I23" s="55"/>
      <c r="J23" s="55"/>
      <c r="K23" s="55"/>
      <c r="L23" s="55"/>
      <c r="M23" s="191"/>
      <c r="N23" s="191"/>
      <c r="O23" s="191"/>
      <c r="P23" s="191"/>
      <c r="Q23" s="191"/>
      <c r="R23" s="191"/>
    </row>
    <row r="24" spans="1:18" x14ac:dyDescent="0.25">
      <c r="A24" s="1" t="s">
        <v>338</v>
      </c>
      <c r="B24" s="703" t="s">
        <v>341</v>
      </c>
      <c r="D24" s="55"/>
      <c r="E24" s="55"/>
      <c r="F24" s="55"/>
      <c r="G24" s="55"/>
      <c r="H24" s="55"/>
      <c r="I24" s="55"/>
      <c r="J24" s="55"/>
      <c r="K24" s="55"/>
      <c r="L24" s="55"/>
      <c r="M24" s="191"/>
      <c r="N24" s="191"/>
      <c r="O24" s="191"/>
      <c r="P24" s="191"/>
      <c r="Q24" s="191"/>
      <c r="R24" s="191"/>
    </row>
    <row r="25" spans="1:18" ht="15.75" thickBot="1" x14ac:dyDescent="0.3">
      <c r="A25" s="192"/>
      <c r="B25" s="49"/>
      <c r="C25" s="623"/>
      <c r="D25" s="48"/>
      <c r="E25" s="48"/>
      <c r="F25" s="623"/>
      <c r="G25" s="48"/>
      <c r="H25" s="623"/>
      <c r="I25" s="48"/>
      <c r="J25" s="48"/>
      <c r="K25" s="48"/>
      <c r="L25" s="190"/>
      <c r="M25" s="190"/>
      <c r="N25" s="190"/>
      <c r="O25" s="191"/>
      <c r="P25" s="191"/>
      <c r="Q25" s="191"/>
      <c r="R25" s="191"/>
    </row>
    <row r="26" spans="1:18" ht="15.75" customHeight="1" thickBot="1" x14ac:dyDescent="0.3">
      <c r="A26" s="889" t="s">
        <v>342</v>
      </c>
      <c r="B26" s="892" t="s">
        <v>1046</v>
      </c>
      <c r="C26" s="895" t="s">
        <v>604</v>
      </c>
      <c r="D26" s="898" t="s">
        <v>605</v>
      </c>
      <c r="E26" s="899"/>
      <c r="F26" s="504"/>
      <c r="G26" s="898" t="s">
        <v>602</v>
      </c>
      <c r="H26" s="899"/>
      <c r="I26" s="900" t="s">
        <v>591</v>
      </c>
      <c r="J26" s="51"/>
      <c r="K26" s="51"/>
      <c r="L26" s="51"/>
      <c r="M26" s="52"/>
      <c r="N26" s="190"/>
      <c r="O26" s="191"/>
      <c r="P26" s="191"/>
      <c r="Q26" s="191"/>
      <c r="R26" s="191"/>
    </row>
    <row r="27" spans="1:18" x14ac:dyDescent="0.25">
      <c r="A27" s="890"/>
      <c r="B27" s="893"/>
      <c r="C27" s="896"/>
      <c r="D27" s="903" t="s">
        <v>586</v>
      </c>
      <c r="E27" s="906" t="s">
        <v>587</v>
      </c>
      <c r="F27" s="505"/>
      <c r="G27" s="909" t="s">
        <v>590</v>
      </c>
      <c r="H27" s="906" t="s">
        <v>587</v>
      </c>
      <c r="I27" s="901"/>
      <c r="J27" s="53"/>
      <c r="K27" s="190"/>
      <c r="L27" s="190"/>
      <c r="M27" s="190"/>
      <c r="N27" s="190"/>
      <c r="O27" s="191"/>
      <c r="P27" s="191"/>
      <c r="Q27" s="191"/>
      <c r="R27" s="191"/>
    </row>
    <row r="28" spans="1:18" x14ac:dyDescent="0.25">
      <c r="A28" s="890"/>
      <c r="B28" s="893"/>
      <c r="C28" s="896"/>
      <c r="D28" s="904"/>
      <c r="E28" s="907"/>
      <c r="F28" s="696" t="s">
        <v>588</v>
      </c>
      <c r="G28" s="910"/>
      <c r="H28" s="907"/>
      <c r="I28" s="901"/>
      <c r="J28" s="54"/>
      <c r="K28" s="190"/>
      <c r="L28" s="190"/>
      <c r="M28" s="190"/>
      <c r="N28" s="190"/>
      <c r="O28" s="191"/>
      <c r="P28" s="191"/>
      <c r="Q28" s="191"/>
      <c r="R28" s="191"/>
    </row>
    <row r="29" spans="1:18" ht="15.75" thickBot="1" x14ac:dyDescent="0.3">
      <c r="A29" s="891"/>
      <c r="B29" s="894"/>
      <c r="C29" s="897"/>
      <c r="D29" s="905"/>
      <c r="E29" s="908"/>
      <c r="F29" s="697" t="s">
        <v>589</v>
      </c>
      <c r="G29" s="911"/>
      <c r="H29" s="908"/>
      <c r="I29" s="902"/>
      <c r="J29" s="54"/>
      <c r="K29" s="190"/>
      <c r="L29" s="190"/>
      <c r="M29" s="190"/>
      <c r="N29" s="190"/>
      <c r="O29" s="191"/>
      <c r="P29" s="191"/>
      <c r="Q29" s="191"/>
      <c r="R29" s="191"/>
    </row>
    <row r="30" spans="1:18" x14ac:dyDescent="0.25">
      <c r="A30" s="58">
        <v>1</v>
      </c>
      <c r="B30" s="734" t="s">
        <v>606</v>
      </c>
      <c r="C30" s="735" t="s">
        <v>592</v>
      </c>
      <c r="D30" s="272"/>
      <c r="E30" s="273"/>
      <c r="F30" s="61" t="s">
        <v>592</v>
      </c>
      <c r="G30" s="617"/>
      <c r="H30" s="616"/>
      <c r="I30" s="275"/>
      <c r="J30" s="62"/>
      <c r="K30" s="190"/>
      <c r="L30" s="190"/>
      <c r="M30" s="190"/>
      <c r="N30" s="190"/>
      <c r="O30" s="191"/>
      <c r="P30" s="191"/>
      <c r="Q30" s="191"/>
      <c r="R30" s="191"/>
    </row>
    <row r="31" spans="1:18" x14ac:dyDescent="0.25">
      <c r="A31" s="58">
        <v>2</v>
      </c>
      <c r="B31" s="734" t="s">
        <v>607</v>
      </c>
      <c r="C31" s="735" t="s">
        <v>610</v>
      </c>
      <c r="D31" s="272"/>
      <c r="E31" s="273"/>
      <c r="F31" s="61" t="s">
        <v>612</v>
      </c>
      <c r="G31" s="272"/>
      <c r="H31" s="616"/>
      <c r="I31" s="275"/>
      <c r="J31" s="62"/>
      <c r="K31" s="190"/>
      <c r="L31" s="190"/>
      <c r="M31" s="190"/>
      <c r="N31" s="190"/>
      <c r="O31" s="191"/>
      <c r="P31" s="191"/>
      <c r="Q31" s="191"/>
      <c r="R31" s="191"/>
    </row>
    <row r="32" spans="1:18" x14ac:dyDescent="0.25">
      <c r="A32" s="58">
        <v>3</v>
      </c>
      <c r="B32" s="734" t="s">
        <v>608</v>
      </c>
      <c r="C32" s="735" t="s">
        <v>611</v>
      </c>
      <c r="D32" s="272"/>
      <c r="E32" s="273"/>
      <c r="F32" s="61" t="s">
        <v>20</v>
      </c>
      <c r="G32" s="272"/>
      <c r="H32" s="618">
        <f>G32*F32</f>
        <v>0</v>
      </c>
      <c r="I32" s="275"/>
      <c r="J32" s="62"/>
      <c r="K32" s="190"/>
      <c r="L32" s="190"/>
      <c r="M32" s="190"/>
      <c r="N32" s="190"/>
      <c r="O32" s="191"/>
      <c r="P32" s="191"/>
      <c r="Q32" s="191"/>
      <c r="R32" s="191"/>
    </row>
    <row r="33" spans="1:18" x14ac:dyDescent="0.25">
      <c r="A33" s="58">
        <v>4</v>
      </c>
      <c r="B33" s="59" t="s">
        <v>597</v>
      </c>
      <c r="C33" s="735" t="s">
        <v>611</v>
      </c>
      <c r="D33" s="272"/>
      <c r="E33" s="273"/>
      <c r="F33" s="61" t="s">
        <v>20</v>
      </c>
      <c r="G33" s="272"/>
      <c r="H33" s="618">
        <f>G33*F33</f>
        <v>0</v>
      </c>
      <c r="I33" s="275"/>
      <c r="J33" s="62"/>
      <c r="K33" s="190"/>
      <c r="L33" s="190"/>
      <c r="M33" s="190"/>
      <c r="N33" s="190"/>
      <c r="O33" s="191"/>
      <c r="P33" s="191"/>
      <c r="Q33" s="191"/>
      <c r="R33" s="191"/>
    </row>
    <row r="34" spans="1:18" x14ac:dyDescent="0.25">
      <c r="A34" s="58">
        <v>5</v>
      </c>
      <c r="B34" s="59" t="s">
        <v>394</v>
      </c>
      <c r="C34" s="735" t="s">
        <v>611</v>
      </c>
      <c r="D34" s="272"/>
      <c r="E34" s="273"/>
      <c r="F34" s="61" t="s">
        <v>20</v>
      </c>
      <c r="G34" s="272"/>
      <c r="H34" s="618">
        <f>G34*F34</f>
        <v>0</v>
      </c>
      <c r="I34" s="275"/>
      <c r="J34" s="62"/>
      <c r="K34" s="190"/>
      <c r="L34" s="190"/>
      <c r="M34" s="190"/>
      <c r="N34" s="190"/>
      <c r="O34" s="191"/>
      <c r="P34" s="191"/>
      <c r="Q34" s="191"/>
      <c r="R34" s="191"/>
    </row>
    <row r="35" spans="1:18" x14ac:dyDescent="0.25">
      <c r="A35" s="58"/>
      <c r="B35" s="63" t="s">
        <v>487</v>
      </c>
      <c r="C35" s="465"/>
      <c r="D35" s="271">
        <f>SUM(D30:D34)</f>
        <v>0</v>
      </c>
      <c r="E35" s="239">
        <f>SUM(E30:E34)</f>
        <v>0</v>
      </c>
      <c r="F35" s="467"/>
      <c r="G35" s="271">
        <f>SUM(G30:G34)</f>
        <v>0</v>
      </c>
      <c r="H35" s="619">
        <f>SUM(H30:H34)</f>
        <v>0</v>
      </c>
      <c r="I35" s="239">
        <f>SUM(I30:I34)</f>
        <v>0</v>
      </c>
      <c r="J35" s="57"/>
      <c r="K35" s="190"/>
      <c r="L35" s="190"/>
      <c r="M35" s="190"/>
      <c r="N35" s="190"/>
      <c r="O35" s="191"/>
      <c r="P35" s="191"/>
      <c r="Q35" s="191"/>
      <c r="R35" s="191"/>
    </row>
    <row r="36" spans="1:18" ht="15.75" thickBot="1" x14ac:dyDescent="0.3">
      <c r="A36" s="64">
        <v>6</v>
      </c>
      <c r="B36" s="65" t="s">
        <v>609</v>
      </c>
      <c r="C36" s="466"/>
      <c r="D36" s="444">
        <f>D32+D33+D34</f>
        <v>0</v>
      </c>
      <c r="E36" s="409">
        <f>E32+E33+E34</f>
        <v>0</v>
      </c>
      <c r="F36" s="468"/>
      <c r="G36" s="444">
        <f>G32+G33+G34</f>
        <v>0</v>
      </c>
      <c r="H36" s="620">
        <f>H32+H33+H34</f>
        <v>0</v>
      </c>
      <c r="I36" s="409">
        <f>I32+I33+I34</f>
        <v>0</v>
      </c>
      <c r="J36" s="57"/>
      <c r="K36" s="190"/>
      <c r="L36" s="190"/>
      <c r="M36" s="190"/>
      <c r="N36" s="190"/>
      <c r="O36" s="191"/>
      <c r="P36" s="191"/>
      <c r="Q36" s="191"/>
      <c r="R36" s="191"/>
    </row>
    <row r="37" spans="1:18" x14ac:dyDescent="0.25">
      <c r="A37" s="67"/>
      <c r="B37" s="55"/>
      <c r="C37" s="55"/>
      <c r="D37" s="55"/>
      <c r="E37" s="55"/>
      <c r="F37" s="55"/>
      <c r="G37" s="55"/>
      <c r="H37" s="55"/>
      <c r="I37" s="50"/>
      <c r="J37" s="57"/>
      <c r="K37" s="190"/>
      <c r="L37" s="190"/>
      <c r="M37" s="190"/>
      <c r="N37" s="190"/>
      <c r="O37" s="191"/>
      <c r="P37" s="191"/>
      <c r="Q37" s="191"/>
      <c r="R37" s="191"/>
    </row>
    <row r="38" spans="1:18" x14ac:dyDescent="0.25">
      <c r="A38" s="67"/>
      <c r="B38" s="888" t="s">
        <v>613</v>
      </c>
      <c r="C38" s="888"/>
      <c r="D38" s="888"/>
      <c r="E38" s="888"/>
      <c r="F38" s="888"/>
      <c r="G38" s="888"/>
      <c r="H38" s="888"/>
      <c r="I38" s="888"/>
      <c r="J38" s="888"/>
      <c r="K38" s="888"/>
      <c r="L38" s="888"/>
      <c r="M38" s="888"/>
      <c r="N38" s="888"/>
      <c r="O38" s="888"/>
      <c r="P38" s="888"/>
      <c r="Q38" s="888"/>
      <c r="R38" s="888"/>
    </row>
    <row r="39" spans="1:18" x14ac:dyDescent="0.25">
      <c r="A39" s="67"/>
      <c r="B39" s="191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191"/>
      <c r="N39" s="191"/>
      <c r="O39" s="191"/>
      <c r="P39" s="191"/>
      <c r="Q39" s="191"/>
      <c r="R39" s="191"/>
    </row>
  </sheetData>
  <mergeCells count="21">
    <mergeCell ref="I7:I10"/>
    <mergeCell ref="D8:D10"/>
    <mergeCell ref="E8:E10"/>
    <mergeCell ref="G8:G10"/>
    <mergeCell ref="H8:H10"/>
    <mergeCell ref="A7:A10"/>
    <mergeCell ref="B7:B10"/>
    <mergeCell ref="C7:C10"/>
    <mergeCell ref="D7:E7"/>
    <mergeCell ref="G7:H7"/>
    <mergeCell ref="B38:R38"/>
    <mergeCell ref="A26:A29"/>
    <mergeCell ref="B26:B29"/>
    <mergeCell ref="C26:C29"/>
    <mergeCell ref="D26:E26"/>
    <mergeCell ref="G26:H26"/>
    <mergeCell ref="I26:I29"/>
    <mergeCell ref="D27:D29"/>
    <mergeCell ref="E27:E29"/>
    <mergeCell ref="G27:G29"/>
    <mergeCell ref="H27:H2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defaultRowHeight="15" x14ac:dyDescent="0.25"/>
  <cols>
    <col min="1" max="1" width="24.28515625" bestFit="1" customWidth="1"/>
    <col min="2" max="2" width="34.7109375" customWidth="1"/>
    <col min="3" max="3" width="20.5703125" bestFit="1" customWidth="1"/>
    <col min="4" max="4" width="17.28515625" bestFit="1" customWidth="1"/>
    <col min="5" max="5" width="19.85546875" bestFit="1" customWidth="1"/>
  </cols>
  <sheetData>
    <row r="1" spans="1:5" x14ac:dyDescent="0.25">
      <c r="A1" s="701" t="s">
        <v>334</v>
      </c>
      <c r="B1" s="170">
        <v>7</v>
      </c>
    </row>
    <row r="2" spans="1:5" x14ac:dyDescent="0.25">
      <c r="A2" s="1" t="s">
        <v>335</v>
      </c>
      <c r="B2" s="711" t="s">
        <v>307</v>
      </c>
    </row>
    <row r="3" spans="1:5" x14ac:dyDescent="0.25">
      <c r="A3" s="1" t="s">
        <v>336</v>
      </c>
      <c r="B3" s="702" t="s">
        <v>300</v>
      </c>
    </row>
    <row r="4" spans="1:5" x14ac:dyDescent="0.25">
      <c r="A4" s="1" t="s">
        <v>337</v>
      </c>
      <c r="B4" s="7" t="s">
        <v>340</v>
      </c>
    </row>
    <row r="5" spans="1:5" x14ac:dyDescent="0.25">
      <c r="A5" s="1" t="s">
        <v>338</v>
      </c>
      <c r="B5" s="703" t="s">
        <v>341</v>
      </c>
    </row>
    <row r="6" spans="1:5" ht="15.75" thickBot="1" x14ac:dyDescent="0.3">
      <c r="D6" s="622"/>
    </row>
    <row r="7" spans="1:5" x14ac:dyDescent="0.25">
      <c r="A7" s="917" t="s">
        <v>342</v>
      </c>
      <c r="B7" s="919" t="s">
        <v>614</v>
      </c>
      <c r="C7" s="506"/>
      <c r="D7" s="920" t="s">
        <v>615</v>
      </c>
      <c r="E7" s="507" t="s">
        <v>616</v>
      </c>
    </row>
    <row r="8" spans="1:5" x14ac:dyDescent="0.25">
      <c r="A8" s="890"/>
      <c r="B8" s="893"/>
      <c r="C8" s="808" t="s">
        <v>808</v>
      </c>
      <c r="D8" s="921"/>
      <c r="E8" s="923" t="s">
        <v>1014</v>
      </c>
    </row>
    <row r="9" spans="1:5" ht="15.75" thickBot="1" x14ac:dyDescent="0.3">
      <c r="A9" s="918"/>
      <c r="B9" s="894"/>
      <c r="C9" s="508"/>
      <c r="D9" s="922"/>
      <c r="E9" s="924"/>
    </row>
    <row r="10" spans="1:5" x14ac:dyDescent="0.25">
      <c r="A10" s="194">
        <v>1</v>
      </c>
      <c r="B10" s="736" t="s">
        <v>617</v>
      </c>
      <c r="C10" s="277"/>
      <c r="D10" s="611">
        <f>+'F6,6.1'!D17+'F6,6.1'!G17+'F6,6.1'!D36+'F6,6.1'!G36</f>
        <v>0</v>
      </c>
      <c r="E10" s="280"/>
    </row>
    <row r="11" spans="1:5" x14ac:dyDescent="0.25">
      <c r="A11" s="194">
        <v>2</v>
      </c>
      <c r="B11" s="737" t="s">
        <v>618</v>
      </c>
      <c r="C11" s="278"/>
      <c r="D11" s="611">
        <f>+'F6,6.1'!D16+'F6,6.1'!G16+'F6,6.1'!D35+'F6,6.1'!G35</f>
        <v>0</v>
      </c>
      <c r="E11" s="280"/>
    </row>
    <row r="12" spans="1:5" ht="15.75" thickBot="1" x14ac:dyDescent="0.3">
      <c r="A12" s="196"/>
      <c r="B12" s="442" t="s">
        <v>620</v>
      </c>
      <c r="C12" s="738" t="s">
        <v>619</v>
      </c>
      <c r="D12" s="446"/>
      <c r="E12" s="443" t="e">
        <f>+D10/D11*100</f>
        <v>#DIV/0!</v>
      </c>
    </row>
  </sheetData>
  <mergeCells count="4">
    <mergeCell ref="A7:A9"/>
    <mergeCell ref="B7:B9"/>
    <mergeCell ref="D7:D9"/>
    <mergeCell ref="E8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5"/>
  <sheetViews>
    <sheetView zoomScale="85" zoomScaleNormal="85" workbookViewId="0">
      <selection activeCell="A14" sqref="A14"/>
    </sheetView>
  </sheetViews>
  <sheetFormatPr defaultRowHeight="15" x14ac:dyDescent="0.25"/>
  <cols>
    <col min="1" max="1" width="24.28515625" bestFit="1" customWidth="1"/>
    <col min="2" max="2" width="65.85546875" customWidth="1"/>
    <col min="3" max="3" width="11.85546875" customWidth="1"/>
    <col min="4" max="4" width="11.42578125" customWidth="1"/>
    <col min="5" max="5" width="10.7109375" customWidth="1"/>
    <col min="6" max="6" width="11.140625" customWidth="1"/>
    <col min="7" max="7" width="12.42578125" customWidth="1"/>
    <col min="8" max="8" width="11.85546875" customWidth="1"/>
    <col min="9" max="9" width="11.140625" customWidth="1"/>
    <col min="10" max="10" width="12" customWidth="1"/>
    <col min="11" max="11" width="10.85546875" customWidth="1"/>
    <col min="12" max="12" width="11.85546875" customWidth="1"/>
    <col min="14" max="14" width="11.7109375" customWidth="1"/>
    <col min="16" max="16" width="11" customWidth="1"/>
    <col min="18" max="18" width="11" customWidth="1"/>
    <col min="20" max="20" width="11" customWidth="1"/>
  </cols>
  <sheetData>
    <row r="1" spans="1:30" x14ac:dyDescent="0.25">
      <c r="A1" s="701" t="s">
        <v>334</v>
      </c>
      <c r="B1" s="170">
        <v>8</v>
      </c>
    </row>
    <row r="2" spans="1:30" x14ac:dyDescent="0.25">
      <c r="A2" s="1" t="s">
        <v>335</v>
      </c>
      <c r="B2" s="711" t="s">
        <v>308</v>
      </c>
    </row>
    <row r="3" spans="1:30" x14ac:dyDescent="0.25">
      <c r="A3" s="1" t="s">
        <v>336</v>
      </c>
      <c r="B3" s="702" t="s">
        <v>300</v>
      </c>
    </row>
    <row r="4" spans="1:30" x14ac:dyDescent="0.25">
      <c r="A4" s="1" t="s">
        <v>337</v>
      </c>
      <c r="B4" s="7" t="s">
        <v>340</v>
      </c>
    </row>
    <row r="5" spans="1:30" x14ac:dyDescent="0.25">
      <c r="A5" s="1" t="s">
        <v>338</v>
      </c>
      <c r="B5" s="703" t="s">
        <v>341</v>
      </c>
    </row>
    <row r="6" spans="1:30" ht="15.75" thickBot="1" x14ac:dyDescent="0.3"/>
    <row r="7" spans="1:30" x14ac:dyDescent="0.25">
      <c r="A7" s="965" t="s">
        <v>342</v>
      </c>
      <c r="B7" s="967" t="s">
        <v>1047</v>
      </c>
      <c r="C7" s="952" t="s">
        <v>1041</v>
      </c>
      <c r="D7" s="953"/>
      <c r="E7" s="953"/>
      <c r="F7" s="954"/>
      <c r="G7" s="952" t="s">
        <v>1042</v>
      </c>
      <c r="H7" s="953"/>
      <c r="I7" s="953"/>
      <c r="J7" s="954"/>
      <c r="K7" s="962" t="s">
        <v>625</v>
      </c>
      <c r="L7" s="963"/>
      <c r="M7" s="963"/>
      <c r="N7" s="964"/>
      <c r="O7" s="962" t="s">
        <v>626</v>
      </c>
      <c r="P7" s="963"/>
      <c r="Q7" s="963"/>
      <c r="R7" s="964"/>
      <c r="S7" s="949" t="s">
        <v>627</v>
      </c>
      <c r="T7" s="950"/>
      <c r="U7" s="950"/>
      <c r="V7" s="951"/>
      <c r="W7" s="952" t="s">
        <v>628</v>
      </c>
      <c r="X7" s="953"/>
      <c r="Y7" s="953"/>
      <c r="Z7" s="954"/>
      <c r="AA7" s="955" t="s">
        <v>4</v>
      </c>
      <c r="AB7" s="953"/>
      <c r="AC7" s="953"/>
      <c r="AD7" s="954"/>
    </row>
    <row r="8" spans="1:30" ht="15.75" thickBot="1" x14ac:dyDescent="0.3">
      <c r="A8" s="966"/>
      <c r="B8" s="968"/>
      <c r="C8" s="509" t="s">
        <v>621</v>
      </c>
      <c r="D8" s="510" t="s">
        <v>622</v>
      </c>
      <c r="E8" s="510" t="s">
        <v>623</v>
      </c>
      <c r="F8" s="511" t="s">
        <v>624</v>
      </c>
      <c r="G8" s="509" t="s">
        <v>621</v>
      </c>
      <c r="H8" s="512" t="s">
        <v>622</v>
      </c>
      <c r="I8" s="510" t="s">
        <v>623</v>
      </c>
      <c r="J8" s="511" t="s">
        <v>624</v>
      </c>
      <c r="K8" s="509" t="s">
        <v>621</v>
      </c>
      <c r="L8" s="510" t="s">
        <v>622</v>
      </c>
      <c r="M8" s="510" t="s">
        <v>623</v>
      </c>
      <c r="N8" s="511" t="s">
        <v>624</v>
      </c>
      <c r="O8" s="509" t="s">
        <v>621</v>
      </c>
      <c r="P8" s="512" t="s">
        <v>622</v>
      </c>
      <c r="Q8" s="510" t="s">
        <v>623</v>
      </c>
      <c r="R8" s="511" t="s">
        <v>624</v>
      </c>
      <c r="S8" s="509" t="s">
        <v>621</v>
      </c>
      <c r="T8" s="510" t="s">
        <v>622</v>
      </c>
      <c r="U8" s="510" t="s">
        <v>623</v>
      </c>
      <c r="V8" s="511" t="s">
        <v>624</v>
      </c>
      <c r="W8" s="509" t="s">
        <v>621</v>
      </c>
      <c r="X8" s="510" t="s">
        <v>622</v>
      </c>
      <c r="Y8" s="510" t="s">
        <v>623</v>
      </c>
      <c r="Z8" s="511" t="s">
        <v>624</v>
      </c>
      <c r="AA8" s="509" t="s">
        <v>5</v>
      </c>
      <c r="AB8" s="513" t="s">
        <v>6</v>
      </c>
      <c r="AC8" s="513" t="s">
        <v>3</v>
      </c>
      <c r="AD8" s="511" t="s">
        <v>154</v>
      </c>
    </row>
    <row r="9" spans="1:30" x14ac:dyDescent="0.25">
      <c r="A9" s="71">
        <v>1</v>
      </c>
      <c r="B9" s="739" t="s">
        <v>629</v>
      </c>
      <c r="C9" s="281"/>
      <c r="D9" s="282"/>
      <c r="E9" s="283"/>
      <c r="F9" s="284"/>
      <c r="G9" s="285"/>
      <c r="H9" s="286"/>
      <c r="I9" s="286"/>
      <c r="J9" s="287"/>
      <c r="K9" s="281"/>
      <c r="L9" s="288"/>
      <c r="M9" s="288"/>
      <c r="N9" s="284"/>
      <c r="O9" s="281"/>
      <c r="P9" s="289"/>
      <c r="Q9" s="288"/>
      <c r="R9" s="284"/>
      <c r="S9" s="281"/>
      <c r="T9" s="290"/>
      <c r="U9" s="282"/>
      <c r="V9" s="284"/>
      <c r="W9" s="281"/>
      <c r="X9" s="288"/>
      <c r="Y9" s="282"/>
      <c r="Z9" s="284"/>
      <c r="AA9" s="276">
        <f t="shared" ref="AA9:AD11" si="0">C9+G9+K9+O9+S9+W9</f>
        <v>0</v>
      </c>
      <c r="AB9" s="259">
        <f>D9+H9+L9+P9+T9+X9</f>
        <v>0</v>
      </c>
      <c r="AC9" s="237">
        <f t="shared" si="0"/>
        <v>0</v>
      </c>
      <c r="AD9" s="239">
        <f>F9+J9+N9+R9+V9+Z9</f>
        <v>0</v>
      </c>
    </row>
    <row r="10" spans="1:30" x14ac:dyDescent="0.25">
      <c r="A10" s="71">
        <v>2</v>
      </c>
      <c r="B10" s="56" t="s">
        <v>630</v>
      </c>
      <c r="C10" s="281"/>
      <c r="D10" s="282"/>
      <c r="E10" s="283"/>
      <c r="F10" s="284"/>
      <c r="G10" s="285"/>
      <c r="H10" s="286"/>
      <c r="I10" s="286"/>
      <c r="J10" s="287"/>
      <c r="K10" s="281"/>
      <c r="L10" s="288"/>
      <c r="M10" s="288"/>
      <c r="N10" s="284"/>
      <c r="O10" s="281"/>
      <c r="P10" s="289"/>
      <c r="Q10" s="288"/>
      <c r="R10" s="284"/>
      <c r="S10" s="281"/>
      <c r="T10" s="290"/>
      <c r="U10" s="282"/>
      <c r="V10" s="284"/>
      <c r="W10" s="281"/>
      <c r="X10" s="288"/>
      <c r="Y10" s="282"/>
      <c r="Z10" s="284"/>
      <c r="AA10" s="276">
        <f>C10+G10+K10+O10+S10+W10</f>
        <v>0</v>
      </c>
      <c r="AB10" s="259">
        <f t="shared" si="0"/>
        <v>0</v>
      </c>
      <c r="AC10" s="237">
        <f t="shared" si="0"/>
        <v>0</v>
      </c>
      <c r="AD10" s="239">
        <f t="shared" si="0"/>
        <v>0</v>
      </c>
    </row>
    <row r="11" spans="1:30" ht="15.75" thickBot="1" x14ac:dyDescent="0.3">
      <c r="A11" s="73">
        <v>3</v>
      </c>
      <c r="B11" s="426" t="s">
        <v>631</v>
      </c>
      <c r="C11" s="427"/>
      <c r="D11" s="428"/>
      <c r="E11" s="429"/>
      <c r="F11" s="430"/>
      <c r="G11" s="431"/>
      <c r="H11" s="432"/>
      <c r="I11" s="432"/>
      <c r="J11" s="433"/>
      <c r="K11" s="427"/>
      <c r="L11" s="434"/>
      <c r="M11" s="435"/>
      <c r="N11" s="430"/>
      <c r="O11" s="427"/>
      <c r="P11" s="436"/>
      <c r="Q11" s="435"/>
      <c r="R11" s="430"/>
      <c r="S11" s="427"/>
      <c r="T11" s="434"/>
      <c r="U11" s="437"/>
      <c r="V11" s="430"/>
      <c r="W11" s="396"/>
      <c r="X11" s="438"/>
      <c r="Y11" s="437"/>
      <c r="Z11" s="430"/>
      <c r="AA11" s="439">
        <f t="shared" si="0"/>
        <v>0</v>
      </c>
      <c r="AB11" s="440">
        <f t="shared" si="0"/>
        <v>0</v>
      </c>
      <c r="AC11" s="441">
        <f t="shared" si="0"/>
        <v>0</v>
      </c>
      <c r="AD11" s="409">
        <f t="shared" si="0"/>
        <v>0</v>
      </c>
    </row>
    <row r="14" spans="1:30" x14ac:dyDescent="0.25">
      <c r="A14" s="701" t="s">
        <v>334</v>
      </c>
      <c r="B14" s="193" t="s">
        <v>218</v>
      </c>
    </row>
    <row r="15" spans="1:30" ht="17.25" x14ac:dyDescent="0.25">
      <c r="A15" s="3" t="s">
        <v>335</v>
      </c>
      <c r="B15" s="170" t="s">
        <v>632</v>
      </c>
    </row>
    <row r="16" spans="1:30" x14ac:dyDescent="0.25">
      <c r="A16" s="3" t="s">
        <v>336</v>
      </c>
      <c r="B16" s="702" t="s">
        <v>300</v>
      </c>
    </row>
    <row r="17" spans="1:22" x14ac:dyDescent="0.25">
      <c r="A17" s="3" t="s">
        <v>337</v>
      </c>
      <c r="B17" s="4" t="s">
        <v>633</v>
      </c>
    </row>
    <row r="18" spans="1:22" x14ac:dyDescent="0.25">
      <c r="A18" s="3" t="s">
        <v>338</v>
      </c>
      <c r="B18" s="703" t="s">
        <v>341</v>
      </c>
    </row>
    <row r="19" spans="1:22" ht="15.75" thickBot="1" x14ac:dyDescent="0.3"/>
    <row r="20" spans="1:22" ht="26.25" customHeight="1" x14ac:dyDescent="0.25">
      <c r="A20" s="934"/>
      <c r="B20" s="937" t="s">
        <v>634</v>
      </c>
      <c r="C20" s="940" t="s">
        <v>635</v>
      </c>
      <c r="D20" s="941"/>
      <c r="E20" s="944" t="s">
        <v>637</v>
      </c>
      <c r="F20" s="945"/>
      <c r="G20" s="956" t="s">
        <v>638</v>
      </c>
      <c r="H20" s="957"/>
      <c r="I20" s="957"/>
      <c r="J20" s="957"/>
      <c r="K20" s="957"/>
      <c r="L20" s="957"/>
      <c r="M20" s="957"/>
      <c r="N20" s="957"/>
      <c r="O20" s="957"/>
      <c r="P20" s="957"/>
      <c r="Q20" s="957"/>
      <c r="R20" s="957"/>
      <c r="S20" s="957"/>
      <c r="T20" s="958"/>
      <c r="U20" s="959" t="s">
        <v>639</v>
      </c>
      <c r="V20" s="941"/>
    </row>
    <row r="21" spans="1:22" ht="15" customHeight="1" x14ac:dyDescent="0.25">
      <c r="A21" s="935"/>
      <c r="B21" s="938"/>
      <c r="C21" s="942"/>
      <c r="D21" s="943"/>
      <c r="E21" s="946"/>
      <c r="F21" s="947"/>
      <c r="G21" s="961" t="s">
        <v>640</v>
      </c>
      <c r="H21" s="929"/>
      <c r="I21" s="928" t="s">
        <v>641</v>
      </c>
      <c r="J21" s="929"/>
      <c r="K21" s="928" t="s">
        <v>642</v>
      </c>
      <c r="L21" s="929"/>
      <c r="M21" s="930" t="s">
        <v>643</v>
      </c>
      <c r="N21" s="931"/>
      <c r="O21" s="932" t="s">
        <v>644</v>
      </c>
      <c r="P21" s="933"/>
      <c r="Q21" s="932" t="s">
        <v>645</v>
      </c>
      <c r="R21" s="933"/>
      <c r="S21" s="930" t="s">
        <v>646</v>
      </c>
      <c r="T21" s="948"/>
      <c r="U21" s="960"/>
      <c r="V21" s="943"/>
    </row>
    <row r="22" spans="1:22" ht="30.75" thickBot="1" x14ac:dyDescent="0.3">
      <c r="A22" s="936"/>
      <c r="B22" s="939"/>
      <c r="C22" s="514" t="s">
        <v>449</v>
      </c>
      <c r="D22" s="515" t="s">
        <v>636</v>
      </c>
      <c r="E22" s="516" t="s">
        <v>450</v>
      </c>
      <c r="F22" s="740" t="s">
        <v>636</v>
      </c>
      <c r="G22" s="517" t="s">
        <v>647</v>
      </c>
      <c r="H22" s="518" t="s">
        <v>636</v>
      </c>
      <c r="I22" s="519" t="s">
        <v>647</v>
      </c>
      <c r="J22" s="518" t="s">
        <v>636</v>
      </c>
      <c r="K22" s="519" t="s">
        <v>647</v>
      </c>
      <c r="L22" s="518" t="s">
        <v>636</v>
      </c>
      <c r="M22" s="519" t="s">
        <v>647</v>
      </c>
      <c r="N22" s="518" t="s">
        <v>636</v>
      </c>
      <c r="O22" s="519" t="s">
        <v>647</v>
      </c>
      <c r="P22" s="518" t="s">
        <v>636</v>
      </c>
      <c r="Q22" s="519" t="s">
        <v>647</v>
      </c>
      <c r="R22" s="518" t="s">
        <v>636</v>
      </c>
      <c r="S22" s="519" t="s">
        <v>647</v>
      </c>
      <c r="T22" s="741" t="s">
        <v>636</v>
      </c>
      <c r="U22" s="520" t="s">
        <v>648</v>
      </c>
      <c r="V22" s="515" t="s">
        <v>649</v>
      </c>
    </row>
    <row r="23" spans="1:22" x14ac:dyDescent="0.25">
      <c r="A23" s="139" t="s">
        <v>5</v>
      </c>
      <c r="B23" s="138" t="s">
        <v>650</v>
      </c>
      <c r="C23" s="297"/>
      <c r="D23" s="298"/>
      <c r="E23" s="297"/>
      <c r="F23" s="298"/>
      <c r="G23" s="297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8"/>
      <c r="U23" s="299"/>
      <c r="V23" s="298"/>
    </row>
    <row r="24" spans="1:22" x14ac:dyDescent="0.25">
      <c r="A24" s="139"/>
      <c r="B24" s="138" t="s">
        <v>651</v>
      </c>
      <c r="C24" s="297"/>
      <c r="D24" s="298"/>
      <c r="E24" s="297"/>
      <c r="F24" s="298"/>
      <c r="G24" s="297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8"/>
      <c r="U24" s="299"/>
      <c r="V24" s="298"/>
    </row>
    <row r="25" spans="1:22" x14ac:dyDescent="0.25">
      <c r="A25" s="139"/>
      <c r="B25" s="138" t="s">
        <v>652</v>
      </c>
      <c r="C25" s="297"/>
      <c r="D25" s="298"/>
      <c r="E25" s="297"/>
      <c r="F25" s="298"/>
      <c r="G25" s="297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8"/>
      <c r="U25" s="299"/>
      <c r="V25" s="298"/>
    </row>
    <row r="26" spans="1:22" x14ac:dyDescent="0.25">
      <c r="A26" s="197"/>
      <c r="B26" s="742" t="s">
        <v>653</v>
      </c>
      <c r="C26" s="291">
        <f>SUM(C23:C25)</f>
        <v>0</v>
      </c>
      <c r="D26" s="292">
        <f t="shared" ref="D26:V26" si="1">SUM(D23:D25)</f>
        <v>0</v>
      </c>
      <c r="E26" s="291">
        <f t="shared" si="1"/>
        <v>0</v>
      </c>
      <c r="F26" s="292">
        <f t="shared" si="1"/>
        <v>0</v>
      </c>
      <c r="G26" s="291">
        <f t="shared" si="1"/>
        <v>0</v>
      </c>
      <c r="H26" s="293">
        <f t="shared" si="1"/>
        <v>0</v>
      </c>
      <c r="I26" s="293">
        <f t="shared" si="1"/>
        <v>0</v>
      </c>
      <c r="J26" s="293">
        <f t="shared" si="1"/>
        <v>0</v>
      </c>
      <c r="K26" s="293">
        <f t="shared" si="1"/>
        <v>0</v>
      </c>
      <c r="L26" s="293">
        <f t="shared" si="1"/>
        <v>0</v>
      </c>
      <c r="M26" s="293">
        <f t="shared" si="1"/>
        <v>0</v>
      </c>
      <c r="N26" s="293">
        <f t="shared" si="1"/>
        <v>0</v>
      </c>
      <c r="O26" s="293">
        <f t="shared" si="1"/>
        <v>0</v>
      </c>
      <c r="P26" s="293">
        <f t="shared" si="1"/>
        <v>0</v>
      </c>
      <c r="Q26" s="293">
        <f t="shared" si="1"/>
        <v>0</v>
      </c>
      <c r="R26" s="293">
        <f t="shared" si="1"/>
        <v>0</v>
      </c>
      <c r="S26" s="293">
        <f t="shared" si="1"/>
        <v>0</v>
      </c>
      <c r="T26" s="292">
        <f t="shared" si="1"/>
        <v>0</v>
      </c>
      <c r="U26" s="294">
        <f t="shared" si="1"/>
        <v>0</v>
      </c>
      <c r="V26" s="292">
        <f t="shared" si="1"/>
        <v>0</v>
      </c>
    </row>
    <row r="27" spans="1:22" x14ac:dyDescent="0.25">
      <c r="A27" s="139" t="s">
        <v>3</v>
      </c>
      <c r="B27" s="138" t="s">
        <v>650</v>
      </c>
      <c r="C27" s="297"/>
      <c r="D27" s="298"/>
      <c r="E27" s="297"/>
      <c r="F27" s="298"/>
      <c r="G27" s="297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8"/>
      <c r="U27" s="299"/>
      <c r="V27" s="298"/>
    </row>
    <row r="28" spans="1:22" x14ac:dyDescent="0.25">
      <c r="A28" s="139"/>
      <c r="B28" s="138" t="s">
        <v>651</v>
      </c>
      <c r="C28" s="297"/>
      <c r="D28" s="298"/>
      <c r="E28" s="297"/>
      <c r="F28" s="298"/>
      <c r="G28" s="297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8"/>
      <c r="U28" s="299"/>
      <c r="V28" s="298"/>
    </row>
    <row r="29" spans="1:22" x14ac:dyDescent="0.25">
      <c r="A29" s="139"/>
      <c r="B29" s="138" t="s">
        <v>652</v>
      </c>
      <c r="C29" s="297"/>
      <c r="D29" s="298"/>
      <c r="E29" s="297"/>
      <c r="F29" s="298"/>
      <c r="G29" s="297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8"/>
      <c r="U29" s="299"/>
      <c r="V29" s="298"/>
    </row>
    <row r="30" spans="1:22" x14ac:dyDescent="0.25">
      <c r="A30" s="197"/>
      <c r="B30" s="742" t="s">
        <v>654</v>
      </c>
      <c r="C30" s="291">
        <f t="shared" ref="C30:V30" si="2">SUM(C27:C29)</f>
        <v>0</v>
      </c>
      <c r="D30" s="292">
        <f t="shared" si="2"/>
        <v>0</v>
      </c>
      <c r="E30" s="291">
        <f t="shared" si="2"/>
        <v>0</v>
      </c>
      <c r="F30" s="292">
        <f t="shared" si="2"/>
        <v>0</v>
      </c>
      <c r="G30" s="291">
        <f t="shared" si="2"/>
        <v>0</v>
      </c>
      <c r="H30" s="293">
        <f t="shared" si="2"/>
        <v>0</v>
      </c>
      <c r="I30" s="293">
        <f t="shared" si="2"/>
        <v>0</v>
      </c>
      <c r="J30" s="293">
        <f t="shared" si="2"/>
        <v>0</v>
      </c>
      <c r="K30" s="293">
        <f t="shared" si="2"/>
        <v>0</v>
      </c>
      <c r="L30" s="293">
        <f t="shared" si="2"/>
        <v>0</v>
      </c>
      <c r="M30" s="293">
        <f t="shared" si="2"/>
        <v>0</v>
      </c>
      <c r="N30" s="293">
        <f t="shared" si="2"/>
        <v>0</v>
      </c>
      <c r="O30" s="293">
        <f t="shared" si="2"/>
        <v>0</v>
      </c>
      <c r="P30" s="293">
        <f t="shared" si="2"/>
        <v>0</v>
      </c>
      <c r="Q30" s="293">
        <f t="shared" si="2"/>
        <v>0</v>
      </c>
      <c r="R30" s="293">
        <f t="shared" si="2"/>
        <v>0</v>
      </c>
      <c r="S30" s="293">
        <f t="shared" si="2"/>
        <v>0</v>
      </c>
      <c r="T30" s="292">
        <f t="shared" si="2"/>
        <v>0</v>
      </c>
      <c r="U30" s="294">
        <f t="shared" si="2"/>
        <v>0</v>
      </c>
      <c r="V30" s="292">
        <f t="shared" si="2"/>
        <v>0</v>
      </c>
    </row>
    <row r="31" spans="1:22" x14ac:dyDescent="0.25">
      <c r="A31" s="139" t="s">
        <v>6</v>
      </c>
      <c r="B31" s="138" t="s">
        <v>650</v>
      </c>
      <c r="C31" s="297"/>
      <c r="D31" s="298"/>
      <c r="E31" s="297"/>
      <c r="F31" s="298"/>
      <c r="G31" s="297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8"/>
      <c r="U31" s="299"/>
      <c r="V31" s="298"/>
    </row>
    <row r="32" spans="1:22" x14ac:dyDescent="0.25">
      <c r="A32" s="139"/>
      <c r="B32" s="138" t="s">
        <v>651</v>
      </c>
      <c r="C32" s="297"/>
      <c r="D32" s="298"/>
      <c r="E32" s="297"/>
      <c r="F32" s="298"/>
      <c r="G32" s="297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8"/>
      <c r="U32" s="299"/>
      <c r="V32" s="298"/>
    </row>
    <row r="33" spans="1:22" x14ac:dyDescent="0.25">
      <c r="A33" s="139"/>
      <c r="B33" s="138" t="s">
        <v>652</v>
      </c>
      <c r="C33" s="297"/>
      <c r="D33" s="298"/>
      <c r="E33" s="297"/>
      <c r="F33" s="298"/>
      <c r="G33" s="297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8"/>
      <c r="U33" s="299"/>
      <c r="V33" s="298"/>
    </row>
    <row r="34" spans="1:22" x14ac:dyDescent="0.25">
      <c r="A34" s="197"/>
      <c r="B34" s="742" t="s">
        <v>655</v>
      </c>
      <c r="C34" s="291">
        <f t="shared" ref="C34:V34" si="3">SUM(C31:C33)</f>
        <v>0</v>
      </c>
      <c r="D34" s="292">
        <f t="shared" si="3"/>
        <v>0</v>
      </c>
      <c r="E34" s="291">
        <f t="shared" si="3"/>
        <v>0</v>
      </c>
      <c r="F34" s="292">
        <f t="shared" si="3"/>
        <v>0</v>
      </c>
      <c r="G34" s="291">
        <f t="shared" si="3"/>
        <v>0</v>
      </c>
      <c r="H34" s="293">
        <f t="shared" si="3"/>
        <v>0</v>
      </c>
      <c r="I34" s="293">
        <f t="shared" si="3"/>
        <v>0</v>
      </c>
      <c r="J34" s="293">
        <f t="shared" si="3"/>
        <v>0</v>
      </c>
      <c r="K34" s="293">
        <f t="shared" si="3"/>
        <v>0</v>
      </c>
      <c r="L34" s="293">
        <f t="shared" si="3"/>
        <v>0</v>
      </c>
      <c r="M34" s="293">
        <f t="shared" si="3"/>
        <v>0</v>
      </c>
      <c r="N34" s="293">
        <f t="shared" si="3"/>
        <v>0</v>
      </c>
      <c r="O34" s="293">
        <f t="shared" si="3"/>
        <v>0</v>
      </c>
      <c r="P34" s="293">
        <f t="shared" si="3"/>
        <v>0</v>
      </c>
      <c r="Q34" s="293">
        <f t="shared" si="3"/>
        <v>0</v>
      </c>
      <c r="R34" s="293">
        <f t="shared" si="3"/>
        <v>0</v>
      </c>
      <c r="S34" s="293">
        <f t="shared" si="3"/>
        <v>0</v>
      </c>
      <c r="T34" s="292">
        <f t="shared" si="3"/>
        <v>0</v>
      </c>
      <c r="U34" s="294">
        <f t="shared" si="3"/>
        <v>0</v>
      </c>
      <c r="V34" s="292">
        <f t="shared" si="3"/>
        <v>0</v>
      </c>
    </row>
    <row r="35" spans="1:22" x14ac:dyDescent="0.25">
      <c r="A35" s="139" t="s">
        <v>7</v>
      </c>
      <c r="B35" s="138" t="s">
        <v>650</v>
      </c>
      <c r="C35" s="297"/>
      <c r="D35" s="298"/>
      <c r="E35" s="297"/>
      <c r="F35" s="298"/>
      <c r="G35" s="297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8"/>
      <c r="U35" s="299"/>
      <c r="V35" s="298"/>
    </row>
    <row r="36" spans="1:22" x14ac:dyDescent="0.25">
      <c r="A36" s="139"/>
      <c r="B36" s="138" t="s">
        <v>651</v>
      </c>
      <c r="C36" s="297"/>
      <c r="D36" s="298"/>
      <c r="E36" s="297"/>
      <c r="F36" s="298"/>
      <c r="G36" s="297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8"/>
      <c r="U36" s="299"/>
      <c r="V36" s="298"/>
    </row>
    <row r="37" spans="1:22" x14ac:dyDescent="0.25">
      <c r="A37" s="139"/>
      <c r="B37" s="138" t="s">
        <v>652</v>
      </c>
      <c r="C37" s="297"/>
      <c r="D37" s="298"/>
      <c r="E37" s="297"/>
      <c r="F37" s="298"/>
      <c r="G37" s="297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8"/>
      <c r="U37" s="299"/>
      <c r="V37" s="298"/>
    </row>
    <row r="38" spans="1:22" x14ac:dyDescent="0.25">
      <c r="A38" s="197"/>
      <c r="B38" s="742" t="s">
        <v>656</v>
      </c>
      <c r="C38" s="291">
        <f t="shared" ref="C38:V38" si="4">SUM(C35:C37)</f>
        <v>0</v>
      </c>
      <c r="D38" s="292">
        <f t="shared" si="4"/>
        <v>0</v>
      </c>
      <c r="E38" s="291">
        <f t="shared" si="4"/>
        <v>0</v>
      </c>
      <c r="F38" s="292">
        <f t="shared" si="4"/>
        <v>0</v>
      </c>
      <c r="G38" s="291">
        <f t="shared" si="4"/>
        <v>0</v>
      </c>
      <c r="H38" s="293">
        <f t="shared" si="4"/>
        <v>0</v>
      </c>
      <c r="I38" s="293">
        <f t="shared" si="4"/>
        <v>0</v>
      </c>
      <c r="J38" s="293">
        <f t="shared" si="4"/>
        <v>0</v>
      </c>
      <c r="K38" s="293">
        <f t="shared" si="4"/>
        <v>0</v>
      </c>
      <c r="L38" s="293">
        <f t="shared" si="4"/>
        <v>0</v>
      </c>
      <c r="M38" s="293">
        <f t="shared" si="4"/>
        <v>0</v>
      </c>
      <c r="N38" s="293">
        <f t="shared" si="4"/>
        <v>0</v>
      </c>
      <c r="O38" s="293">
        <f t="shared" si="4"/>
        <v>0</v>
      </c>
      <c r="P38" s="293">
        <f t="shared" si="4"/>
        <v>0</v>
      </c>
      <c r="Q38" s="293">
        <f t="shared" si="4"/>
        <v>0</v>
      </c>
      <c r="R38" s="293">
        <f t="shared" si="4"/>
        <v>0</v>
      </c>
      <c r="S38" s="293">
        <f t="shared" si="4"/>
        <v>0</v>
      </c>
      <c r="T38" s="292">
        <f t="shared" si="4"/>
        <v>0</v>
      </c>
      <c r="U38" s="294">
        <f t="shared" si="4"/>
        <v>0</v>
      </c>
      <c r="V38" s="292">
        <f t="shared" si="4"/>
        <v>0</v>
      </c>
    </row>
    <row r="39" spans="1:22" x14ac:dyDescent="0.25">
      <c r="A39" s="139" t="s">
        <v>8</v>
      </c>
      <c r="B39" s="138" t="s">
        <v>650</v>
      </c>
      <c r="C39" s="297"/>
      <c r="D39" s="298"/>
      <c r="E39" s="297"/>
      <c r="F39" s="298"/>
      <c r="G39" s="297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8"/>
      <c r="U39" s="299"/>
      <c r="V39" s="298"/>
    </row>
    <row r="40" spans="1:22" x14ac:dyDescent="0.25">
      <c r="A40" s="139"/>
      <c r="B40" s="138" t="s">
        <v>651</v>
      </c>
      <c r="C40" s="297"/>
      <c r="D40" s="298"/>
      <c r="E40" s="297"/>
      <c r="F40" s="298"/>
      <c r="G40" s="297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8"/>
      <c r="U40" s="299"/>
      <c r="V40" s="298"/>
    </row>
    <row r="41" spans="1:22" x14ac:dyDescent="0.25">
      <c r="A41" s="139"/>
      <c r="B41" s="138" t="s">
        <v>652</v>
      </c>
      <c r="C41" s="297"/>
      <c r="D41" s="298"/>
      <c r="E41" s="297"/>
      <c r="F41" s="298"/>
      <c r="G41" s="297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8"/>
      <c r="U41" s="299"/>
      <c r="V41" s="298"/>
    </row>
    <row r="42" spans="1:22" x14ac:dyDescent="0.25">
      <c r="A42" s="197"/>
      <c r="B42" s="742" t="s">
        <v>657</v>
      </c>
      <c r="C42" s="291">
        <f t="shared" ref="C42:V42" si="5">SUM(C39:C41)</f>
        <v>0</v>
      </c>
      <c r="D42" s="292">
        <f t="shared" si="5"/>
        <v>0</v>
      </c>
      <c r="E42" s="291">
        <f t="shared" si="5"/>
        <v>0</v>
      </c>
      <c r="F42" s="292">
        <f t="shared" si="5"/>
        <v>0</v>
      </c>
      <c r="G42" s="291">
        <f t="shared" si="5"/>
        <v>0</v>
      </c>
      <c r="H42" s="293">
        <f t="shared" si="5"/>
        <v>0</v>
      </c>
      <c r="I42" s="293">
        <f t="shared" si="5"/>
        <v>0</v>
      </c>
      <c r="J42" s="293">
        <f t="shared" si="5"/>
        <v>0</v>
      </c>
      <c r="K42" s="293">
        <f t="shared" si="5"/>
        <v>0</v>
      </c>
      <c r="L42" s="293">
        <f t="shared" si="5"/>
        <v>0</v>
      </c>
      <c r="M42" s="293">
        <f t="shared" si="5"/>
        <v>0</v>
      </c>
      <c r="N42" s="293">
        <f t="shared" si="5"/>
        <v>0</v>
      </c>
      <c r="O42" s="293">
        <f t="shared" si="5"/>
        <v>0</v>
      </c>
      <c r="P42" s="293">
        <f t="shared" si="5"/>
        <v>0</v>
      </c>
      <c r="Q42" s="293">
        <f t="shared" si="5"/>
        <v>0</v>
      </c>
      <c r="R42" s="293">
        <f t="shared" si="5"/>
        <v>0</v>
      </c>
      <c r="S42" s="293">
        <f t="shared" si="5"/>
        <v>0</v>
      </c>
      <c r="T42" s="292">
        <f t="shared" si="5"/>
        <v>0</v>
      </c>
      <c r="U42" s="294">
        <f t="shared" si="5"/>
        <v>0</v>
      </c>
      <c r="V42" s="292">
        <f t="shared" si="5"/>
        <v>0</v>
      </c>
    </row>
    <row r="43" spans="1:22" x14ac:dyDescent="0.25">
      <c r="A43" s="925" t="s">
        <v>192</v>
      </c>
      <c r="B43" s="138" t="s">
        <v>650</v>
      </c>
      <c r="C43" s="297"/>
      <c r="D43" s="298"/>
      <c r="E43" s="297"/>
      <c r="F43" s="298"/>
      <c r="G43" s="297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8"/>
      <c r="U43" s="299"/>
      <c r="V43" s="298"/>
    </row>
    <row r="44" spans="1:22" x14ac:dyDescent="0.25">
      <c r="A44" s="926"/>
      <c r="B44" s="138" t="s">
        <v>651</v>
      </c>
      <c r="C44" s="297"/>
      <c r="D44" s="298"/>
      <c r="E44" s="297"/>
      <c r="F44" s="298"/>
      <c r="G44" s="297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8"/>
      <c r="U44" s="299"/>
      <c r="V44" s="298"/>
    </row>
    <row r="45" spans="1:22" x14ac:dyDescent="0.25">
      <c r="A45" s="927"/>
      <c r="B45" s="138" t="s">
        <v>652</v>
      </c>
      <c r="C45" s="297"/>
      <c r="D45" s="298"/>
      <c r="E45" s="297"/>
      <c r="F45" s="298"/>
      <c r="G45" s="297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8"/>
      <c r="U45" s="299"/>
      <c r="V45" s="298"/>
    </row>
    <row r="46" spans="1:22" x14ac:dyDescent="0.25">
      <c r="A46" s="197"/>
      <c r="B46" s="742" t="s">
        <v>658</v>
      </c>
      <c r="C46" s="291">
        <f>SUM(C43:C45)</f>
        <v>0</v>
      </c>
      <c r="D46" s="292">
        <f t="shared" ref="D46:V46" si="6">SUM(D43:D45)</f>
        <v>0</v>
      </c>
      <c r="E46" s="291">
        <f t="shared" si="6"/>
        <v>0</v>
      </c>
      <c r="F46" s="292">
        <f t="shared" si="6"/>
        <v>0</v>
      </c>
      <c r="G46" s="291">
        <f t="shared" si="6"/>
        <v>0</v>
      </c>
      <c r="H46" s="293">
        <f t="shared" si="6"/>
        <v>0</v>
      </c>
      <c r="I46" s="293">
        <f t="shared" si="6"/>
        <v>0</v>
      </c>
      <c r="J46" s="293">
        <f t="shared" si="6"/>
        <v>0</v>
      </c>
      <c r="K46" s="293">
        <f t="shared" si="6"/>
        <v>0</v>
      </c>
      <c r="L46" s="293">
        <f t="shared" si="6"/>
        <v>0</v>
      </c>
      <c r="M46" s="293">
        <f t="shared" si="6"/>
        <v>0</v>
      </c>
      <c r="N46" s="293">
        <f t="shared" si="6"/>
        <v>0</v>
      </c>
      <c r="O46" s="293">
        <f t="shared" si="6"/>
        <v>0</v>
      </c>
      <c r="P46" s="293">
        <f t="shared" si="6"/>
        <v>0</v>
      </c>
      <c r="Q46" s="293">
        <f t="shared" si="6"/>
        <v>0</v>
      </c>
      <c r="R46" s="293">
        <f t="shared" si="6"/>
        <v>0</v>
      </c>
      <c r="S46" s="293">
        <f t="shared" si="6"/>
        <v>0</v>
      </c>
      <c r="T46" s="292">
        <f t="shared" si="6"/>
        <v>0</v>
      </c>
      <c r="U46" s="294">
        <f t="shared" si="6"/>
        <v>0</v>
      </c>
      <c r="V46" s="292">
        <f t="shared" si="6"/>
        <v>0</v>
      </c>
    </row>
    <row r="47" spans="1:22" ht="15.75" thickBot="1" x14ac:dyDescent="0.3">
      <c r="A47" s="197"/>
      <c r="B47" s="743" t="s">
        <v>659</v>
      </c>
      <c r="C47" s="291">
        <f>C46+C42+C38+C34+C30</f>
        <v>0</v>
      </c>
      <c r="D47" s="292">
        <f t="shared" ref="D47:V47" si="7">D46+D42+D38+D34+D30</f>
        <v>0</v>
      </c>
      <c r="E47" s="291">
        <f t="shared" si="7"/>
        <v>0</v>
      </c>
      <c r="F47" s="292">
        <f t="shared" si="7"/>
        <v>0</v>
      </c>
      <c r="G47" s="291">
        <f t="shared" si="7"/>
        <v>0</v>
      </c>
      <c r="H47" s="293">
        <f t="shared" si="7"/>
        <v>0</v>
      </c>
      <c r="I47" s="293">
        <f t="shared" si="7"/>
        <v>0</v>
      </c>
      <c r="J47" s="293">
        <f t="shared" si="7"/>
        <v>0</v>
      </c>
      <c r="K47" s="293">
        <f t="shared" si="7"/>
        <v>0</v>
      </c>
      <c r="L47" s="293">
        <f t="shared" si="7"/>
        <v>0</v>
      </c>
      <c r="M47" s="293">
        <f t="shared" si="7"/>
        <v>0</v>
      </c>
      <c r="N47" s="293">
        <f t="shared" si="7"/>
        <v>0</v>
      </c>
      <c r="O47" s="293">
        <f t="shared" si="7"/>
        <v>0</v>
      </c>
      <c r="P47" s="293">
        <f t="shared" si="7"/>
        <v>0</v>
      </c>
      <c r="Q47" s="293">
        <f t="shared" si="7"/>
        <v>0</v>
      </c>
      <c r="R47" s="293">
        <f t="shared" si="7"/>
        <v>0</v>
      </c>
      <c r="S47" s="293">
        <f t="shared" si="7"/>
        <v>0</v>
      </c>
      <c r="T47" s="292">
        <f t="shared" si="7"/>
        <v>0</v>
      </c>
      <c r="U47" s="294">
        <f t="shared" si="7"/>
        <v>0</v>
      </c>
      <c r="V47" s="292">
        <f t="shared" si="7"/>
        <v>0</v>
      </c>
    </row>
    <row r="48" spans="1:22" ht="15.75" thickBot="1" x14ac:dyDescent="0.3">
      <c r="A48" s="567"/>
      <c r="B48" s="568" t="s">
        <v>660</v>
      </c>
      <c r="C48" s="295">
        <f>C47+C26</f>
        <v>0</v>
      </c>
      <c r="D48" s="295">
        <f t="shared" ref="D48:V48" si="8">D47+D26</f>
        <v>0</v>
      </c>
      <c r="E48" s="295">
        <f t="shared" si="8"/>
        <v>0</v>
      </c>
      <c r="F48" s="295">
        <f t="shared" si="8"/>
        <v>0</v>
      </c>
      <c r="G48" s="295">
        <f t="shared" si="8"/>
        <v>0</v>
      </c>
      <c r="H48" s="295">
        <f t="shared" si="8"/>
        <v>0</v>
      </c>
      <c r="I48" s="295">
        <f t="shared" si="8"/>
        <v>0</v>
      </c>
      <c r="J48" s="295">
        <f t="shared" si="8"/>
        <v>0</v>
      </c>
      <c r="K48" s="295">
        <f t="shared" si="8"/>
        <v>0</v>
      </c>
      <c r="L48" s="295">
        <f t="shared" si="8"/>
        <v>0</v>
      </c>
      <c r="M48" s="295">
        <f t="shared" si="8"/>
        <v>0</v>
      </c>
      <c r="N48" s="295">
        <f t="shared" si="8"/>
        <v>0</v>
      </c>
      <c r="O48" s="295">
        <f t="shared" si="8"/>
        <v>0</v>
      </c>
      <c r="P48" s="295">
        <f t="shared" si="8"/>
        <v>0</v>
      </c>
      <c r="Q48" s="295">
        <f t="shared" si="8"/>
        <v>0</v>
      </c>
      <c r="R48" s="295">
        <f t="shared" si="8"/>
        <v>0</v>
      </c>
      <c r="S48" s="295">
        <f t="shared" si="8"/>
        <v>0</v>
      </c>
      <c r="T48" s="295">
        <f t="shared" si="8"/>
        <v>0</v>
      </c>
      <c r="U48" s="295">
        <f t="shared" si="8"/>
        <v>0</v>
      </c>
      <c r="V48" s="296">
        <f t="shared" si="8"/>
        <v>0</v>
      </c>
    </row>
    <row r="49" spans="1:22" x14ac:dyDescent="0.25">
      <c r="A49" s="76"/>
      <c r="B49" s="24"/>
      <c r="C49" s="77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24"/>
      <c r="Q49" s="24"/>
      <c r="R49" s="24"/>
      <c r="S49" s="24"/>
      <c r="T49" s="24"/>
      <c r="U49" s="24"/>
      <c r="V49" s="24"/>
    </row>
    <row r="50" spans="1:22" x14ac:dyDescent="0.25">
      <c r="A50" s="183" t="s">
        <v>661</v>
      </c>
      <c r="B50" s="183" t="s">
        <v>488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  <c r="Q50" s="148"/>
      <c r="R50" s="148"/>
      <c r="S50" s="148"/>
      <c r="T50" s="148"/>
      <c r="U50" s="148"/>
      <c r="V50" s="148"/>
    </row>
    <row r="51" spans="1:22" x14ac:dyDescent="0.25">
      <c r="A51" s="184"/>
      <c r="B51" s="744" t="s">
        <v>985</v>
      </c>
      <c r="C51" s="147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8"/>
      <c r="Q51" s="148"/>
      <c r="R51" s="148"/>
      <c r="S51" s="148"/>
      <c r="T51" s="148"/>
      <c r="U51" s="148"/>
      <c r="V51" s="148"/>
    </row>
    <row r="52" spans="1:22" x14ac:dyDescent="0.25">
      <c r="A52" s="184"/>
      <c r="B52" s="799" t="s">
        <v>986</v>
      </c>
      <c r="C52" s="147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8"/>
      <c r="Q52" s="148"/>
      <c r="R52" s="148"/>
      <c r="S52" s="148"/>
      <c r="T52" s="148"/>
      <c r="U52" s="148"/>
      <c r="V52" s="148"/>
    </row>
    <row r="53" spans="1:22" x14ac:dyDescent="0.25">
      <c r="A53" s="184"/>
      <c r="B53" s="799" t="s">
        <v>987</v>
      </c>
      <c r="C53" s="147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8"/>
      <c r="Q53" s="148"/>
      <c r="R53" s="148"/>
      <c r="S53" s="148"/>
      <c r="T53" s="148"/>
      <c r="U53" s="148"/>
      <c r="V53" s="148"/>
    </row>
    <row r="54" spans="1:22" x14ac:dyDescent="0.25">
      <c r="A54" s="184"/>
      <c r="B54" s="184" t="s">
        <v>662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8"/>
      <c r="Q54" s="148"/>
      <c r="R54" s="148"/>
      <c r="S54" s="148"/>
      <c r="T54" s="148"/>
      <c r="U54" s="148"/>
      <c r="V54" s="148"/>
    </row>
    <row r="55" spans="1:22" x14ac:dyDescent="0.25">
      <c r="A55" s="185"/>
      <c r="B55" s="744" t="s">
        <v>663</v>
      </c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48"/>
      <c r="Q55" s="148"/>
      <c r="R55" s="148"/>
      <c r="S55" s="148"/>
      <c r="T55" s="148"/>
      <c r="U55" s="148"/>
      <c r="V55" s="148"/>
    </row>
  </sheetData>
  <mergeCells count="23">
    <mergeCell ref="A7:A8"/>
    <mergeCell ref="B7:B8"/>
    <mergeCell ref="C7:F7"/>
    <mergeCell ref="G7:J7"/>
    <mergeCell ref="K7:N7"/>
    <mergeCell ref="Q21:R21"/>
    <mergeCell ref="S21:T21"/>
    <mergeCell ref="S7:V7"/>
    <mergeCell ref="W7:Z7"/>
    <mergeCell ref="AA7:AD7"/>
    <mergeCell ref="G20:T20"/>
    <mergeCell ref="U20:V21"/>
    <mergeCell ref="G21:H21"/>
    <mergeCell ref="O7:R7"/>
    <mergeCell ref="A43:A45"/>
    <mergeCell ref="I21:J21"/>
    <mergeCell ref="K21:L21"/>
    <mergeCell ref="M21:N21"/>
    <mergeCell ref="O21:P21"/>
    <mergeCell ref="A20:A22"/>
    <mergeCell ref="B20:B22"/>
    <mergeCell ref="C20:D21"/>
    <mergeCell ref="E20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CONTENTS</vt:lpstr>
      <vt:lpstr>F1</vt:lpstr>
      <vt:lpstr>F2</vt:lpstr>
      <vt:lpstr>F3</vt:lpstr>
      <vt:lpstr>F4</vt:lpstr>
      <vt:lpstr>F5</vt:lpstr>
      <vt:lpstr>F6,6.1</vt:lpstr>
      <vt:lpstr>F7</vt:lpstr>
      <vt:lpstr>F8,8.1</vt:lpstr>
      <vt:lpstr>F9,9.1,10</vt:lpstr>
      <vt:lpstr>F12,12.1,12.2</vt:lpstr>
      <vt:lpstr>F11</vt:lpstr>
      <vt:lpstr>F13</vt:lpstr>
      <vt:lpstr>F13.1</vt:lpstr>
      <vt:lpstr>F14</vt:lpstr>
      <vt:lpstr>F14.1</vt:lpstr>
      <vt:lpstr>F14.2</vt:lpstr>
      <vt:lpstr>F14.4</vt:lpstr>
      <vt:lpstr>F15</vt:lpstr>
      <vt:lpstr>F16</vt:lpstr>
      <vt:lpstr>F17</vt:lpstr>
      <vt:lpstr>F18</vt:lpstr>
      <vt:lpstr>F19</vt:lpstr>
      <vt:lpstr>F20</vt:lpstr>
      <vt:lpstr>F21</vt:lpstr>
      <vt:lpstr>F22</vt:lpstr>
      <vt:lpstr>F23</vt:lpstr>
      <vt:lpstr>F24</vt:lpstr>
      <vt:lpstr>F25</vt:lpstr>
      <vt:lpstr>F26</vt:lpstr>
      <vt:lpstr>F27</vt:lpstr>
      <vt:lpstr>F28</vt:lpstr>
      <vt:lpstr>F30</vt:lpstr>
      <vt:lpstr>F31</vt:lpstr>
      <vt:lpstr>F.31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Vivjan Jupi</dc:creator>
  <cp:lastModifiedBy>Aida Guxho</cp:lastModifiedBy>
  <cp:lastPrinted>2020-09-18T10:09:32Z</cp:lastPrinted>
  <dcterms:created xsi:type="dcterms:W3CDTF">2016-08-12T09:41:20Z</dcterms:created>
  <dcterms:modified xsi:type="dcterms:W3CDTF">2025-10-09T14:43:19Z</dcterms:modified>
</cp:coreProperties>
</file>