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kimet vali\Aneksi 1\QERSHOR 2018\"/>
    </mc:Choice>
  </mc:AlternateContent>
  <bookViews>
    <workbookView xWindow="0" yWindow="0" windowWidth="28800" windowHeight="10635"/>
  </bookViews>
  <sheets>
    <sheet name="instrumentet" sheetId="1" r:id="rId1"/>
  </sheets>
  <definedNames>
    <definedName name="_xlnm.Print_Area" localSheetId="0">instrumentet!$A$1:$L$94</definedName>
  </definedNames>
  <calcPr calcId="152511"/>
</workbook>
</file>

<file path=xl/calcChain.xml><?xml version="1.0" encoding="utf-8"?>
<calcChain xmlns="http://schemas.openxmlformats.org/spreadsheetml/2006/main">
  <c r="E54" i="1" l="1"/>
  <c r="K21" i="1" l="1"/>
  <c r="K17" i="1"/>
  <c r="K16" i="1"/>
  <c r="D32" i="1" l="1"/>
  <c r="E32" i="1"/>
  <c r="F32" i="1"/>
  <c r="L32" i="1" s="1"/>
  <c r="G32" i="1"/>
  <c r="K32" i="1" s="1"/>
  <c r="H32" i="1"/>
  <c r="I32" i="1"/>
  <c r="J32" i="1"/>
  <c r="C32" i="1"/>
  <c r="D70" i="1"/>
  <c r="E70" i="1"/>
  <c r="F70" i="1"/>
  <c r="G70" i="1"/>
  <c r="H70" i="1"/>
  <c r="I70" i="1"/>
  <c r="J70" i="1"/>
  <c r="C70" i="1"/>
  <c r="K70" i="1" s="1"/>
  <c r="D62" i="1"/>
  <c r="D59" i="1"/>
  <c r="D58" i="1"/>
  <c r="E58" i="1"/>
  <c r="G58" i="1"/>
  <c r="H58" i="1"/>
  <c r="I58" i="1"/>
  <c r="J58" i="1"/>
  <c r="C58" i="1"/>
  <c r="E59" i="1"/>
  <c r="F59" i="1"/>
  <c r="F58" i="1" s="1"/>
  <c r="G59" i="1"/>
  <c r="H59" i="1"/>
  <c r="I59" i="1"/>
  <c r="J59" i="1"/>
  <c r="C59" i="1"/>
  <c r="E62" i="1"/>
  <c r="F62" i="1"/>
  <c r="G62" i="1"/>
  <c r="H62" i="1"/>
  <c r="I62" i="1"/>
  <c r="J62" i="1"/>
  <c r="C62" i="1"/>
  <c r="L33" i="1"/>
  <c r="L34" i="1"/>
  <c r="L61" i="1"/>
  <c r="L62" i="1"/>
  <c r="L63" i="1"/>
  <c r="L64" i="1"/>
  <c r="L65" i="1"/>
  <c r="L67" i="1"/>
  <c r="L69" i="1"/>
  <c r="L71" i="1"/>
  <c r="L72" i="1"/>
  <c r="L68" i="1"/>
  <c r="K18" i="1"/>
  <c r="K19" i="1"/>
  <c r="K22" i="1"/>
  <c r="K24" i="1"/>
  <c r="K25" i="1"/>
  <c r="K26" i="1"/>
  <c r="K28" i="1"/>
  <c r="K30" i="1"/>
  <c r="K31" i="1"/>
  <c r="K33" i="1"/>
  <c r="K34" i="1"/>
  <c r="K36" i="1"/>
  <c r="K37" i="1"/>
  <c r="K39" i="1"/>
  <c r="K40" i="1"/>
  <c r="K42" i="1"/>
  <c r="K43" i="1"/>
  <c r="K44" i="1"/>
  <c r="K46" i="1"/>
  <c r="K48" i="1"/>
  <c r="K49" i="1"/>
  <c r="K51" i="1"/>
  <c r="K52" i="1"/>
  <c r="K55" i="1"/>
  <c r="K56" i="1"/>
  <c r="K60" i="1"/>
  <c r="K61" i="1"/>
  <c r="K62" i="1"/>
  <c r="K63" i="1"/>
  <c r="K64" i="1"/>
  <c r="K65" i="1"/>
  <c r="K67" i="1"/>
  <c r="K68" i="1"/>
  <c r="K69" i="1"/>
  <c r="K71" i="1"/>
  <c r="K72" i="1"/>
  <c r="L70" i="1" l="1"/>
  <c r="K59" i="1"/>
  <c r="J80" i="1"/>
  <c r="I80" i="1"/>
  <c r="J76" i="1"/>
  <c r="I76" i="1"/>
  <c r="H23" i="1" l="1"/>
  <c r="H20" i="1"/>
  <c r="H15" i="1"/>
  <c r="I50" i="1"/>
  <c r="I45" i="1" s="1"/>
  <c r="J50" i="1"/>
  <c r="J45" i="1" s="1"/>
  <c r="I47" i="1"/>
  <c r="J47" i="1"/>
  <c r="I41" i="1"/>
  <c r="J41" i="1"/>
  <c r="I38" i="1"/>
  <c r="J38" i="1"/>
  <c r="I35" i="1"/>
  <c r="J35" i="1"/>
  <c r="I29" i="1"/>
  <c r="J29" i="1"/>
  <c r="I23" i="1"/>
  <c r="J23" i="1"/>
  <c r="I20" i="1"/>
  <c r="J20" i="1"/>
  <c r="I15" i="1"/>
  <c r="J15" i="1"/>
  <c r="I54" i="1"/>
  <c r="J54" i="1"/>
  <c r="I66" i="1"/>
  <c r="J66" i="1"/>
  <c r="K58" i="1"/>
  <c r="D80" i="1"/>
  <c r="E80" i="1"/>
  <c r="F80" i="1"/>
  <c r="G80" i="1"/>
  <c r="H80" i="1"/>
  <c r="D76" i="1"/>
  <c r="E76" i="1"/>
  <c r="F76" i="1"/>
  <c r="G76" i="1"/>
  <c r="H76" i="1"/>
  <c r="D66" i="1"/>
  <c r="E66" i="1"/>
  <c r="F66" i="1"/>
  <c r="G66" i="1"/>
  <c r="H66" i="1"/>
  <c r="D54" i="1"/>
  <c r="F54" i="1"/>
  <c r="G54" i="1"/>
  <c r="H54" i="1"/>
  <c r="E50" i="1"/>
  <c r="F50" i="1"/>
  <c r="G50" i="1"/>
  <c r="H50" i="1"/>
  <c r="D47" i="1"/>
  <c r="E47" i="1"/>
  <c r="F47" i="1"/>
  <c r="G47" i="1"/>
  <c r="H47" i="1"/>
  <c r="D41" i="1"/>
  <c r="E41" i="1"/>
  <c r="F41" i="1"/>
  <c r="G41" i="1"/>
  <c r="H41" i="1"/>
  <c r="D38" i="1"/>
  <c r="E38" i="1"/>
  <c r="F38" i="1"/>
  <c r="G38" i="1"/>
  <c r="H38" i="1"/>
  <c r="D35" i="1"/>
  <c r="E35" i="1"/>
  <c r="F35" i="1"/>
  <c r="G35" i="1"/>
  <c r="H35" i="1"/>
  <c r="D29" i="1"/>
  <c r="E29" i="1"/>
  <c r="F29" i="1"/>
  <c r="G29" i="1"/>
  <c r="H29" i="1"/>
  <c r="D23" i="1"/>
  <c r="E23" i="1"/>
  <c r="F23" i="1"/>
  <c r="G23" i="1"/>
  <c r="D20" i="1"/>
  <c r="E20" i="1"/>
  <c r="F20" i="1"/>
  <c r="G20" i="1"/>
  <c r="C20" i="1"/>
  <c r="K20" i="1" s="1"/>
  <c r="D15" i="1"/>
  <c r="E15" i="1"/>
  <c r="F15" i="1"/>
  <c r="G15" i="1"/>
  <c r="C15" i="1"/>
  <c r="L66" i="1" l="1"/>
  <c r="F45" i="1"/>
  <c r="E27" i="1"/>
  <c r="E13" i="1" s="1"/>
  <c r="K15" i="1"/>
  <c r="D27" i="1"/>
  <c r="D13" i="1" s="1"/>
  <c r="F27" i="1"/>
  <c r="F13" i="1" s="1"/>
  <c r="G45" i="1"/>
  <c r="E45" i="1"/>
  <c r="J27" i="1"/>
  <c r="J13" i="1" s="1"/>
  <c r="I27" i="1"/>
  <c r="I74" i="1" s="1"/>
  <c r="J74" i="1"/>
  <c r="H45" i="1"/>
  <c r="H27" i="1"/>
  <c r="H13" i="1" s="1"/>
  <c r="G27" i="1"/>
  <c r="G13" i="1" s="1"/>
  <c r="C23" i="1"/>
  <c r="K23" i="1" s="1"/>
  <c r="C80" i="1"/>
  <c r="C76" i="1"/>
  <c r="K76" i="1" s="1"/>
  <c r="C66" i="1"/>
  <c r="K66" i="1" s="1"/>
  <c r="C54" i="1"/>
  <c r="K54" i="1" s="1"/>
  <c r="C47" i="1"/>
  <c r="K47" i="1" s="1"/>
  <c r="C41" i="1"/>
  <c r="K41" i="1" s="1"/>
  <c r="C38" i="1"/>
  <c r="K38" i="1" s="1"/>
  <c r="C35" i="1"/>
  <c r="K35" i="1" s="1"/>
  <c r="C29" i="1"/>
  <c r="K29" i="1" s="1"/>
  <c r="E74" i="1" l="1"/>
  <c r="K74" i="1" s="1"/>
  <c r="G74" i="1"/>
  <c r="F74" i="1"/>
  <c r="H74" i="1"/>
  <c r="I13" i="1"/>
  <c r="C27" i="1"/>
  <c r="C13" i="1" l="1"/>
  <c r="K27" i="1"/>
  <c r="K77" i="1"/>
  <c r="K78" i="1"/>
  <c r="K79" i="1"/>
  <c r="K80" i="1"/>
  <c r="K81" i="1"/>
  <c r="K82" i="1"/>
  <c r="K84" i="1"/>
  <c r="K86" i="1"/>
  <c r="K88" i="1"/>
  <c r="D50" i="1"/>
  <c r="D45" i="1" s="1"/>
  <c r="D74" i="1" s="1"/>
  <c r="C50" i="1"/>
  <c r="C45" i="1" l="1"/>
  <c r="C74" i="1" s="1"/>
  <c r="K50" i="1"/>
  <c r="K13" i="1"/>
  <c r="K45" i="1" l="1"/>
  <c r="L15" i="1"/>
  <c r="L16" i="1"/>
  <c r="L17" i="1"/>
  <c r="L20" i="1"/>
  <c r="L21" i="1"/>
  <c r="L22" i="1"/>
  <c r="L23" i="1"/>
  <c r="L24" i="1"/>
  <c r="L25" i="1"/>
  <c r="L27" i="1"/>
  <c r="L29" i="1"/>
  <c r="L30" i="1"/>
  <c r="L31" i="1"/>
  <c r="L35" i="1"/>
  <c r="L36" i="1"/>
  <c r="L37" i="1"/>
  <c r="L38" i="1"/>
  <c r="L39" i="1"/>
  <c r="L41" i="1"/>
  <c r="L42" i="1"/>
  <c r="L43" i="1"/>
  <c r="L45" i="1"/>
  <c r="L47" i="1"/>
  <c r="L48" i="1"/>
  <c r="L49" i="1"/>
  <c r="L50" i="1"/>
  <c r="L51" i="1"/>
  <c r="L52" i="1"/>
  <c r="L54" i="1"/>
  <c r="L55" i="1"/>
  <c r="L56" i="1"/>
  <c r="L58" i="1"/>
  <c r="L59" i="1"/>
  <c r="L60" i="1"/>
  <c r="L74" i="1"/>
  <c r="L76" i="1"/>
  <c r="L77" i="1"/>
  <c r="L78" i="1"/>
  <c r="L80" i="1"/>
  <c r="L81" i="1"/>
  <c r="L82" i="1"/>
  <c r="L84" i="1"/>
  <c r="L86" i="1"/>
  <c r="L88" i="1"/>
  <c r="L13" i="1"/>
</calcChain>
</file>

<file path=xl/sharedStrings.xml><?xml version="1.0" encoding="utf-8"?>
<sst xmlns="http://schemas.openxmlformats.org/spreadsheetml/2006/main" count="93" uniqueCount="53">
  <si>
    <t xml:space="preserve">T1 </t>
  </si>
  <si>
    <t>T2</t>
  </si>
  <si>
    <t>T3</t>
  </si>
  <si>
    <t>T4</t>
  </si>
  <si>
    <t>Rubrika</t>
  </si>
  <si>
    <t xml:space="preserve">Numër </t>
  </si>
  <si>
    <t>Vlera</t>
  </si>
  <si>
    <t xml:space="preserve">Vlera </t>
  </si>
  <si>
    <t>I</t>
  </si>
  <si>
    <t>Transferta kreditimi te iniciuara nga  klientët</t>
  </si>
  <si>
    <t>1-transferte krediti në forme letër</t>
  </si>
  <si>
    <t>Për individët</t>
  </si>
  <si>
    <t>Për bizneset</t>
  </si>
  <si>
    <t>disa prej të cilave:</t>
  </si>
  <si>
    <t xml:space="preserve">            -   Ndërmjet llogarive të të njëjtës banke</t>
  </si>
  <si>
    <t xml:space="preserve">           -   Transferta nderbankare brenda vendit</t>
  </si>
  <si>
    <t>2-transferte krediti në forme jo-letër</t>
  </si>
  <si>
    <t xml:space="preserve">a-     Internet banking </t>
  </si>
  <si>
    <t xml:space="preserve">b-    Telefon banking </t>
  </si>
  <si>
    <t xml:space="preserve">c-   Mobile banking </t>
  </si>
  <si>
    <t>d-   Kompjuter banking</t>
  </si>
  <si>
    <t>e-  Te tjera</t>
  </si>
  <si>
    <t>II</t>
  </si>
  <si>
    <t>Pagesa të iniciuara nga klientët me kartë</t>
  </si>
  <si>
    <t xml:space="preserve">1-pagesat me karta funksion debiti </t>
  </si>
  <si>
    <t>2- pagesat me karta funksion krediti</t>
  </si>
  <si>
    <t>III</t>
  </si>
  <si>
    <t xml:space="preserve">Debitimi direkt </t>
  </si>
  <si>
    <t>IV</t>
  </si>
  <si>
    <t xml:space="preserve">Pagesa me para elektronike </t>
  </si>
  <si>
    <t>1-pagesat me para elektronike nëpërmjet një karte</t>
  </si>
  <si>
    <t xml:space="preserve">2- pagesat me para elektronike të tjera  </t>
  </si>
  <si>
    <t>V</t>
  </si>
  <si>
    <t xml:space="preserve">Çeqet </t>
  </si>
  <si>
    <t>VI</t>
  </si>
  <si>
    <t xml:space="preserve">Pagesa me instrumente te tjera </t>
  </si>
  <si>
    <t>VII</t>
  </si>
  <si>
    <t>Totali i pagesave të klientëve (I+II+III+IV+V+VI)</t>
  </si>
  <si>
    <t>prej të cilave :</t>
  </si>
  <si>
    <t xml:space="preserve">1. Transferta ndërkombëtare te iniciuara nga klientët  </t>
  </si>
  <si>
    <t>VIII</t>
  </si>
  <si>
    <t xml:space="preserve">Transferta ndërkombëtare te mbërritura ne llogarinë e klientit </t>
  </si>
  <si>
    <t>IX</t>
  </si>
  <si>
    <t>Transferta nderbankare</t>
  </si>
  <si>
    <t xml:space="preserve">1. Transerta ndërkombëtare te dërguara nga banka (drejt një banke tjetër)   </t>
  </si>
  <si>
    <t>X</t>
  </si>
  <si>
    <t>Transferta ndërkombëtare të mbërritura ne banke (nga një banke tjetër)</t>
  </si>
  <si>
    <t>Burimi: Banka e Shqipërisë</t>
  </si>
  <si>
    <t>(Raportimet e bankave sipas “Metodologjisë për raportimin e instrumenteve të pagesave(2008)”, rishikuar në Janar 2014)</t>
  </si>
  <si>
    <t xml:space="preserve">Të dhënat nuk janë audituar nga Banka e Shqipërisë </t>
  </si>
  <si>
    <t>Përshkrimi</t>
  </si>
  <si>
    <t>Pagesat sipas instrumenteve për vitin 2018 në Numër dhe në Vlerë ( në milionë lekë)</t>
  </si>
  <si>
    <t>Totali Viti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</si>
</sst>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Cambria"/>
      <family val="1"/>
      <scheme val="major"/>
    </font>
    <font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6"/>
      <color theme="3"/>
      <name val="Cambria"/>
      <family val="1"/>
      <charset val="238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12" fillId="0" borderId="0">
      <alignment vertical="top"/>
    </xf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>
      <alignment vertical="top"/>
    </xf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</cellStyleXfs>
  <cellXfs count="164">
    <xf numFmtId="0" fontId="0" fillId="0" borderId="0" xfId="0"/>
    <xf numFmtId="0" fontId="3" fillId="2" borderId="0" xfId="0" applyFont="1" applyFill="1" applyAlignment="1"/>
    <xf numFmtId="4" fontId="3" fillId="2" borderId="0" xfId="0" applyNumberFormat="1" applyFont="1" applyFill="1" applyAlignment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/>
    <xf numFmtId="165" fontId="3" fillId="2" borderId="0" xfId="0" applyNumberFormat="1" applyFont="1" applyFill="1" applyBorder="1" applyAlignment="1"/>
    <xf numFmtId="0" fontId="10" fillId="2" borderId="0" xfId="0" applyFont="1" applyFill="1" applyBorder="1" applyAlignment="1">
      <alignment vertical="top"/>
    </xf>
    <xf numFmtId="0" fontId="10" fillId="2" borderId="0" xfId="0" applyFont="1" applyFill="1" applyAlignment="1">
      <alignment horizontal="center" vertical="top"/>
    </xf>
    <xf numFmtId="165" fontId="4" fillId="2" borderId="0" xfId="0" applyNumberFormat="1" applyFont="1" applyFill="1" applyAlignment="1"/>
    <xf numFmtId="0" fontId="11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 vertical="top"/>
    </xf>
    <xf numFmtId="165" fontId="12" fillId="2" borderId="0" xfId="0" applyNumberFormat="1" applyFont="1" applyFill="1" applyAlignment="1"/>
    <xf numFmtId="0" fontId="11" fillId="2" borderId="0" xfId="0" applyFont="1" applyFill="1" applyAlignment="1"/>
    <xf numFmtId="0" fontId="4" fillId="2" borderId="0" xfId="0" applyFont="1" applyFill="1" applyAlignment="1"/>
    <xf numFmtId="165" fontId="3" fillId="2" borderId="0" xfId="0" applyNumberFormat="1" applyFont="1" applyFill="1" applyAlignment="1"/>
    <xf numFmtId="164" fontId="3" fillId="2" borderId="0" xfId="1" applyNumberFormat="1" applyFont="1" applyFill="1" applyAlignment="1"/>
    <xf numFmtId="164" fontId="3" fillId="2" borderId="0" xfId="1" applyNumberFormat="1" applyFont="1" applyFill="1" applyBorder="1" applyAlignment="1"/>
    <xf numFmtId="165" fontId="3" fillId="2" borderId="0" xfId="1" applyNumberFormat="1" applyFont="1" applyFill="1" applyAlignment="1"/>
    <xf numFmtId="165" fontId="3" fillId="2" borderId="0" xfId="1" applyNumberFormat="1" applyFont="1" applyFill="1" applyBorder="1" applyAlignment="1"/>
    <xf numFmtId="0" fontId="7" fillId="2" borderId="0" xfId="0" applyFont="1" applyFill="1" applyAlignment="1"/>
    <xf numFmtId="165" fontId="15" fillId="2" borderId="1" xfId="1" applyNumberFormat="1" applyFont="1" applyFill="1" applyBorder="1" applyAlignment="1"/>
    <xf numFmtId="164" fontId="15" fillId="2" borderId="1" xfId="1" applyNumberFormat="1" applyFont="1" applyFill="1" applyBorder="1" applyAlignment="1"/>
    <xf numFmtId="165" fontId="16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65" fontId="16" fillId="2" borderId="1" xfId="1" applyNumberFormat="1" applyFont="1" applyFill="1" applyBorder="1" applyAlignment="1"/>
    <xf numFmtId="164" fontId="16" fillId="2" borderId="1" xfId="1" applyNumberFormat="1" applyFont="1" applyFill="1" applyBorder="1" applyAlignment="1"/>
    <xf numFmtId="165" fontId="15" fillId="2" borderId="1" xfId="0" applyNumberFormat="1" applyFont="1" applyFill="1" applyBorder="1" applyAlignment="1"/>
    <xf numFmtId="165" fontId="16" fillId="2" borderId="1" xfId="0" applyNumberFormat="1" applyFont="1" applyFill="1" applyBorder="1" applyAlignment="1"/>
    <xf numFmtId="165" fontId="15" fillId="2" borderId="1" xfId="1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/>
    <xf numFmtId="164" fontId="3" fillId="2" borderId="0" xfId="0" applyNumberFormat="1" applyFont="1" applyFill="1" applyAlignment="1"/>
    <xf numFmtId="0" fontId="7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8" fillId="2" borderId="1" xfId="0" applyFont="1" applyFill="1" applyBorder="1" applyAlignment="1"/>
    <xf numFmtId="164" fontId="15" fillId="2" borderId="1" xfId="0" applyNumberFormat="1" applyFont="1" applyFill="1" applyBorder="1" applyAlignment="1"/>
    <xf numFmtId="164" fontId="16" fillId="2" borderId="1" xfId="0" applyNumberFormat="1" applyFont="1" applyFill="1" applyBorder="1" applyAlignment="1"/>
    <xf numFmtId="0" fontId="9" fillId="2" borderId="1" xfId="0" applyFont="1" applyFill="1" applyBorder="1" applyAlignment="1"/>
    <xf numFmtId="0" fontId="8" fillId="2" borderId="1" xfId="0" applyFont="1" applyFill="1" applyBorder="1" applyAlignment="1">
      <alignment horizontal="left" indent="4"/>
    </xf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3" borderId="1" xfId="0" applyFont="1" applyFill="1" applyBorder="1" applyAlignment="1"/>
    <xf numFmtId="0" fontId="17" fillId="2" borderId="1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right"/>
    </xf>
    <xf numFmtId="165" fontId="18" fillId="2" borderId="1" xfId="1" applyNumberFormat="1" applyFont="1" applyFill="1" applyBorder="1" applyAlignment="1">
      <alignment horizontal="center"/>
    </xf>
    <xf numFmtId="165" fontId="17" fillId="2" borderId="1" xfId="1" applyNumberFormat="1" applyFont="1" applyFill="1" applyBorder="1" applyAlignment="1">
      <alignment horizontal="center"/>
    </xf>
    <xf numFmtId="4" fontId="17" fillId="2" borderId="1" xfId="1" applyNumberFormat="1" applyFont="1" applyFill="1" applyBorder="1" applyAlignment="1">
      <alignment horizontal="right"/>
    </xf>
    <xf numFmtId="4" fontId="18" fillId="2" borderId="1" xfId="1" applyNumberFormat="1" applyFont="1" applyFill="1" applyBorder="1" applyAlignment="1">
      <alignment horizontal="right"/>
    </xf>
    <xf numFmtId="165" fontId="18" fillId="2" borderId="1" xfId="1" applyNumberFormat="1" applyFont="1" applyFill="1" applyBorder="1" applyAlignment="1"/>
    <xf numFmtId="4" fontId="18" fillId="2" borderId="1" xfId="0" applyNumberFormat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center"/>
    </xf>
    <xf numFmtId="165" fontId="17" fillId="2" borderId="1" xfId="0" applyNumberFormat="1" applyFont="1" applyFill="1" applyBorder="1" applyAlignment="1"/>
    <xf numFmtId="165" fontId="17" fillId="2" borderId="1" xfId="1" applyNumberFormat="1" applyFont="1" applyFill="1" applyBorder="1" applyAlignment="1"/>
    <xf numFmtId="165" fontId="17" fillId="2" borderId="0" xfId="0" applyNumberFormat="1" applyFont="1" applyFill="1" applyBorder="1" applyAlignment="1"/>
    <xf numFmtId="4" fontId="17" fillId="2" borderId="0" xfId="0" applyNumberFormat="1" applyFont="1" applyFill="1" applyBorder="1" applyAlignment="1">
      <alignment horizontal="right"/>
    </xf>
    <xf numFmtId="165" fontId="17" fillId="2" borderId="0" xfId="0" applyNumberFormat="1" applyFont="1" applyFill="1" applyAlignment="1"/>
    <xf numFmtId="0" fontId="17" fillId="2" borderId="0" xfId="0" applyFont="1" applyFill="1" applyAlignment="1"/>
    <xf numFmtId="4" fontId="17" fillId="2" borderId="1" xfId="0" applyNumberFormat="1" applyFont="1" applyFill="1" applyBorder="1" applyAlignment="1">
      <alignment horizontal="center"/>
    </xf>
    <xf numFmtId="0" fontId="17" fillId="2" borderId="0" xfId="0" applyFont="1" applyFill="1" applyBorder="1" applyAlignment="1"/>
    <xf numFmtId="165" fontId="20" fillId="2" borderId="0" xfId="0" applyNumberFormat="1" applyFont="1" applyFill="1" applyBorder="1" applyAlignment="1"/>
    <xf numFmtId="4" fontId="20" fillId="2" borderId="0" xfId="0" applyNumberFormat="1" applyFont="1" applyFill="1" applyBorder="1" applyAlignment="1">
      <alignment horizontal="right"/>
    </xf>
    <xf numFmtId="165" fontId="20" fillId="2" borderId="0" xfId="0" applyNumberFormat="1" applyFont="1" applyFill="1" applyAlignment="1"/>
    <xf numFmtId="4" fontId="20" fillId="2" borderId="0" xfId="0" applyNumberFormat="1" applyFont="1" applyFill="1" applyAlignment="1">
      <alignment horizontal="right"/>
    </xf>
    <xf numFmtId="0" fontId="20" fillId="2" borderId="0" xfId="0" applyFont="1" applyFill="1" applyAlignment="1"/>
    <xf numFmtId="1" fontId="22" fillId="2" borderId="1" xfId="13" applyNumberFormat="1" applyFont="1" applyFill="1" applyBorder="1" applyAlignment="1"/>
    <xf numFmtId="164" fontId="22" fillId="2" borderId="1" xfId="1" applyNumberFormat="1" applyFont="1" applyFill="1" applyBorder="1" applyAlignment="1"/>
    <xf numFmtId="164" fontId="21" fillId="2" borderId="1" xfId="1" applyNumberFormat="1" applyFont="1" applyFill="1" applyBorder="1" applyAlignment="1"/>
    <xf numFmtId="165" fontId="18" fillId="2" borderId="1" xfId="0" applyNumberFormat="1" applyFont="1" applyFill="1" applyBorder="1" applyAlignment="1"/>
    <xf numFmtId="3" fontId="17" fillId="2" borderId="1" xfId="1" applyNumberFormat="1" applyFont="1" applyFill="1" applyBorder="1" applyAlignment="1">
      <alignment horizontal="right"/>
    </xf>
    <xf numFmtId="164" fontId="18" fillId="2" borderId="1" xfId="1" applyNumberFormat="1" applyFont="1" applyFill="1" applyBorder="1" applyAlignment="1">
      <alignment horizontal="center"/>
    </xf>
    <xf numFmtId="164" fontId="18" fillId="2" borderId="1" xfId="1" applyNumberFormat="1" applyFont="1" applyFill="1" applyBorder="1" applyAlignment="1"/>
    <xf numFmtId="164" fontId="17" fillId="2" borderId="1" xfId="1" applyNumberFormat="1" applyFont="1" applyFill="1" applyBorder="1" applyAlignment="1">
      <alignment horizontal="center"/>
    </xf>
    <xf numFmtId="164" fontId="17" fillId="2" borderId="1" xfId="1" applyNumberFormat="1" applyFont="1" applyFill="1" applyBorder="1" applyAlignment="1"/>
    <xf numFmtId="9" fontId="18" fillId="2" borderId="1" xfId="13" applyFont="1" applyFill="1" applyBorder="1" applyAlignment="1"/>
    <xf numFmtId="2" fontId="18" fillId="2" borderId="1" xfId="13" applyNumberFormat="1" applyFont="1" applyFill="1" applyBorder="1" applyAlignment="1"/>
    <xf numFmtId="2" fontId="17" fillId="2" borderId="1" xfId="1" applyNumberFormat="1" applyFont="1" applyFill="1" applyBorder="1" applyAlignment="1"/>
    <xf numFmtId="1" fontId="17" fillId="2" borderId="1" xfId="1" applyNumberFormat="1" applyFont="1" applyFill="1" applyBorder="1" applyAlignment="1">
      <alignment horizontal="right"/>
    </xf>
    <xf numFmtId="164" fontId="17" fillId="2" borderId="1" xfId="1" applyFont="1" applyFill="1" applyBorder="1" applyAlignment="1">
      <alignment horizontal="right"/>
    </xf>
    <xf numFmtId="165" fontId="18" fillId="2" borderId="1" xfId="1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right"/>
    </xf>
    <xf numFmtId="165" fontId="4" fillId="2" borderId="0" xfId="1" applyNumberFormat="1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/>
    <xf numFmtId="0" fontId="17" fillId="2" borderId="0" xfId="2" applyFont="1" applyFill="1" applyBorder="1" applyAlignment="1"/>
    <xf numFmtId="0" fontId="6" fillId="2" borderId="0" xfId="2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/>
    <xf numFmtId="164" fontId="5" fillId="2" borderId="0" xfId="1" applyNumberFormat="1" applyFont="1" applyFill="1" applyBorder="1" applyAlignment="1"/>
    <xf numFmtId="0" fontId="5" fillId="2" borderId="0" xfId="0" applyFont="1" applyFill="1" applyBorder="1" applyAlignment="1"/>
    <xf numFmtId="0" fontId="18" fillId="2" borderId="0" xfId="2" applyFont="1" applyFill="1" applyBorder="1" applyAlignment="1"/>
    <xf numFmtId="0" fontId="6" fillId="2" borderId="0" xfId="2" applyFont="1" applyFill="1" applyBorder="1" applyAlignment="1"/>
    <xf numFmtId="4" fontId="6" fillId="2" borderId="0" xfId="2" applyNumberFormat="1" applyFont="1" applyFill="1" applyBorder="1" applyAlignment="1">
      <alignment horizontal="right"/>
    </xf>
    <xf numFmtId="165" fontId="6" fillId="2" borderId="0" xfId="1" applyNumberFormat="1" applyFont="1" applyFill="1" applyBorder="1" applyAlignment="1"/>
    <xf numFmtId="164" fontId="6" fillId="2" borderId="0" xfId="1" applyNumberFormat="1" applyFont="1" applyFill="1" applyBorder="1" applyAlignment="1"/>
    <xf numFmtId="165" fontId="17" fillId="2" borderId="1" xfId="1" applyNumberFormat="1" applyFont="1" applyFill="1" applyBorder="1" applyAlignment="1">
      <alignment horizontal="right"/>
    </xf>
    <xf numFmtId="3" fontId="17" fillId="2" borderId="1" xfId="1" applyNumberFormat="1" applyFont="1" applyFill="1" applyBorder="1" applyAlignment="1"/>
    <xf numFmtId="164" fontId="18" fillId="3" borderId="1" xfId="1" applyFont="1" applyFill="1" applyBorder="1" applyAlignment="1"/>
    <xf numFmtId="165" fontId="17" fillId="0" borderId="1" xfId="0" applyNumberFormat="1" applyFont="1" applyFill="1" applyBorder="1" applyAlignment="1"/>
    <xf numFmtId="165" fontId="18" fillId="0" borderId="1" xfId="1" applyNumberFormat="1" applyFont="1" applyFill="1" applyBorder="1" applyAlignment="1">
      <alignment horizontal="center"/>
    </xf>
    <xf numFmtId="165" fontId="17" fillId="0" borderId="1" xfId="1" applyNumberFormat="1" applyFont="1" applyFill="1" applyBorder="1" applyAlignment="1">
      <alignment horizontal="center"/>
    </xf>
    <xf numFmtId="0" fontId="6" fillId="2" borderId="0" xfId="2" applyFont="1" applyFill="1" applyBorder="1" applyAlignment="1"/>
    <xf numFmtId="165" fontId="21" fillId="2" borderId="0" xfId="1" applyNumberFormat="1" applyFont="1" applyFill="1" applyBorder="1" applyAlignment="1"/>
    <xf numFmtId="164" fontId="21" fillId="2" borderId="0" xfId="1" applyNumberFormat="1" applyFont="1" applyFill="1" applyBorder="1" applyAlignment="1"/>
    <xf numFmtId="165" fontId="18" fillId="2" borderId="0" xfId="1" applyNumberFormat="1" applyFont="1" applyFill="1" applyBorder="1" applyAlignment="1"/>
    <xf numFmtId="0" fontId="7" fillId="2" borderId="10" xfId="0" applyFont="1" applyFill="1" applyBorder="1" applyAlignment="1"/>
    <xf numFmtId="0" fontId="3" fillId="2" borderId="10" xfId="0" applyFont="1" applyFill="1" applyBorder="1" applyAlignment="1"/>
    <xf numFmtId="0" fontId="7" fillId="3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165" fontId="17" fillId="2" borderId="12" xfId="0" applyNumberFormat="1" applyFont="1" applyFill="1" applyBorder="1" applyAlignment="1"/>
    <xf numFmtId="4" fontId="17" fillId="2" borderId="12" xfId="0" applyNumberFormat="1" applyFont="1" applyFill="1" applyBorder="1" applyAlignment="1">
      <alignment horizontal="right"/>
    </xf>
    <xf numFmtId="165" fontId="21" fillId="2" borderId="12" xfId="1" applyNumberFormat="1" applyFont="1" applyFill="1" applyBorder="1" applyAlignment="1"/>
    <xf numFmtId="164" fontId="21" fillId="2" borderId="12" xfId="1" applyNumberFormat="1" applyFont="1" applyFill="1" applyBorder="1" applyAlignment="1"/>
    <xf numFmtId="165" fontId="3" fillId="2" borderId="12" xfId="0" applyNumberFormat="1" applyFont="1" applyFill="1" applyBorder="1" applyAlignment="1"/>
    <xf numFmtId="164" fontId="3" fillId="2" borderId="12" xfId="0" applyNumberFormat="1" applyFont="1" applyFill="1" applyBorder="1" applyAlignment="1"/>
    <xf numFmtId="165" fontId="18" fillId="2" borderId="12" xfId="1" applyNumberFormat="1" applyFont="1" applyFill="1" applyBorder="1" applyAlignment="1"/>
    <xf numFmtId="165" fontId="17" fillId="2" borderId="0" xfId="0" applyNumberFormat="1" applyFont="1" applyFill="1" applyBorder="1" applyAlignment="1">
      <alignment horizontal="right"/>
    </xf>
    <xf numFmtId="165" fontId="17" fillId="2" borderId="0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/>
    <xf numFmtId="165" fontId="18" fillId="2" borderId="0" xfId="2" applyNumberFormat="1" applyFont="1" applyFill="1" applyBorder="1" applyAlignment="1">
      <alignment horizontal="right"/>
    </xf>
    <xf numFmtId="165" fontId="17" fillId="2" borderId="1" xfId="0" applyNumberFormat="1" applyFont="1" applyFill="1" applyBorder="1" applyAlignment="1">
      <alignment horizontal="center"/>
    </xf>
    <xf numFmtId="165" fontId="17" fillId="0" borderId="1" xfId="1" applyNumberFormat="1" applyFont="1" applyFill="1" applyBorder="1" applyAlignment="1">
      <alignment horizontal="right"/>
    </xf>
    <xf numFmtId="165" fontId="17" fillId="2" borderId="1" xfId="0" applyNumberFormat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165" fontId="17" fillId="2" borderId="12" xfId="0" applyNumberFormat="1" applyFont="1" applyFill="1" applyBorder="1" applyAlignment="1">
      <alignment horizontal="right"/>
    </xf>
    <xf numFmtId="165" fontId="17" fillId="2" borderId="0" xfId="0" applyNumberFormat="1" applyFont="1" applyFill="1" applyAlignment="1">
      <alignment horizontal="right"/>
    </xf>
    <xf numFmtId="0" fontId="17" fillId="2" borderId="1" xfId="0" applyFont="1" applyFill="1" applyBorder="1" applyAlignment="1"/>
    <xf numFmtId="165" fontId="18" fillId="4" borderId="1" xfId="1" applyNumberFormat="1" applyFont="1" applyFill="1" applyBorder="1" applyAlignment="1"/>
    <xf numFmtId="165" fontId="18" fillId="2" borderId="9" xfId="1" applyNumberFormat="1" applyFont="1" applyFill="1" applyBorder="1" applyAlignment="1"/>
    <xf numFmtId="165" fontId="18" fillId="2" borderId="9" xfId="1" applyNumberFormat="1" applyFont="1" applyFill="1" applyBorder="1" applyAlignment="1">
      <alignment horizontal="center"/>
    </xf>
    <xf numFmtId="165" fontId="18" fillId="3" borderId="9" xfId="1" applyNumberFormat="1" applyFont="1" applyFill="1" applyBorder="1" applyAlignment="1"/>
    <xf numFmtId="165" fontId="18" fillId="2" borderId="13" xfId="1" applyNumberFormat="1" applyFont="1" applyFill="1" applyBorder="1" applyAlignment="1"/>
    <xf numFmtId="0" fontId="23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right"/>
    </xf>
    <xf numFmtId="166" fontId="18" fillId="2" borderId="1" xfId="1" applyNumberFormat="1" applyFont="1" applyFill="1" applyBorder="1" applyAlignment="1"/>
    <xf numFmtId="165" fontId="17" fillId="5" borderId="2" xfId="1" applyNumberFormat="1" applyFont="1" applyFill="1" applyBorder="1" applyAlignment="1"/>
    <xf numFmtId="4" fontId="17" fillId="5" borderId="0" xfId="1" applyNumberFormat="1" applyFont="1" applyFill="1" applyBorder="1" applyAlignment="1">
      <alignment horizontal="right"/>
    </xf>
    <xf numFmtId="164" fontId="0" fillId="0" borderId="0" xfId="1" applyFont="1"/>
    <xf numFmtId="164" fontId="17" fillId="0" borderId="1" xfId="1" applyFont="1" applyFill="1" applyBorder="1" applyAlignment="1">
      <alignment horizontal="right"/>
    </xf>
    <xf numFmtId="164" fontId="18" fillId="2" borderId="1" xfId="1" applyFont="1" applyFill="1" applyBorder="1" applyAlignment="1">
      <alignment horizontal="right"/>
    </xf>
    <xf numFmtId="164" fontId="7" fillId="2" borderId="1" xfId="1" applyFont="1" applyFill="1" applyBorder="1" applyAlignment="1"/>
    <xf numFmtId="0" fontId="22" fillId="2" borderId="0" xfId="0" applyFont="1" applyFill="1" applyAlignment="1"/>
    <xf numFmtId="0" fontId="21" fillId="2" borderId="0" xfId="0" applyFont="1" applyFill="1" applyAlignment="1"/>
    <xf numFmtId="0" fontId="21" fillId="2" borderId="2" xfId="0" applyFont="1" applyFill="1" applyBorder="1" applyAlignment="1"/>
    <xf numFmtId="0" fontId="21" fillId="2" borderId="0" xfId="0" applyFont="1" applyFill="1" applyBorder="1" applyAlignment="1"/>
    <xf numFmtId="165" fontId="7" fillId="2" borderId="0" xfId="0" applyNumberFormat="1" applyFont="1" applyFill="1" applyAlignment="1"/>
    <xf numFmtId="164" fontId="17" fillId="2" borderId="1" xfId="1" applyFont="1" applyFill="1" applyBorder="1" applyAlignment="1"/>
    <xf numFmtId="164" fontId="3" fillId="2" borderId="1" xfId="1" applyFont="1" applyFill="1" applyBorder="1" applyAlignment="1"/>
    <xf numFmtId="165" fontId="18" fillId="2" borderId="9" xfId="1" applyNumberFormat="1" applyFont="1" applyFill="1" applyBorder="1" applyAlignment="1">
      <alignment horizontal="right"/>
    </xf>
    <xf numFmtId="165" fontId="18" fillId="2" borderId="0" xfId="1" applyNumberFormat="1" applyFont="1" applyFill="1" applyAlignment="1"/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6" fillId="2" borderId="0" xfId="2" applyFont="1" applyFill="1" applyBorder="1" applyAlignment="1"/>
    <xf numFmtId="0" fontId="19" fillId="2" borderId="6" xfId="0" applyFont="1" applyFill="1" applyBorder="1" applyAlignment="1">
      <alignment horizontal="center"/>
    </xf>
    <xf numFmtId="164" fontId="7" fillId="2" borderId="6" xfId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23">
    <cellStyle name="Comma" xfId="1" builtinId="3"/>
    <cellStyle name="Comma 2" xfId="3"/>
    <cellStyle name="Comma 2 2" xfId="4"/>
    <cellStyle name="Comma 2 3" xfId="19"/>
    <cellStyle name="Comma 3" xfId="5"/>
    <cellStyle name="Comma 3 2" xfId="6"/>
    <cellStyle name="Comma 3 2 2" xfId="20"/>
    <cellStyle name="Comma 4" xfId="18"/>
    <cellStyle name="Comma 5" xfId="15"/>
    <cellStyle name="Normal" xfId="0" builtinId="0"/>
    <cellStyle name="Normal 12" xfId="7"/>
    <cellStyle name="Normal 2" xfId="8"/>
    <cellStyle name="Normal 3" xfId="9"/>
    <cellStyle name="Normal 3 2" xfId="21"/>
    <cellStyle name="Normal 4" xfId="10"/>
    <cellStyle name="Normal 5" xfId="17"/>
    <cellStyle name="Normal 6" xfId="14"/>
    <cellStyle name="Normal_transaksion terminale  nr-vl  " xfId="2"/>
    <cellStyle name="Percent" xfId="13" builtinId="5"/>
    <cellStyle name="Percent 2" xfId="11"/>
    <cellStyle name="Percent 3" xfId="22"/>
    <cellStyle name="Percent 4" xfId="16"/>
    <cellStyle name="Style 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2119992</xdr:colOff>
      <xdr:row>0</xdr:row>
      <xdr:rowOff>0</xdr:rowOff>
    </xdr:from>
    <xdr:to>
      <xdr:col>4</xdr:col>
      <xdr:colOff>523204</xdr:colOff>
      <xdr:row>8</xdr:row>
      <xdr:rowOff>147570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767" y="0"/>
          <a:ext cx="6465923" cy="2106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6"/>
  <sheetViews>
    <sheetView tabSelected="1" view="pageBreakPreview" topLeftCell="A46" zoomScale="80" zoomScaleNormal="71" zoomScaleSheetLayoutView="80" workbookViewId="0">
      <selection activeCell="N58" sqref="N58"/>
    </sheetView>
  </sheetViews>
  <sheetFormatPr defaultColWidth="85.7109375" defaultRowHeight="18" x14ac:dyDescent="0.25"/>
  <cols>
    <col min="1" max="1" width="10.140625" style="1" customWidth="1"/>
    <col min="2" max="2" width="77.28515625" style="1" customWidth="1"/>
    <col min="3" max="3" width="21.28515625" style="57" customWidth="1"/>
    <col min="4" max="4" width="22.28515625" style="128" customWidth="1"/>
    <col min="5" max="5" width="17.7109375" style="64" customWidth="1"/>
    <col min="6" max="6" width="20.140625" style="63" customWidth="1"/>
    <col min="7" max="7" width="21.5703125" style="18" customWidth="1"/>
    <col min="8" max="8" width="23.140625" style="16" customWidth="1"/>
    <col min="9" max="9" width="21.5703125" style="1" customWidth="1"/>
    <col min="10" max="10" width="20.85546875" style="2" customWidth="1"/>
    <col min="11" max="11" width="22.140625" style="57" customWidth="1"/>
    <col min="12" max="12" width="23.28515625" style="153" customWidth="1"/>
    <col min="13" max="13" width="18.7109375" style="1" customWidth="1"/>
    <col min="14" max="14" width="18.140625" style="1" customWidth="1"/>
    <col min="15" max="15" width="17.7109375" style="1" customWidth="1"/>
    <col min="16" max="16" width="11" style="1" customWidth="1"/>
    <col min="17" max="16384" width="85.7109375" style="1"/>
  </cols>
  <sheetData>
    <row r="1" spans="1:16" x14ac:dyDescent="0.25">
      <c r="A1" s="3"/>
      <c r="B1" s="3"/>
      <c r="C1" s="80"/>
      <c r="D1" s="119"/>
      <c r="E1" s="81"/>
      <c r="F1" s="82"/>
      <c r="G1" s="83"/>
      <c r="H1" s="84"/>
      <c r="I1" s="81"/>
      <c r="J1" s="85"/>
      <c r="K1" s="59"/>
      <c r="L1" s="106"/>
    </row>
    <row r="2" spans="1:16" x14ac:dyDescent="0.25">
      <c r="A2" s="3"/>
      <c r="B2" s="3"/>
      <c r="C2" s="80"/>
      <c r="D2" s="119"/>
      <c r="E2" s="81"/>
      <c r="F2" s="82"/>
      <c r="G2" s="83"/>
      <c r="H2" s="84"/>
      <c r="I2" s="81"/>
      <c r="J2" s="85"/>
      <c r="K2" s="59"/>
      <c r="L2" s="106"/>
    </row>
    <row r="3" spans="1:16" x14ac:dyDescent="0.25">
      <c r="A3" s="3"/>
      <c r="B3" s="3"/>
      <c r="C3" s="80"/>
      <c r="D3" s="119"/>
      <c r="E3" s="81"/>
      <c r="F3" s="82"/>
      <c r="G3" s="83"/>
      <c r="H3" s="84"/>
      <c r="I3" s="81"/>
      <c r="J3" s="85"/>
      <c r="K3" s="59"/>
      <c r="L3" s="106"/>
    </row>
    <row r="4" spans="1:16" ht="20.25" x14ac:dyDescent="0.3">
      <c r="A4" s="3"/>
      <c r="B4" s="3"/>
      <c r="C4" s="86"/>
      <c r="D4" s="120"/>
      <c r="E4" s="87"/>
      <c r="F4" s="88"/>
      <c r="G4" s="89"/>
      <c r="H4" s="90"/>
      <c r="I4" s="91"/>
      <c r="J4" s="85"/>
      <c r="K4" s="59"/>
      <c r="L4" s="106"/>
    </row>
    <row r="5" spans="1:16" ht="20.25" x14ac:dyDescent="0.3">
      <c r="A5" s="3"/>
      <c r="B5" s="3"/>
      <c r="C5" s="86"/>
      <c r="D5" s="120"/>
      <c r="E5" s="87"/>
      <c r="F5" s="88"/>
      <c r="G5" s="89"/>
      <c r="H5" s="90"/>
      <c r="I5" s="91"/>
      <c r="J5" s="85"/>
      <c r="K5" s="59"/>
      <c r="L5" s="106"/>
    </row>
    <row r="6" spans="1:16" ht="20.25" x14ac:dyDescent="0.3">
      <c r="A6" s="3"/>
      <c r="B6" s="3"/>
      <c r="C6" s="160"/>
      <c r="D6" s="160"/>
      <c r="E6" s="160"/>
      <c r="F6" s="160"/>
      <c r="G6" s="160"/>
      <c r="H6" s="160"/>
      <c r="I6" s="160"/>
      <c r="J6" s="85"/>
      <c r="K6" s="59"/>
      <c r="L6" s="106"/>
    </row>
    <row r="7" spans="1:16" ht="20.25" x14ac:dyDescent="0.3">
      <c r="A7" s="3"/>
      <c r="B7" s="3"/>
      <c r="C7" s="103"/>
      <c r="D7" s="121"/>
      <c r="E7" s="103"/>
      <c r="F7" s="103"/>
      <c r="G7" s="103"/>
      <c r="H7" s="103"/>
      <c r="I7" s="103"/>
      <c r="J7" s="85"/>
      <c r="K7" s="59"/>
      <c r="L7" s="106"/>
    </row>
    <row r="8" spans="1:16" ht="20.25" x14ac:dyDescent="0.3">
      <c r="A8" s="3"/>
      <c r="B8" s="3"/>
      <c r="C8" s="103"/>
      <c r="D8" s="121"/>
      <c r="E8" s="103"/>
      <c r="F8" s="103"/>
      <c r="G8" s="103"/>
      <c r="H8" s="103"/>
      <c r="I8" s="103"/>
      <c r="J8" s="85"/>
      <c r="K8" s="59"/>
      <c r="L8" s="106"/>
    </row>
    <row r="9" spans="1:16" ht="20.25" x14ac:dyDescent="0.3">
      <c r="A9" s="3"/>
      <c r="B9" s="3"/>
      <c r="C9" s="92"/>
      <c r="D9" s="122"/>
      <c r="E9" s="93"/>
      <c r="F9" s="94"/>
      <c r="G9" s="95"/>
      <c r="H9" s="96"/>
      <c r="I9" s="93"/>
      <c r="J9" s="85"/>
      <c r="K9" s="59"/>
      <c r="L9" s="106"/>
    </row>
    <row r="10" spans="1:16" ht="18.75" customHeight="1" thickBot="1" x14ac:dyDescent="0.35">
      <c r="A10" s="135" t="s">
        <v>51</v>
      </c>
      <c r="B10" s="135"/>
      <c r="C10" s="136"/>
      <c r="D10" s="137"/>
      <c r="E10" s="81"/>
      <c r="F10" s="82"/>
      <c r="G10" s="83"/>
      <c r="H10" s="84"/>
      <c r="I10" s="81"/>
      <c r="J10" s="85"/>
      <c r="K10" s="59"/>
      <c r="L10" s="106"/>
    </row>
    <row r="11" spans="1:16" s="20" customFormat="1" ht="15.75" customHeight="1" x14ac:dyDescent="0.25">
      <c r="A11" s="154" t="s">
        <v>4</v>
      </c>
      <c r="B11" s="156" t="s">
        <v>50</v>
      </c>
      <c r="C11" s="158" t="s">
        <v>0</v>
      </c>
      <c r="D11" s="158"/>
      <c r="E11" s="161" t="s">
        <v>1</v>
      </c>
      <c r="F11" s="161"/>
      <c r="G11" s="162" t="s">
        <v>2</v>
      </c>
      <c r="H11" s="162"/>
      <c r="I11" s="163" t="s">
        <v>3</v>
      </c>
      <c r="J11" s="163"/>
      <c r="K11" s="158" t="s">
        <v>52</v>
      </c>
      <c r="L11" s="159"/>
    </row>
    <row r="12" spans="1:16" ht="22.5" customHeight="1" x14ac:dyDescent="0.25">
      <c r="A12" s="155"/>
      <c r="B12" s="157"/>
      <c r="C12" s="43" t="s">
        <v>5</v>
      </c>
      <c r="D12" s="123" t="s">
        <v>6</v>
      </c>
      <c r="E12" s="58" t="s">
        <v>5</v>
      </c>
      <c r="F12" s="58" t="s">
        <v>7</v>
      </c>
      <c r="G12" s="43" t="s">
        <v>5</v>
      </c>
      <c r="H12" s="43" t="s">
        <v>6</v>
      </c>
      <c r="I12" s="43" t="s">
        <v>5</v>
      </c>
      <c r="J12" s="43" t="s">
        <v>6</v>
      </c>
      <c r="K12" s="43" t="s">
        <v>5</v>
      </c>
      <c r="L12" s="132" t="s">
        <v>7</v>
      </c>
    </row>
    <row r="13" spans="1:16" s="20" customFormat="1" ht="24" customHeight="1" x14ac:dyDescent="0.25">
      <c r="A13" s="107" t="s">
        <v>8</v>
      </c>
      <c r="B13" s="32" t="s">
        <v>9</v>
      </c>
      <c r="C13" s="101">
        <f>C15+C27</f>
        <v>1957404.57</v>
      </c>
      <c r="D13" s="101">
        <f>D15+D27</f>
        <v>962014.69000000006</v>
      </c>
      <c r="E13" s="101">
        <f t="shared" ref="E13:J13" si="0">E15+E27</f>
        <v>2150687</v>
      </c>
      <c r="F13" s="101">
        <f t="shared" si="0"/>
        <v>1017285.69</v>
      </c>
      <c r="G13" s="101">
        <f t="shared" si="0"/>
        <v>0</v>
      </c>
      <c r="H13" s="101">
        <f t="shared" si="0"/>
        <v>0</v>
      </c>
      <c r="I13" s="101">
        <f t="shared" si="0"/>
        <v>0</v>
      </c>
      <c r="J13" s="101">
        <f t="shared" si="0"/>
        <v>0</v>
      </c>
      <c r="K13" s="49">
        <f>C13+E13+G13+I13</f>
        <v>4108091.5700000003</v>
      </c>
      <c r="L13" s="131">
        <f>D13+F13+H13+J13</f>
        <v>1979300.38</v>
      </c>
      <c r="M13" s="145"/>
      <c r="N13" s="145"/>
      <c r="O13" s="149"/>
      <c r="P13" s="149"/>
    </row>
    <row r="14" spans="1:16" s="20" customFormat="1" ht="27" customHeight="1" x14ac:dyDescent="0.25">
      <c r="A14" s="107"/>
      <c r="B14" s="32"/>
      <c r="C14" s="102"/>
      <c r="D14" s="124"/>
      <c r="E14" s="49"/>
      <c r="F14" s="48"/>
      <c r="G14" s="65"/>
      <c r="H14" s="66"/>
      <c r="I14" s="21"/>
      <c r="J14" s="22"/>
      <c r="K14" s="49"/>
      <c r="L14" s="131"/>
      <c r="M14" s="145"/>
      <c r="N14" s="145"/>
      <c r="O14" s="149"/>
      <c r="P14" s="149"/>
    </row>
    <row r="15" spans="1:16" ht="15" customHeight="1" x14ac:dyDescent="0.25">
      <c r="A15" s="108"/>
      <c r="B15" s="34" t="s">
        <v>10</v>
      </c>
      <c r="C15" s="101">
        <f>SUM(C16:C17)</f>
        <v>1349523.57</v>
      </c>
      <c r="D15" s="101">
        <f t="shared" ref="D15:G15" si="1">SUM(D16:D17)</f>
        <v>760821.78</v>
      </c>
      <c r="E15" s="101">
        <f t="shared" si="1"/>
        <v>1495535</v>
      </c>
      <c r="F15" s="101">
        <f t="shared" si="1"/>
        <v>802428.32</v>
      </c>
      <c r="G15" s="101">
        <f t="shared" si="1"/>
        <v>0</v>
      </c>
      <c r="H15" s="101">
        <f>SUM(H16:H17)</f>
        <v>0</v>
      </c>
      <c r="I15" s="101">
        <f t="shared" ref="I15" si="2">SUM(I16:I17)</f>
        <v>0</v>
      </c>
      <c r="J15" s="101">
        <f t="shared" ref="J15" si="3">SUM(J16:J17)</f>
        <v>0</v>
      </c>
      <c r="K15" s="49">
        <f>C15+E15+G15+I15</f>
        <v>2845058.5700000003</v>
      </c>
      <c r="L15" s="131">
        <f t="shared" ref="L15:L77" si="4">D15+F15+H15+J15</f>
        <v>1563250.1</v>
      </c>
      <c r="M15" s="146"/>
      <c r="N15" s="146"/>
      <c r="O15" s="149"/>
      <c r="P15" s="149"/>
    </row>
    <row r="16" spans="1:16" ht="15" customHeight="1" x14ac:dyDescent="0.25">
      <c r="A16" s="108"/>
      <c r="B16" s="33" t="s">
        <v>11</v>
      </c>
      <c r="C16" s="102">
        <v>744505.01</v>
      </c>
      <c r="D16" s="124">
        <v>138540.96</v>
      </c>
      <c r="E16" s="46">
        <v>808447</v>
      </c>
      <c r="F16" s="47">
        <v>131107.91</v>
      </c>
      <c r="G16" s="46"/>
      <c r="H16" s="47"/>
      <c r="I16" s="23"/>
      <c r="J16" s="24"/>
      <c r="K16" s="49">
        <f>C16+E16+G16+I16</f>
        <v>1552952.01</v>
      </c>
      <c r="L16" s="131">
        <f t="shared" si="4"/>
        <v>269648.87</v>
      </c>
      <c r="M16" s="146"/>
      <c r="N16" s="146"/>
      <c r="O16" s="149"/>
      <c r="P16" s="149"/>
    </row>
    <row r="17" spans="1:16" ht="15" customHeight="1" x14ac:dyDescent="0.25">
      <c r="A17" s="108"/>
      <c r="B17" s="33" t="s">
        <v>12</v>
      </c>
      <c r="C17" s="102">
        <v>605018.56000000006</v>
      </c>
      <c r="D17" s="124">
        <v>622280.82000000007</v>
      </c>
      <c r="E17" s="46">
        <v>687088</v>
      </c>
      <c r="F17" s="47">
        <v>671320.40999999992</v>
      </c>
      <c r="G17" s="46"/>
      <c r="H17" s="47"/>
      <c r="I17" s="23"/>
      <c r="J17" s="24"/>
      <c r="K17" s="49">
        <f>C17+E17+G17+I17</f>
        <v>1292106.56</v>
      </c>
      <c r="L17" s="131">
        <f t="shared" si="4"/>
        <v>1293601.23</v>
      </c>
      <c r="M17" s="146"/>
      <c r="N17" s="146"/>
      <c r="O17" s="149"/>
      <c r="P17" s="149"/>
    </row>
    <row r="18" spans="1:16" ht="15" customHeight="1" x14ac:dyDescent="0.25">
      <c r="A18" s="108"/>
      <c r="B18" s="34" t="s">
        <v>13</v>
      </c>
      <c r="C18" s="102"/>
      <c r="D18" s="124"/>
      <c r="E18" s="53"/>
      <c r="F18" s="47"/>
      <c r="G18" s="65"/>
      <c r="H18" s="67"/>
      <c r="I18" s="25"/>
      <c r="J18" s="26"/>
      <c r="K18" s="49">
        <f t="shared" ref="K18:K72" si="5">C18+E18+G18+I18</f>
        <v>0</v>
      </c>
      <c r="L18" s="131"/>
      <c r="M18" s="146"/>
      <c r="N18" s="146"/>
      <c r="O18" s="149"/>
      <c r="P18" s="149"/>
    </row>
    <row r="19" spans="1:16" ht="15" customHeight="1" x14ac:dyDescent="0.25">
      <c r="A19" s="108"/>
      <c r="B19" s="34"/>
      <c r="C19" s="101"/>
      <c r="D19" s="124"/>
      <c r="E19" s="53"/>
      <c r="F19" s="47"/>
      <c r="G19" s="65"/>
      <c r="H19" s="67"/>
      <c r="I19" s="25"/>
      <c r="J19" s="26"/>
      <c r="K19" s="49">
        <f t="shared" si="5"/>
        <v>0</v>
      </c>
      <c r="L19" s="131"/>
      <c r="M19" s="146"/>
      <c r="N19" s="146"/>
      <c r="O19" s="149"/>
      <c r="P19" s="149"/>
    </row>
    <row r="20" spans="1:16" ht="26.25" customHeight="1" x14ac:dyDescent="0.25">
      <c r="A20" s="108"/>
      <c r="B20" s="35" t="s">
        <v>14</v>
      </c>
      <c r="C20" s="101">
        <f>SUM(C21:C22)</f>
        <v>1241996.57</v>
      </c>
      <c r="D20" s="101">
        <f t="shared" ref="D20:G20" si="6">SUM(D21:D22)</f>
        <v>541081.93000000005</v>
      </c>
      <c r="E20" s="101">
        <f t="shared" si="6"/>
        <v>1373992.85</v>
      </c>
      <c r="F20" s="101">
        <f t="shared" si="6"/>
        <v>565242.72</v>
      </c>
      <c r="G20" s="101">
        <f t="shared" si="6"/>
        <v>0</v>
      </c>
      <c r="H20" s="101">
        <f>SUM(H21:H22)</f>
        <v>0</v>
      </c>
      <c r="I20" s="101">
        <f t="shared" ref="I20" si="7">SUM(I21:I22)</f>
        <v>0</v>
      </c>
      <c r="J20" s="101">
        <f t="shared" ref="J20" si="8">SUM(J21:J22)</f>
        <v>0</v>
      </c>
      <c r="K20" s="49">
        <f t="shared" si="5"/>
        <v>2615989.42</v>
      </c>
      <c r="L20" s="131">
        <f t="shared" si="4"/>
        <v>1106324.6499999999</v>
      </c>
      <c r="M20" s="146"/>
      <c r="N20" s="146"/>
      <c r="O20" s="149"/>
      <c r="P20" s="149"/>
    </row>
    <row r="21" spans="1:16" ht="23.25" customHeight="1" x14ac:dyDescent="0.25">
      <c r="A21" s="108"/>
      <c r="B21" s="33" t="s">
        <v>11</v>
      </c>
      <c r="C21" s="46">
        <v>722101.01</v>
      </c>
      <c r="D21" s="97">
        <v>115297.98000000001</v>
      </c>
      <c r="E21" s="46">
        <v>786649.42999999993</v>
      </c>
      <c r="F21" s="47">
        <v>111014.38</v>
      </c>
      <c r="G21" s="53"/>
      <c r="H21" s="72"/>
      <c r="I21" s="23"/>
      <c r="J21" s="24"/>
      <c r="K21" s="49">
        <f>C21+E21+G21+I21</f>
        <v>1508750.44</v>
      </c>
      <c r="L21" s="131">
        <f t="shared" si="4"/>
        <v>226312.36000000002</v>
      </c>
      <c r="M21" s="146"/>
      <c r="N21" s="146"/>
      <c r="O21" s="149"/>
      <c r="P21" s="149"/>
    </row>
    <row r="22" spans="1:16" ht="15.75" customHeight="1" x14ac:dyDescent="0.25">
      <c r="A22" s="108"/>
      <c r="B22" s="33" t="s">
        <v>12</v>
      </c>
      <c r="C22" s="46">
        <v>519895.56</v>
      </c>
      <c r="D22" s="97">
        <v>425783.95</v>
      </c>
      <c r="E22" s="46">
        <v>587343.42000000004</v>
      </c>
      <c r="F22" s="47">
        <v>454228.34</v>
      </c>
      <c r="G22" s="53"/>
      <c r="H22" s="72"/>
      <c r="I22" s="23"/>
      <c r="J22" s="24"/>
      <c r="K22" s="49">
        <f t="shared" si="5"/>
        <v>1107238.98</v>
      </c>
      <c r="L22" s="131">
        <f t="shared" si="4"/>
        <v>880012.29</v>
      </c>
      <c r="M22" s="146"/>
      <c r="N22" s="146"/>
      <c r="O22" s="149"/>
      <c r="P22" s="149"/>
    </row>
    <row r="23" spans="1:16" ht="21.75" customHeight="1" x14ac:dyDescent="0.25">
      <c r="A23" s="108"/>
      <c r="B23" s="35" t="s">
        <v>15</v>
      </c>
      <c r="C23" s="45">
        <f>SUM(C24:C25)</f>
        <v>71008</v>
      </c>
      <c r="D23" s="45">
        <f t="shared" ref="D23:G23" si="9">SUM(D24:D25)</f>
        <v>140524.83000000002</v>
      </c>
      <c r="E23" s="45">
        <f t="shared" si="9"/>
        <v>81615.899999999994</v>
      </c>
      <c r="F23" s="45">
        <f t="shared" si="9"/>
        <v>148133.98000000001</v>
      </c>
      <c r="G23" s="45">
        <f t="shared" si="9"/>
        <v>0</v>
      </c>
      <c r="H23" s="45">
        <f>SUM(H24:H25)</f>
        <v>0</v>
      </c>
      <c r="I23" s="45">
        <f t="shared" ref="I23:J23" si="10">SUM(I24:I25)</f>
        <v>0</v>
      </c>
      <c r="J23" s="45">
        <f t="shared" si="10"/>
        <v>0</v>
      </c>
      <c r="K23" s="49">
        <f t="shared" si="5"/>
        <v>152623.9</v>
      </c>
      <c r="L23" s="131">
        <f t="shared" si="4"/>
        <v>288658.81000000006</v>
      </c>
      <c r="M23" s="147"/>
      <c r="N23" s="148"/>
      <c r="O23" s="149"/>
      <c r="P23" s="149"/>
    </row>
    <row r="24" spans="1:16" ht="15.75" customHeight="1" x14ac:dyDescent="0.25">
      <c r="A24" s="108"/>
      <c r="B24" s="33" t="s">
        <v>11</v>
      </c>
      <c r="C24" s="46">
        <v>12375</v>
      </c>
      <c r="D24" s="97">
        <v>12614.64</v>
      </c>
      <c r="E24" s="53">
        <v>11642.9</v>
      </c>
      <c r="F24" s="47">
        <v>10186.09</v>
      </c>
      <c r="G24" s="53"/>
      <c r="H24" s="73"/>
      <c r="I24" s="28"/>
      <c r="J24" s="37"/>
      <c r="K24" s="49">
        <f t="shared" si="5"/>
        <v>24017.9</v>
      </c>
      <c r="L24" s="131">
        <f t="shared" si="4"/>
        <v>22800.73</v>
      </c>
      <c r="M24" s="139"/>
      <c r="N24" s="140"/>
      <c r="O24" s="149"/>
      <c r="P24" s="149"/>
    </row>
    <row r="25" spans="1:16" ht="15.75" customHeight="1" x14ac:dyDescent="0.25">
      <c r="A25" s="108"/>
      <c r="B25" s="33" t="s">
        <v>12</v>
      </c>
      <c r="C25" s="46">
        <v>58633</v>
      </c>
      <c r="D25" s="97">
        <v>127910.19</v>
      </c>
      <c r="E25" s="53">
        <v>69973</v>
      </c>
      <c r="F25" s="47">
        <v>137947.89000000001</v>
      </c>
      <c r="G25" s="53"/>
      <c r="H25" s="73"/>
      <c r="I25" s="28"/>
      <c r="J25" s="37"/>
      <c r="K25" s="49">
        <f t="shared" si="5"/>
        <v>128606</v>
      </c>
      <c r="L25" s="131">
        <f t="shared" si="4"/>
        <v>265858.08</v>
      </c>
      <c r="M25" s="139"/>
      <c r="N25" s="140"/>
      <c r="O25" s="149"/>
      <c r="P25" s="149"/>
    </row>
    <row r="26" spans="1:16" ht="12" customHeight="1" x14ac:dyDescent="0.25">
      <c r="A26" s="108"/>
      <c r="B26" s="34"/>
      <c r="C26" s="45"/>
      <c r="D26" s="125"/>
      <c r="E26" s="52"/>
      <c r="F26" s="44"/>
      <c r="G26" s="49"/>
      <c r="H26" s="73"/>
      <c r="I26" s="28"/>
      <c r="J26" s="37"/>
      <c r="K26" s="49">
        <f t="shared" si="5"/>
        <v>0</v>
      </c>
      <c r="L26" s="131"/>
      <c r="M26" s="147"/>
      <c r="N26" s="148"/>
      <c r="O26" s="149"/>
      <c r="P26" s="149"/>
    </row>
    <row r="27" spans="1:16" ht="15" customHeight="1" x14ac:dyDescent="0.25">
      <c r="A27" s="108"/>
      <c r="B27" s="34" t="s">
        <v>16</v>
      </c>
      <c r="C27" s="45">
        <f>C29+C35+C38+C41</f>
        <v>607881</v>
      </c>
      <c r="D27" s="45">
        <f t="shared" ref="D27:J27" si="11">D29+D35+D38+D41</f>
        <v>201192.91</v>
      </c>
      <c r="E27" s="45">
        <f t="shared" si="11"/>
        <v>655152</v>
      </c>
      <c r="F27" s="45">
        <f t="shared" si="11"/>
        <v>214857.37000000002</v>
      </c>
      <c r="G27" s="45">
        <f t="shared" si="11"/>
        <v>0</v>
      </c>
      <c r="H27" s="45">
        <f t="shared" si="11"/>
        <v>0</v>
      </c>
      <c r="I27" s="45">
        <f t="shared" si="11"/>
        <v>0</v>
      </c>
      <c r="J27" s="45">
        <f t="shared" si="11"/>
        <v>0</v>
      </c>
      <c r="K27" s="49">
        <f t="shared" si="5"/>
        <v>1263033</v>
      </c>
      <c r="L27" s="131">
        <f t="shared" si="4"/>
        <v>416050.28</v>
      </c>
      <c r="M27" s="146"/>
      <c r="N27" s="146"/>
      <c r="O27" s="149"/>
      <c r="P27" s="149"/>
    </row>
    <row r="28" spans="1:16" ht="15" customHeight="1" x14ac:dyDescent="0.25">
      <c r="A28" s="108"/>
      <c r="B28" s="38"/>
      <c r="C28" s="46"/>
      <c r="D28" s="125"/>
      <c r="E28" s="52"/>
      <c r="F28" s="44"/>
      <c r="G28" s="49"/>
      <c r="H28" s="73"/>
      <c r="I28" s="28"/>
      <c r="J28" s="37"/>
      <c r="K28" s="49">
        <f t="shared" si="5"/>
        <v>0</v>
      </c>
      <c r="L28" s="131"/>
      <c r="M28" s="146"/>
      <c r="N28" s="146"/>
      <c r="O28" s="149"/>
      <c r="P28" s="149"/>
    </row>
    <row r="29" spans="1:16" x14ac:dyDescent="0.25">
      <c r="A29" s="108"/>
      <c r="B29" s="39" t="s">
        <v>17</v>
      </c>
      <c r="C29" s="45">
        <f>SUM(C30:C31)</f>
        <v>383016</v>
      </c>
      <c r="D29" s="45">
        <f t="shared" ref="D29:H29" si="12">SUM(D30:D31)</f>
        <v>89118.93</v>
      </c>
      <c r="E29" s="45">
        <f t="shared" si="12"/>
        <v>498237</v>
      </c>
      <c r="F29" s="45">
        <f t="shared" si="12"/>
        <v>191093.74000000002</v>
      </c>
      <c r="G29" s="45">
        <f t="shared" si="12"/>
        <v>0</v>
      </c>
      <c r="H29" s="45">
        <f t="shared" si="12"/>
        <v>0</v>
      </c>
      <c r="I29" s="45">
        <f t="shared" ref="I29" si="13">SUM(I30:I31)</f>
        <v>0</v>
      </c>
      <c r="J29" s="45">
        <f t="shared" ref="J29" si="14">SUM(J30:J31)</f>
        <v>0</v>
      </c>
      <c r="K29" s="49">
        <f t="shared" si="5"/>
        <v>881253</v>
      </c>
      <c r="L29" s="131">
        <f t="shared" si="4"/>
        <v>280212.67000000004</v>
      </c>
      <c r="M29" s="146"/>
      <c r="N29" s="146"/>
      <c r="O29" s="149"/>
      <c r="P29" s="149"/>
    </row>
    <row r="30" spans="1:16" x14ac:dyDescent="0.25">
      <c r="A30" s="108"/>
      <c r="B30" s="33" t="s">
        <v>11</v>
      </c>
      <c r="C30" s="97">
        <v>150550</v>
      </c>
      <c r="D30" s="97">
        <v>5606.09</v>
      </c>
      <c r="E30" s="53">
        <v>165771</v>
      </c>
      <c r="F30" s="47">
        <v>5663.17</v>
      </c>
      <c r="G30" s="53"/>
      <c r="H30" s="73"/>
      <c r="I30" s="28"/>
      <c r="J30" s="37"/>
      <c r="K30" s="49">
        <f t="shared" si="5"/>
        <v>316321</v>
      </c>
      <c r="L30" s="131">
        <f t="shared" si="4"/>
        <v>11269.26</v>
      </c>
      <c r="M30" s="146"/>
      <c r="N30" s="146"/>
      <c r="O30" s="149"/>
      <c r="P30" s="149"/>
    </row>
    <row r="31" spans="1:16" x14ac:dyDescent="0.25">
      <c r="A31" s="108"/>
      <c r="B31" s="33" t="s">
        <v>12</v>
      </c>
      <c r="C31" s="97">
        <v>232466</v>
      </c>
      <c r="D31" s="97">
        <v>83512.84</v>
      </c>
      <c r="E31" s="53">
        <v>332466</v>
      </c>
      <c r="F31" s="47">
        <v>185430.57</v>
      </c>
      <c r="G31" s="53"/>
      <c r="H31" s="73"/>
      <c r="I31" s="28"/>
      <c r="J31" s="37"/>
      <c r="K31" s="49">
        <f t="shared" si="5"/>
        <v>564932</v>
      </c>
      <c r="L31" s="131">
        <f t="shared" si="4"/>
        <v>268943.41000000003</v>
      </c>
      <c r="M31" s="146"/>
      <c r="N31" s="146"/>
      <c r="O31" s="149"/>
      <c r="P31" s="149"/>
    </row>
    <row r="32" spans="1:16" x14ac:dyDescent="0.25">
      <c r="A32" s="108"/>
      <c r="B32" s="39" t="s">
        <v>18</v>
      </c>
      <c r="C32" s="97">
        <f>C33+C34</f>
        <v>0</v>
      </c>
      <c r="D32" s="97">
        <f t="shared" ref="D32:J32" si="15">D33+D34</f>
        <v>0</v>
      </c>
      <c r="E32" s="97">
        <f t="shared" si="15"/>
        <v>0</v>
      </c>
      <c r="F32" s="97">
        <f t="shared" si="15"/>
        <v>0</v>
      </c>
      <c r="G32" s="97">
        <f t="shared" si="15"/>
        <v>0</v>
      </c>
      <c r="H32" s="97">
        <f t="shared" si="15"/>
        <v>0</v>
      </c>
      <c r="I32" s="97">
        <f t="shared" si="15"/>
        <v>0</v>
      </c>
      <c r="J32" s="97">
        <f t="shared" si="15"/>
        <v>0</v>
      </c>
      <c r="K32" s="49">
        <f t="shared" si="5"/>
        <v>0</v>
      </c>
      <c r="L32" s="131">
        <f t="shared" si="4"/>
        <v>0</v>
      </c>
      <c r="M32" s="146"/>
      <c r="N32" s="146"/>
      <c r="O32" s="149"/>
      <c r="P32" s="149"/>
    </row>
    <row r="33" spans="1:16" x14ac:dyDescent="0.25">
      <c r="A33" s="108"/>
      <c r="B33" s="33" t="s">
        <v>11</v>
      </c>
      <c r="C33" s="97">
        <v>0</v>
      </c>
      <c r="D33" s="97">
        <v>0</v>
      </c>
      <c r="E33" s="100">
        <v>0</v>
      </c>
      <c r="F33" s="142">
        <v>0</v>
      </c>
      <c r="G33" s="49"/>
      <c r="H33" s="73"/>
      <c r="I33" s="28"/>
      <c r="J33" s="37"/>
      <c r="K33" s="49">
        <f t="shared" si="5"/>
        <v>0</v>
      </c>
      <c r="L33" s="131">
        <f t="shared" si="4"/>
        <v>0</v>
      </c>
      <c r="M33" s="146"/>
      <c r="N33" s="146"/>
      <c r="O33" s="149"/>
      <c r="P33" s="149"/>
    </row>
    <row r="34" spans="1:16" x14ac:dyDescent="0.25">
      <c r="A34" s="108"/>
      <c r="B34" s="33" t="s">
        <v>12</v>
      </c>
      <c r="C34" s="97">
        <v>0</v>
      </c>
      <c r="D34" s="125">
        <v>0</v>
      </c>
      <c r="E34" s="52">
        <v>0</v>
      </c>
      <c r="F34" s="78">
        <v>0</v>
      </c>
      <c r="G34" s="49"/>
      <c r="H34" s="71"/>
      <c r="I34" s="28"/>
      <c r="J34" s="37"/>
      <c r="K34" s="49">
        <f t="shared" si="5"/>
        <v>0</v>
      </c>
      <c r="L34" s="131">
        <f t="shared" si="4"/>
        <v>0</v>
      </c>
      <c r="M34" s="146"/>
      <c r="N34" s="146"/>
      <c r="O34" s="149"/>
      <c r="P34" s="149"/>
    </row>
    <row r="35" spans="1:16" x14ac:dyDescent="0.25">
      <c r="A35" s="108"/>
      <c r="B35" s="39" t="s">
        <v>19</v>
      </c>
      <c r="C35" s="79">
        <f>SUM(C36:C37)</f>
        <v>81542</v>
      </c>
      <c r="D35" s="79">
        <f t="shared" ref="D35:H35" si="16">SUM(D36:D37)</f>
        <v>5820.99</v>
      </c>
      <c r="E35" s="79">
        <f t="shared" si="16"/>
        <v>107468</v>
      </c>
      <c r="F35" s="79">
        <f t="shared" si="16"/>
        <v>17028.22</v>
      </c>
      <c r="G35" s="79">
        <f t="shared" si="16"/>
        <v>0</v>
      </c>
      <c r="H35" s="79">
        <f t="shared" si="16"/>
        <v>0</v>
      </c>
      <c r="I35" s="79">
        <f t="shared" ref="I35" si="17">SUM(I36:I37)</f>
        <v>0</v>
      </c>
      <c r="J35" s="79">
        <f t="shared" ref="J35" si="18">SUM(J36:J37)</f>
        <v>0</v>
      </c>
      <c r="K35" s="49">
        <f t="shared" si="5"/>
        <v>189010</v>
      </c>
      <c r="L35" s="131">
        <f t="shared" si="4"/>
        <v>22849.21</v>
      </c>
      <c r="M35" s="146"/>
      <c r="N35" s="146"/>
      <c r="O35" s="149"/>
      <c r="P35" s="149"/>
    </row>
    <row r="36" spans="1:16" x14ac:dyDescent="0.25">
      <c r="A36" s="108"/>
      <c r="B36" s="33" t="s">
        <v>11</v>
      </c>
      <c r="C36" s="97">
        <v>59534</v>
      </c>
      <c r="D36" s="97">
        <v>1437.6</v>
      </c>
      <c r="E36" s="53">
        <v>71448</v>
      </c>
      <c r="F36" s="44">
        <v>1714.5299999999997</v>
      </c>
      <c r="G36" s="53"/>
      <c r="H36" s="73"/>
      <c r="I36" s="28"/>
      <c r="J36" s="37"/>
      <c r="K36" s="49">
        <f t="shared" si="5"/>
        <v>130982</v>
      </c>
      <c r="L36" s="131">
        <f t="shared" si="4"/>
        <v>3152.1299999999997</v>
      </c>
      <c r="M36" s="146"/>
      <c r="N36" s="146"/>
      <c r="O36" s="149"/>
      <c r="P36" s="149"/>
    </row>
    <row r="37" spans="1:16" x14ac:dyDescent="0.25">
      <c r="A37" s="108"/>
      <c r="B37" s="33" t="s">
        <v>12</v>
      </c>
      <c r="C37" s="97">
        <v>22008</v>
      </c>
      <c r="D37" s="97">
        <v>4383.3899999999994</v>
      </c>
      <c r="E37" s="52">
        <v>36020</v>
      </c>
      <c r="F37" s="44">
        <v>15313.690000000002</v>
      </c>
      <c r="G37" s="53"/>
      <c r="H37" s="73"/>
      <c r="I37" s="28"/>
      <c r="J37" s="37"/>
      <c r="K37" s="49">
        <f t="shared" si="5"/>
        <v>58028</v>
      </c>
      <c r="L37" s="131">
        <f t="shared" si="4"/>
        <v>19697.080000000002</v>
      </c>
      <c r="M37" s="146"/>
      <c r="N37" s="146"/>
      <c r="O37" s="149"/>
      <c r="P37" s="149"/>
    </row>
    <row r="38" spans="1:16" x14ac:dyDescent="0.25">
      <c r="A38" s="108"/>
      <c r="B38" s="39" t="s">
        <v>20</v>
      </c>
      <c r="C38" s="79">
        <f>C39</f>
        <v>47343</v>
      </c>
      <c r="D38" s="79">
        <f t="shared" ref="D38:H38" si="19">D39</f>
        <v>1231.3600000000001</v>
      </c>
      <c r="E38" s="79">
        <f t="shared" si="19"/>
        <v>7561</v>
      </c>
      <c r="F38" s="79">
        <f t="shared" si="19"/>
        <v>2200.9899999999998</v>
      </c>
      <c r="G38" s="79">
        <f t="shared" si="19"/>
        <v>0</v>
      </c>
      <c r="H38" s="79">
        <f t="shared" si="19"/>
        <v>0</v>
      </c>
      <c r="I38" s="79">
        <f t="shared" ref="I38" si="20">I39</f>
        <v>0</v>
      </c>
      <c r="J38" s="79">
        <f t="shared" ref="J38" si="21">J39</f>
        <v>0</v>
      </c>
      <c r="K38" s="49">
        <f t="shared" si="5"/>
        <v>54904</v>
      </c>
      <c r="L38" s="131">
        <f t="shared" si="4"/>
        <v>3432.35</v>
      </c>
      <c r="M38" s="146"/>
      <c r="N38" s="146"/>
      <c r="O38" s="149"/>
      <c r="P38" s="149"/>
    </row>
    <row r="39" spans="1:16" x14ac:dyDescent="0.25">
      <c r="A39" s="108"/>
      <c r="B39" s="33" t="s">
        <v>11</v>
      </c>
      <c r="C39" s="97">
        <v>47343</v>
      </c>
      <c r="D39" s="97">
        <v>1231.3600000000001</v>
      </c>
      <c r="E39" s="69">
        <v>7561</v>
      </c>
      <c r="F39" s="47">
        <v>2200.9899999999998</v>
      </c>
      <c r="G39" s="53"/>
      <c r="H39" s="73"/>
      <c r="I39" s="28"/>
      <c r="J39" s="37"/>
      <c r="K39" s="49">
        <f t="shared" si="5"/>
        <v>54904</v>
      </c>
      <c r="L39" s="131">
        <f t="shared" si="4"/>
        <v>3432.35</v>
      </c>
      <c r="M39" s="146"/>
      <c r="N39" s="146"/>
      <c r="O39" s="149"/>
      <c r="P39" s="149"/>
    </row>
    <row r="40" spans="1:16" x14ac:dyDescent="0.25">
      <c r="A40" s="108"/>
      <c r="B40" s="33" t="s">
        <v>12</v>
      </c>
      <c r="C40" s="97">
        <v>0</v>
      </c>
      <c r="D40" s="97">
        <v>0</v>
      </c>
      <c r="E40" s="52">
        <v>0</v>
      </c>
      <c r="F40" s="44"/>
      <c r="G40" s="49"/>
      <c r="H40" s="73"/>
      <c r="I40" s="28"/>
      <c r="J40" s="37"/>
      <c r="K40" s="49">
        <f t="shared" si="5"/>
        <v>0</v>
      </c>
      <c r="L40" s="131"/>
      <c r="M40" s="146"/>
      <c r="N40" s="146"/>
      <c r="O40" s="149"/>
      <c r="P40" s="149"/>
    </row>
    <row r="41" spans="1:16" x14ac:dyDescent="0.25">
      <c r="A41" s="108"/>
      <c r="B41" s="39" t="s">
        <v>21</v>
      </c>
      <c r="C41" s="79">
        <f>SUM(C42:C43)</f>
        <v>95980</v>
      </c>
      <c r="D41" s="79">
        <f t="shared" ref="D41:H41" si="22">SUM(D42:D43)</f>
        <v>105021.63</v>
      </c>
      <c r="E41" s="79">
        <f t="shared" si="22"/>
        <v>41886</v>
      </c>
      <c r="F41" s="79">
        <f t="shared" si="22"/>
        <v>4534.42</v>
      </c>
      <c r="G41" s="79">
        <f t="shared" si="22"/>
        <v>0</v>
      </c>
      <c r="H41" s="79">
        <f t="shared" si="22"/>
        <v>0</v>
      </c>
      <c r="I41" s="79">
        <f t="shared" ref="I41" si="23">SUM(I42:I43)</f>
        <v>0</v>
      </c>
      <c r="J41" s="79">
        <f t="shared" ref="J41" si="24">SUM(J42:J43)</f>
        <v>0</v>
      </c>
      <c r="K41" s="49">
        <f t="shared" si="5"/>
        <v>137866</v>
      </c>
      <c r="L41" s="131">
        <f t="shared" si="4"/>
        <v>109556.05</v>
      </c>
      <c r="M41" s="146"/>
      <c r="N41" s="146"/>
      <c r="O41" s="149"/>
      <c r="P41" s="149"/>
    </row>
    <row r="42" spans="1:16" x14ac:dyDescent="0.25">
      <c r="A42" s="108"/>
      <c r="B42" s="33" t="s">
        <v>11</v>
      </c>
      <c r="C42" s="97">
        <v>39821</v>
      </c>
      <c r="D42" s="97">
        <v>43.39</v>
      </c>
      <c r="E42" s="98">
        <v>39499</v>
      </c>
      <c r="F42" s="47">
        <v>36.67</v>
      </c>
      <c r="G42" s="53"/>
      <c r="H42" s="73"/>
      <c r="I42" s="28"/>
      <c r="J42" s="37"/>
      <c r="K42" s="49">
        <f t="shared" si="5"/>
        <v>79320</v>
      </c>
      <c r="L42" s="131">
        <f t="shared" si="4"/>
        <v>80.06</v>
      </c>
      <c r="M42" s="146"/>
      <c r="N42" s="146"/>
      <c r="O42" s="149"/>
      <c r="P42" s="149"/>
    </row>
    <row r="43" spans="1:16" x14ac:dyDescent="0.25">
      <c r="A43" s="108"/>
      <c r="B43" s="33" t="s">
        <v>12</v>
      </c>
      <c r="C43" s="97">
        <v>56159</v>
      </c>
      <c r="D43" s="97">
        <v>104978.24000000001</v>
      </c>
      <c r="E43" s="98">
        <v>2387</v>
      </c>
      <c r="F43" s="47">
        <v>4497.75</v>
      </c>
      <c r="G43" s="53"/>
      <c r="H43" s="73"/>
      <c r="I43" s="28"/>
      <c r="J43" s="37"/>
      <c r="K43" s="49">
        <f t="shared" si="5"/>
        <v>58546</v>
      </c>
      <c r="L43" s="131">
        <f t="shared" si="4"/>
        <v>109475.99</v>
      </c>
      <c r="M43" s="146"/>
      <c r="N43" s="146"/>
      <c r="O43" s="149"/>
      <c r="P43" s="149"/>
    </row>
    <row r="44" spans="1:16" ht="12" customHeight="1" x14ac:dyDescent="0.25">
      <c r="A44" s="108"/>
      <c r="B44" s="34"/>
      <c r="C44" s="45"/>
      <c r="D44" s="125"/>
      <c r="E44" s="52"/>
      <c r="F44" s="44"/>
      <c r="G44" s="74"/>
      <c r="H44" s="73"/>
      <c r="I44" s="28"/>
      <c r="J44" s="37"/>
      <c r="K44" s="49">
        <f t="shared" si="5"/>
        <v>0</v>
      </c>
      <c r="L44" s="131"/>
      <c r="M44" s="146"/>
      <c r="N44" s="146"/>
      <c r="O44" s="149"/>
      <c r="P44" s="149"/>
    </row>
    <row r="45" spans="1:16" s="20" customFormat="1" x14ac:dyDescent="0.25">
      <c r="A45" s="107" t="s">
        <v>22</v>
      </c>
      <c r="B45" s="32" t="s">
        <v>23</v>
      </c>
      <c r="C45" s="49">
        <f>C47+C50</f>
        <v>1195225</v>
      </c>
      <c r="D45" s="49">
        <f t="shared" ref="D45:J45" si="25">D47+D50</f>
        <v>8084.39</v>
      </c>
      <c r="E45" s="49">
        <f t="shared" si="25"/>
        <v>1265907</v>
      </c>
      <c r="F45" s="49">
        <f t="shared" si="25"/>
        <v>8186.66</v>
      </c>
      <c r="G45" s="49">
        <f t="shared" si="25"/>
        <v>0</v>
      </c>
      <c r="H45" s="49">
        <f t="shared" si="25"/>
        <v>0</v>
      </c>
      <c r="I45" s="49">
        <f t="shared" si="25"/>
        <v>0</v>
      </c>
      <c r="J45" s="49">
        <f t="shared" si="25"/>
        <v>0</v>
      </c>
      <c r="K45" s="49">
        <f t="shared" si="5"/>
        <v>2461132</v>
      </c>
      <c r="L45" s="131">
        <f t="shared" si="4"/>
        <v>16271.05</v>
      </c>
      <c r="M45" s="145"/>
      <c r="N45" s="145"/>
      <c r="O45" s="149"/>
      <c r="P45" s="149"/>
    </row>
    <row r="46" spans="1:16" s="20" customFormat="1" x14ac:dyDescent="0.25">
      <c r="A46" s="107"/>
      <c r="B46" s="32"/>
      <c r="C46" s="49"/>
      <c r="D46" s="68"/>
      <c r="E46" s="68"/>
      <c r="F46" s="50"/>
      <c r="G46" s="49"/>
      <c r="H46" s="71"/>
      <c r="I46" s="27"/>
      <c r="J46" s="36"/>
      <c r="K46" s="49">
        <f t="shared" si="5"/>
        <v>0</v>
      </c>
      <c r="L46" s="131"/>
      <c r="M46" s="145"/>
      <c r="N46" s="145"/>
      <c r="O46" s="149"/>
      <c r="P46" s="149"/>
    </row>
    <row r="47" spans="1:16" x14ac:dyDescent="0.25">
      <c r="A47" s="108"/>
      <c r="B47" s="34" t="s">
        <v>24</v>
      </c>
      <c r="C47" s="49">
        <f>SUM(C48:C49)</f>
        <v>762868</v>
      </c>
      <c r="D47" s="49">
        <f t="shared" ref="D47:H47" si="26">SUM(D48:D49)</f>
        <v>3994.25</v>
      </c>
      <c r="E47" s="49">
        <f t="shared" si="26"/>
        <v>795850</v>
      </c>
      <c r="F47" s="49">
        <f t="shared" si="26"/>
        <v>4148.66</v>
      </c>
      <c r="G47" s="49">
        <f t="shared" si="26"/>
        <v>0</v>
      </c>
      <c r="H47" s="49">
        <f t="shared" si="26"/>
        <v>0</v>
      </c>
      <c r="I47" s="49">
        <f t="shared" ref="I47" si="27">SUM(I48:I49)</f>
        <v>0</v>
      </c>
      <c r="J47" s="49">
        <f t="shared" ref="J47" si="28">SUM(J48:J49)</f>
        <v>0</v>
      </c>
      <c r="K47" s="49">
        <f t="shared" si="5"/>
        <v>1558718</v>
      </c>
      <c r="L47" s="131">
        <f t="shared" si="4"/>
        <v>8142.91</v>
      </c>
      <c r="M47" s="146"/>
      <c r="N47" s="146"/>
      <c r="O47" s="149"/>
      <c r="P47" s="149"/>
    </row>
    <row r="48" spans="1:16" x14ac:dyDescent="0.25">
      <c r="A48" s="108"/>
      <c r="B48" s="33" t="s">
        <v>11</v>
      </c>
      <c r="C48" s="46">
        <v>739532</v>
      </c>
      <c r="D48" s="97">
        <v>3592.74</v>
      </c>
      <c r="E48" s="97">
        <v>770474</v>
      </c>
      <c r="F48" s="47">
        <v>3690.25</v>
      </c>
      <c r="G48" s="53"/>
      <c r="H48" s="73"/>
      <c r="I48" s="28"/>
      <c r="J48" s="37"/>
      <c r="K48" s="49">
        <f t="shared" si="5"/>
        <v>1510006</v>
      </c>
      <c r="L48" s="131">
        <f t="shared" si="4"/>
        <v>7282.99</v>
      </c>
      <c r="M48" s="146"/>
      <c r="N48" s="146"/>
      <c r="O48" s="149"/>
      <c r="P48" s="149"/>
    </row>
    <row r="49" spans="1:16" x14ac:dyDescent="0.25">
      <c r="A49" s="108"/>
      <c r="B49" s="33" t="s">
        <v>12</v>
      </c>
      <c r="C49" s="46">
        <v>23336</v>
      </c>
      <c r="D49" s="97">
        <v>401.51</v>
      </c>
      <c r="E49" s="97">
        <v>25376</v>
      </c>
      <c r="F49" s="47">
        <v>458.40999999999997</v>
      </c>
      <c r="G49" s="53"/>
      <c r="H49" s="73"/>
      <c r="I49" s="28"/>
      <c r="J49" s="37"/>
      <c r="K49" s="49">
        <f t="shared" si="5"/>
        <v>48712</v>
      </c>
      <c r="L49" s="131">
        <f t="shared" si="4"/>
        <v>859.92</v>
      </c>
      <c r="M49" s="146"/>
      <c r="N49" s="146"/>
      <c r="O49" s="149"/>
      <c r="P49" s="149"/>
    </row>
    <row r="50" spans="1:16" x14ac:dyDescent="0.25">
      <c r="A50" s="108"/>
      <c r="B50" s="34" t="s">
        <v>25</v>
      </c>
      <c r="C50" s="45">
        <f>SUM(C51:C52)</f>
        <v>432357</v>
      </c>
      <c r="D50" s="45">
        <f t="shared" ref="D50:H50" si="29">SUM(D51:D52)</f>
        <v>4090.1400000000003</v>
      </c>
      <c r="E50" s="45">
        <f t="shared" si="29"/>
        <v>470057</v>
      </c>
      <c r="F50" s="45">
        <f t="shared" si="29"/>
        <v>4037.9999999999995</v>
      </c>
      <c r="G50" s="45">
        <f t="shared" si="29"/>
        <v>0</v>
      </c>
      <c r="H50" s="45">
        <f t="shared" si="29"/>
        <v>0</v>
      </c>
      <c r="I50" s="45">
        <f t="shared" ref="I50" si="30">SUM(I51:I52)</f>
        <v>0</v>
      </c>
      <c r="J50" s="45">
        <f t="shared" ref="J50" si="31">SUM(J51:J52)</f>
        <v>0</v>
      </c>
      <c r="K50" s="49">
        <f t="shared" si="5"/>
        <v>902414</v>
      </c>
      <c r="L50" s="131">
        <f t="shared" si="4"/>
        <v>8128.1399999999994</v>
      </c>
      <c r="M50" s="146"/>
      <c r="N50" s="146"/>
      <c r="O50" s="149"/>
      <c r="P50" s="149"/>
    </row>
    <row r="51" spans="1:16" x14ac:dyDescent="0.25">
      <c r="A51" s="108"/>
      <c r="B51" s="33" t="s">
        <v>11</v>
      </c>
      <c r="C51" s="46">
        <v>414936</v>
      </c>
      <c r="D51" s="97">
        <v>3592.4600000000005</v>
      </c>
      <c r="E51" s="53">
        <v>450447</v>
      </c>
      <c r="F51" s="47">
        <v>3471.8399999999997</v>
      </c>
      <c r="G51" s="53"/>
      <c r="H51" s="73"/>
      <c r="I51" s="28"/>
      <c r="J51" s="37"/>
      <c r="K51" s="49">
        <f t="shared" si="5"/>
        <v>865383</v>
      </c>
      <c r="L51" s="131">
        <f t="shared" si="4"/>
        <v>7064.3</v>
      </c>
      <c r="M51" s="146"/>
      <c r="N51" s="146"/>
      <c r="O51" s="149"/>
      <c r="P51" s="149"/>
    </row>
    <row r="52" spans="1:16" x14ac:dyDescent="0.25">
      <c r="A52" s="108"/>
      <c r="B52" s="33" t="s">
        <v>12</v>
      </c>
      <c r="C52" s="46">
        <v>17421</v>
      </c>
      <c r="D52" s="97">
        <v>497.68000000000006</v>
      </c>
      <c r="E52" s="53">
        <v>19610</v>
      </c>
      <c r="F52" s="47">
        <v>566.16</v>
      </c>
      <c r="G52" s="53"/>
      <c r="H52" s="73"/>
      <c r="I52" s="28"/>
      <c r="J52" s="37"/>
      <c r="K52" s="49">
        <f t="shared" si="5"/>
        <v>37031</v>
      </c>
      <c r="L52" s="131">
        <f t="shared" si="4"/>
        <v>1063.8400000000001</v>
      </c>
      <c r="M52" s="146"/>
      <c r="N52" s="146"/>
      <c r="O52" s="149"/>
      <c r="P52" s="149"/>
    </row>
    <row r="53" spans="1:16" x14ac:dyDescent="0.25">
      <c r="A53" s="108"/>
      <c r="B53" s="33"/>
      <c r="C53" s="45"/>
      <c r="D53" s="125"/>
      <c r="E53" s="52"/>
      <c r="F53" s="44"/>
      <c r="G53" s="74"/>
      <c r="H53" s="73"/>
      <c r="I53" s="28"/>
      <c r="J53" s="37"/>
      <c r="K53" s="49"/>
      <c r="L53" s="131"/>
      <c r="M53" s="146"/>
      <c r="N53" s="146"/>
      <c r="O53" s="149"/>
      <c r="P53" s="149"/>
    </row>
    <row r="54" spans="1:16" s="20" customFormat="1" x14ac:dyDescent="0.25">
      <c r="A54" s="107" t="s">
        <v>26</v>
      </c>
      <c r="B54" s="32" t="s">
        <v>27</v>
      </c>
      <c r="C54" s="45">
        <f>SUM(C55:C56)</f>
        <v>195887</v>
      </c>
      <c r="D54" s="45">
        <f t="shared" ref="D54:H54" si="32">SUM(D55:D56)</f>
        <v>12427.009999999998</v>
      </c>
      <c r="E54" s="45">
        <f>SUM(E55:E56)</f>
        <v>201253</v>
      </c>
      <c r="F54" s="45">
        <f t="shared" si="32"/>
        <v>13530.560000000001</v>
      </c>
      <c r="G54" s="45">
        <f t="shared" si="32"/>
        <v>0</v>
      </c>
      <c r="H54" s="45">
        <f t="shared" si="32"/>
        <v>0</v>
      </c>
      <c r="I54" s="45">
        <f t="shared" ref="I54" si="33">SUM(I55:I56)</f>
        <v>0</v>
      </c>
      <c r="J54" s="45">
        <f t="shared" ref="J54" si="34">SUM(J55:J56)</f>
        <v>0</v>
      </c>
      <c r="K54" s="49">
        <f t="shared" si="5"/>
        <v>397140</v>
      </c>
      <c r="L54" s="131">
        <f t="shared" si="4"/>
        <v>25957.57</v>
      </c>
      <c r="M54" s="145"/>
      <c r="N54" s="145"/>
      <c r="O54" s="149"/>
      <c r="P54" s="149"/>
    </row>
    <row r="55" spans="1:16" s="20" customFormat="1" x14ac:dyDescent="0.25">
      <c r="A55" s="107"/>
      <c r="B55" s="33" t="s">
        <v>11</v>
      </c>
      <c r="C55" s="46">
        <v>120911</v>
      </c>
      <c r="D55" s="97">
        <v>514.54999999999995</v>
      </c>
      <c r="E55" s="53">
        <v>122969</v>
      </c>
      <c r="F55" s="47">
        <v>517.58999999999992</v>
      </c>
      <c r="G55" s="53"/>
      <c r="H55" s="73"/>
      <c r="I55" s="28"/>
      <c r="J55" s="37"/>
      <c r="K55" s="49">
        <f t="shared" si="5"/>
        <v>243880</v>
      </c>
      <c r="L55" s="131">
        <f t="shared" si="4"/>
        <v>1032.1399999999999</v>
      </c>
      <c r="M55" s="145"/>
      <c r="N55" s="145"/>
      <c r="O55" s="149"/>
      <c r="P55" s="149"/>
    </row>
    <row r="56" spans="1:16" s="20" customFormat="1" x14ac:dyDescent="0.25">
      <c r="A56" s="107"/>
      <c r="B56" s="33" t="s">
        <v>12</v>
      </c>
      <c r="C56" s="46">
        <v>74976</v>
      </c>
      <c r="D56" s="97">
        <v>11912.46</v>
      </c>
      <c r="E56" s="53">
        <v>78284</v>
      </c>
      <c r="F56" s="47">
        <v>13012.970000000001</v>
      </c>
      <c r="G56" s="53"/>
      <c r="H56" s="73"/>
      <c r="I56" s="28"/>
      <c r="J56" s="37"/>
      <c r="K56" s="49">
        <f t="shared" si="5"/>
        <v>153260</v>
      </c>
      <c r="L56" s="131">
        <f t="shared" si="4"/>
        <v>24925.43</v>
      </c>
      <c r="M56" s="145"/>
      <c r="N56" s="145"/>
      <c r="O56" s="149"/>
      <c r="P56" s="149"/>
    </row>
    <row r="57" spans="1:16" s="20" customFormat="1" ht="11.25" customHeight="1" x14ac:dyDescent="0.25">
      <c r="A57" s="107"/>
      <c r="B57" s="32"/>
      <c r="C57" s="45"/>
      <c r="D57" s="126"/>
      <c r="E57" s="68"/>
      <c r="F57" s="68"/>
      <c r="G57" s="49"/>
      <c r="H57" s="71"/>
      <c r="I57" s="27"/>
      <c r="J57" s="36"/>
      <c r="K57" s="49"/>
      <c r="L57" s="131"/>
      <c r="M57" s="145"/>
      <c r="N57" s="145"/>
      <c r="O57" s="149"/>
      <c r="P57" s="149"/>
    </row>
    <row r="58" spans="1:16" s="20" customFormat="1" x14ac:dyDescent="0.25">
      <c r="A58" s="107" t="s">
        <v>28</v>
      </c>
      <c r="B58" s="32" t="s">
        <v>29</v>
      </c>
      <c r="C58" s="45">
        <f>C59+C62</f>
        <v>74832</v>
      </c>
      <c r="D58" s="45">
        <f t="shared" ref="D58:J58" si="35">D59+D62</f>
        <v>219.94</v>
      </c>
      <c r="E58" s="45">
        <f t="shared" si="35"/>
        <v>69055</v>
      </c>
      <c r="F58" s="45">
        <f t="shared" si="35"/>
        <v>210.43</v>
      </c>
      <c r="G58" s="45">
        <f t="shared" si="35"/>
        <v>0</v>
      </c>
      <c r="H58" s="45">
        <f t="shared" si="35"/>
        <v>0</v>
      </c>
      <c r="I58" s="45">
        <f t="shared" si="35"/>
        <v>0</v>
      </c>
      <c r="J58" s="45">
        <f t="shared" si="35"/>
        <v>0</v>
      </c>
      <c r="K58" s="49">
        <f t="shared" si="5"/>
        <v>143887</v>
      </c>
      <c r="L58" s="131">
        <f t="shared" si="4"/>
        <v>430.37</v>
      </c>
      <c r="M58" s="145"/>
      <c r="N58" s="145"/>
      <c r="O58" s="149"/>
      <c r="P58" s="149"/>
    </row>
    <row r="59" spans="1:16" s="20" customFormat="1" x14ac:dyDescent="0.25">
      <c r="A59" s="107"/>
      <c r="B59" s="34" t="s">
        <v>30</v>
      </c>
      <c r="C59" s="46">
        <f>C60+C61</f>
        <v>74832</v>
      </c>
      <c r="D59" s="46">
        <f>D60+D61</f>
        <v>219.94</v>
      </c>
      <c r="E59" s="46">
        <f t="shared" ref="E59:J59" si="36">E60+E61</f>
        <v>69055</v>
      </c>
      <c r="F59" s="46">
        <f t="shared" si="36"/>
        <v>210.43</v>
      </c>
      <c r="G59" s="46">
        <f t="shared" si="36"/>
        <v>0</v>
      </c>
      <c r="H59" s="46">
        <f t="shared" si="36"/>
        <v>0</v>
      </c>
      <c r="I59" s="46">
        <f t="shared" si="36"/>
        <v>0</v>
      </c>
      <c r="J59" s="46">
        <f t="shared" si="36"/>
        <v>0</v>
      </c>
      <c r="K59" s="49">
        <f t="shared" si="5"/>
        <v>143887</v>
      </c>
      <c r="L59" s="131">
        <f t="shared" si="4"/>
        <v>430.37</v>
      </c>
      <c r="M59" s="145"/>
      <c r="N59" s="145"/>
      <c r="O59" s="149"/>
      <c r="P59" s="149"/>
    </row>
    <row r="60" spans="1:16" s="20" customFormat="1" x14ac:dyDescent="0.25">
      <c r="A60" s="107"/>
      <c r="B60" s="33" t="s">
        <v>11</v>
      </c>
      <c r="C60" s="46">
        <v>74832</v>
      </c>
      <c r="D60" s="125">
        <v>219.94</v>
      </c>
      <c r="E60" s="52">
        <v>69055</v>
      </c>
      <c r="F60" s="44">
        <v>210.43</v>
      </c>
      <c r="G60" s="53"/>
      <c r="H60" s="73"/>
      <c r="I60" s="28"/>
      <c r="J60" s="37"/>
      <c r="K60" s="49">
        <f t="shared" si="5"/>
        <v>143887</v>
      </c>
      <c r="L60" s="131">
        <f t="shared" si="4"/>
        <v>430.37</v>
      </c>
      <c r="M60" s="145"/>
      <c r="N60" s="145"/>
      <c r="O60" s="149"/>
      <c r="P60" s="149"/>
    </row>
    <row r="61" spans="1:16" s="20" customFormat="1" x14ac:dyDescent="0.25">
      <c r="A61" s="107"/>
      <c r="B61" s="33" t="s">
        <v>12</v>
      </c>
      <c r="C61" s="34">
        <v>0</v>
      </c>
      <c r="D61" s="126">
        <v>0</v>
      </c>
      <c r="E61" s="52"/>
      <c r="F61" s="44"/>
      <c r="G61" s="75"/>
      <c r="H61" s="138"/>
      <c r="I61" s="27">
        <v>0</v>
      </c>
      <c r="J61" s="36">
        <v>0</v>
      </c>
      <c r="K61" s="49">
        <f t="shared" si="5"/>
        <v>0</v>
      </c>
      <c r="L61" s="131">
        <f t="shared" si="4"/>
        <v>0</v>
      </c>
      <c r="M61" s="145"/>
      <c r="N61" s="145"/>
      <c r="O61" s="149"/>
      <c r="P61" s="149"/>
    </row>
    <row r="62" spans="1:16" x14ac:dyDescent="0.25">
      <c r="A62" s="108"/>
      <c r="B62" s="34" t="s">
        <v>31</v>
      </c>
      <c r="C62" s="150">
        <f>C63+C64</f>
        <v>0</v>
      </c>
      <c r="D62" s="52">
        <f>D63+D64</f>
        <v>0</v>
      </c>
      <c r="E62" s="150">
        <f t="shared" ref="E62:J62" si="37">E63+E64</f>
        <v>0</v>
      </c>
      <c r="F62" s="150">
        <f t="shared" si="37"/>
        <v>0</v>
      </c>
      <c r="G62" s="150">
        <f t="shared" si="37"/>
        <v>0</v>
      </c>
      <c r="H62" s="150">
        <f t="shared" si="37"/>
        <v>0</v>
      </c>
      <c r="I62" s="150">
        <f t="shared" si="37"/>
        <v>0</v>
      </c>
      <c r="J62" s="150">
        <f t="shared" si="37"/>
        <v>0</v>
      </c>
      <c r="K62" s="49">
        <f t="shared" si="5"/>
        <v>0</v>
      </c>
      <c r="L62" s="131">
        <f t="shared" si="4"/>
        <v>0</v>
      </c>
      <c r="M62" s="146"/>
      <c r="N62" s="146"/>
      <c r="O62" s="149"/>
      <c r="P62" s="149"/>
    </row>
    <row r="63" spans="1:16" x14ac:dyDescent="0.25">
      <c r="A63" s="108"/>
      <c r="B63" s="33" t="s">
        <v>11</v>
      </c>
      <c r="C63" s="150">
        <v>0</v>
      </c>
      <c r="D63" s="125">
        <v>0</v>
      </c>
      <c r="E63" s="52"/>
      <c r="F63" s="44"/>
      <c r="G63" s="75"/>
      <c r="H63" s="73"/>
      <c r="I63" s="28"/>
      <c r="J63" s="37"/>
      <c r="K63" s="49">
        <f t="shared" si="5"/>
        <v>0</v>
      </c>
      <c r="L63" s="131">
        <f t="shared" si="4"/>
        <v>0</v>
      </c>
      <c r="M63" s="146"/>
      <c r="N63" s="146"/>
      <c r="O63" s="149"/>
      <c r="P63" s="149"/>
    </row>
    <row r="64" spans="1:16" x14ac:dyDescent="0.25">
      <c r="A64" s="108"/>
      <c r="B64" s="33" t="s">
        <v>12</v>
      </c>
      <c r="C64" s="150">
        <v>0</v>
      </c>
      <c r="D64" s="125">
        <v>0</v>
      </c>
      <c r="E64" s="52"/>
      <c r="F64" s="44"/>
      <c r="G64" s="75"/>
      <c r="H64" s="73"/>
      <c r="I64" s="28"/>
      <c r="J64" s="37"/>
      <c r="K64" s="49">
        <f t="shared" si="5"/>
        <v>0</v>
      </c>
      <c r="L64" s="131">
        <f t="shared" si="4"/>
        <v>0</v>
      </c>
      <c r="M64" s="146"/>
      <c r="N64" s="146"/>
      <c r="O64" s="149"/>
      <c r="P64" s="149"/>
    </row>
    <row r="65" spans="1:16" s="20" customFormat="1" ht="12" customHeight="1" x14ac:dyDescent="0.25">
      <c r="A65" s="107"/>
      <c r="B65" s="32"/>
      <c r="C65" s="46"/>
      <c r="D65" s="126"/>
      <c r="E65" s="68"/>
      <c r="F65" s="68"/>
      <c r="G65" s="75"/>
      <c r="H65" s="71"/>
      <c r="I65" s="27"/>
      <c r="J65" s="36"/>
      <c r="K65" s="49">
        <f t="shared" si="5"/>
        <v>0</v>
      </c>
      <c r="L65" s="131">
        <f t="shared" si="4"/>
        <v>0</v>
      </c>
      <c r="M65" s="145"/>
      <c r="N65" s="145"/>
      <c r="O65" s="149"/>
      <c r="P65" s="149"/>
    </row>
    <row r="66" spans="1:16" s="20" customFormat="1" x14ac:dyDescent="0.25">
      <c r="A66" s="107" t="s">
        <v>32</v>
      </c>
      <c r="B66" s="32" t="s">
        <v>33</v>
      </c>
      <c r="C66" s="45">
        <f>SUM(C67:C68)</f>
        <v>5820</v>
      </c>
      <c r="D66" s="45">
        <f t="shared" ref="D66:H66" si="38">SUM(D67:D68)</f>
        <v>17244.2</v>
      </c>
      <c r="E66" s="45">
        <f t="shared" si="38"/>
        <v>6132</v>
      </c>
      <c r="F66" s="45">
        <f t="shared" si="38"/>
        <v>19051.04</v>
      </c>
      <c r="G66" s="45">
        <f t="shared" si="38"/>
        <v>0</v>
      </c>
      <c r="H66" s="45">
        <f t="shared" si="38"/>
        <v>0</v>
      </c>
      <c r="I66" s="45">
        <f t="shared" ref="I66" si="39">SUM(I67:I68)</f>
        <v>0</v>
      </c>
      <c r="J66" s="45">
        <f t="shared" ref="J66" si="40">SUM(J67:J68)</f>
        <v>0</v>
      </c>
      <c r="K66" s="49">
        <f t="shared" si="5"/>
        <v>11952</v>
      </c>
      <c r="L66" s="131">
        <f t="shared" si="4"/>
        <v>36295.240000000005</v>
      </c>
      <c r="M66" s="145"/>
      <c r="N66" s="145"/>
      <c r="O66" s="149"/>
      <c r="P66" s="149"/>
    </row>
    <row r="67" spans="1:16" s="20" customFormat="1" x14ac:dyDescent="0.25">
      <c r="A67" s="107"/>
      <c r="B67" s="33" t="s">
        <v>11</v>
      </c>
      <c r="C67" s="53">
        <v>723</v>
      </c>
      <c r="D67" s="97">
        <v>501.79000000000008</v>
      </c>
      <c r="E67" s="53">
        <v>746</v>
      </c>
      <c r="F67" s="47">
        <v>576.78</v>
      </c>
      <c r="G67" s="53"/>
      <c r="H67" s="73"/>
      <c r="I67" s="28"/>
      <c r="J67" s="37"/>
      <c r="K67" s="49">
        <f t="shared" si="5"/>
        <v>1469</v>
      </c>
      <c r="L67" s="131">
        <f t="shared" si="4"/>
        <v>1078.5700000000002</v>
      </c>
      <c r="M67" s="145"/>
      <c r="N67" s="145"/>
      <c r="O67" s="149"/>
      <c r="P67" s="149"/>
    </row>
    <row r="68" spans="1:16" s="20" customFormat="1" x14ac:dyDescent="0.25">
      <c r="A68" s="107"/>
      <c r="B68" s="33" t="s">
        <v>12</v>
      </c>
      <c r="C68" s="53">
        <v>5097</v>
      </c>
      <c r="D68" s="97">
        <v>16742.41</v>
      </c>
      <c r="E68" s="53">
        <v>5386</v>
      </c>
      <c r="F68" s="47">
        <v>18474.260000000002</v>
      </c>
      <c r="G68" s="53"/>
      <c r="H68" s="73"/>
      <c r="I68" s="28"/>
      <c r="J68" s="37"/>
      <c r="K68" s="49">
        <f t="shared" si="5"/>
        <v>10483</v>
      </c>
      <c r="L68" s="131">
        <f>D68+F68+H68+J68</f>
        <v>35216.67</v>
      </c>
      <c r="M68" s="145"/>
      <c r="N68" s="145"/>
      <c r="O68" s="149"/>
      <c r="P68" s="149"/>
    </row>
    <row r="69" spans="1:16" s="20" customFormat="1" ht="12" customHeight="1" x14ac:dyDescent="0.25">
      <c r="A69" s="107"/>
      <c r="B69" s="32"/>
      <c r="C69" s="45"/>
      <c r="D69" s="126"/>
      <c r="E69" s="68"/>
      <c r="F69" s="50"/>
      <c r="G69" s="75"/>
      <c r="H69" s="71"/>
      <c r="I69" s="27"/>
      <c r="J69" s="36"/>
      <c r="K69" s="49">
        <f t="shared" si="5"/>
        <v>0</v>
      </c>
      <c r="L69" s="131">
        <f t="shared" ref="L69:L72" si="41">D69+F69+H69+J69</f>
        <v>0</v>
      </c>
      <c r="M69" s="145"/>
      <c r="N69" s="145"/>
      <c r="O69" s="149"/>
      <c r="P69" s="149"/>
    </row>
    <row r="70" spans="1:16" s="20" customFormat="1" x14ac:dyDescent="0.25">
      <c r="A70" s="107" t="s">
        <v>34</v>
      </c>
      <c r="B70" s="32" t="s">
        <v>35</v>
      </c>
      <c r="C70" s="144">
        <f>C71+C72</f>
        <v>0</v>
      </c>
      <c r="D70" s="144">
        <f t="shared" ref="D70:J70" si="42">D71+D72</f>
        <v>0</v>
      </c>
      <c r="E70" s="144">
        <f t="shared" si="42"/>
        <v>0</v>
      </c>
      <c r="F70" s="144">
        <f t="shared" si="42"/>
        <v>0</v>
      </c>
      <c r="G70" s="144">
        <f t="shared" si="42"/>
        <v>0</v>
      </c>
      <c r="H70" s="144">
        <f t="shared" si="42"/>
        <v>0</v>
      </c>
      <c r="I70" s="144">
        <f t="shared" si="42"/>
        <v>0</v>
      </c>
      <c r="J70" s="144">
        <f t="shared" si="42"/>
        <v>0</v>
      </c>
      <c r="K70" s="49">
        <f t="shared" si="5"/>
        <v>0</v>
      </c>
      <c r="L70" s="131">
        <f t="shared" si="41"/>
        <v>0</v>
      </c>
      <c r="M70" s="145"/>
      <c r="N70" s="145"/>
      <c r="O70" s="149"/>
      <c r="P70" s="149"/>
    </row>
    <row r="71" spans="1:16" s="20" customFormat="1" x14ac:dyDescent="0.25">
      <c r="A71" s="107"/>
      <c r="B71" s="33" t="s">
        <v>11</v>
      </c>
      <c r="C71" s="151">
        <v>0</v>
      </c>
      <c r="D71" s="126">
        <v>0</v>
      </c>
      <c r="E71" s="68">
        <v>0</v>
      </c>
      <c r="F71" s="143">
        <v>0</v>
      </c>
      <c r="G71" s="75"/>
      <c r="H71" s="71"/>
      <c r="I71" s="27"/>
      <c r="J71" s="36"/>
      <c r="K71" s="49">
        <f t="shared" si="5"/>
        <v>0</v>
      </c>
      <c r="L71" s="131">
        <f t="shared" si="41"/>
        <v>0</v>
      </c>
      <c r="M71" s="145"/>
      <c r="N71" s="145"/>
      <c r="O71" s="149"/>
      <c r="P71" s="149"/>
    </row>
    <row r="72" spans="1:16" s="20" customFormat="1" x14ac:dyDescent="0.25">
      <c r="A72" s="107"/>
      <c r="B72" s="33" t="s">
        <v>12</v>
      </c>
      <c r="C72" s="151">
        <v>0</v>
      </c>
      <c r="D72" s="126">
        <v>0</v>
      </c>
      <c r="E72" s="68">
        <v>0</v>
      </c>
      <c r="F72" s="143">
        <v>0</v>
      </c>
      <c r="G72" s="75"/>
      <c r="H72" s="71"/>
      <c r="I72" s="27"/>
      <c r="J72" s="36"/>
      <c r="K72" s="49">
        <f t="shared" si="5"/>
        <v>0</v>
      </c>
      <c r="L72" s="131">
        <f t="shared" si="41"/>
        <v>0</v>
      </c>
      <c r="M72" s="145"/>
      <c r="N72" s="145"/>
      <c r="O72" s="149"/>
      <c r="P72" s="149"/>
    </row>
    <row r="73" spans="1:16" ht="14.25" customHeight="1" x14ac:dyDescent="0.25">
      <c r="A73" s="108"/>
      <c r="B73" s="34"/>
      <c r="C73" s="129"/>
      <c r="D73" s="51"/>
      <c r="E73" s="51"/>
      <c r="F73" s="51"/>
      <c r="G73" s="51"/>
      <c r="H73" s="51"/>
      <c r="I73" s="51"/>
      <c r="J73" s="51"/>
      <c r="K73" s="49"/>
      <c r="L73" s="132"/>
      <c r="M73" s="146"/>
      <c r="N73" s="146"/>
      <c r="O73" s="149"/>
      <c r="P73" s="149"/>
    </row>
    <row r="74" spans="1:16" s="20" customFormat="1" x14ac:dyDescent="0.25">
      <c r="A74" s="109" t="s">
        <v>36</v>
      </c>
      <c r="B74" s="42" t="s">
        <v>37</v>
      </c>
      <c r="C74" s="130">
        <f>C70+C66+C58+C54+C45+C27+C15</f>
        <v>3429168.5700000003</v>
      </c>
      <c r="D74" s="130">
        <f t="shared" ref="D74:J74" si="43">D70+D66+D58+D54+D45+D27+D15</f>
        <v>999990.23</v>
      </c>
      <c r="E74" s="130">
        <f t="shared" si="43"/>
        <v>3693034</v>
      </c>
      <c r="F74" s="130">
        <f t="shared" si="43"/>
        <v>1058264.3799999999</v>
      </c>
      <c r="G74" s="130">
        <f t="shared" si="43"/>
        <v>0</v>
      </c>
      <c r="H74" s="130">
        <f t="shared" si="43"/>
        <v>0</v>
      </c>
      <c r="I74" s="130">
        <f t="shared" si="43"/>
        <v>0</v>
      </c>
      <c r="J74" s="130">
        <f t="shared" si="43"/>
        <v>0</v>
      </c>
      <c r="K74" s="99">
        <f>C74+E74+G74+I74</f>
        <v>7122202.5700000003</v>
      </c>
      <c r="L74" s="133">
        <f t="shared" si="4"/>
        <v>2058254.6099999999</v>
      </c>
      <c r="M74" s="145"/>
      <c r="N74" s="145"/>
      <c r="O74" s="149"/>
      <c r="P74" s="149"/>
    </row>
    <row r="75" spans="1:16" x14ac:dyDescent="0.25">
      <c r="A75" s="108"/>
      <c r="B75" s="34" t="s">
        <v>38</v>
      </c>
      <c r="C75" s="52"/>
      <c r="D75" s="125"/>
      <c r="E75" s="52"/>
      <c r="F75" s="44"/>
      <c r="G75" s="76"/>
      <c r="H75" s="73"/>
      <c r="I75" s="28"/>
      <c r="J75" s="37"/>
      <c r="K75" s="49"/>
      <c r="L75" s="131"/>
      <c r="M75" s="146"/>
      <c r="N75" s="146"/>
      <c r="O75" s="149"/>
      <c r="P75" s="149"/>
    </row>
    <row r="76" spans="1:16" x14ac:dyDescent="0.25">
      <c r="A76" s="108"/>
      <c r="B76" s="34" t="s">
        <v>39</v>
      </c>
      <c r="C76" s="45">
        <f>SUM(C77:C78)</f>
        <v>409177</v>
      </c>
      <c r="D76" s="45">
        <f t="shared" ref="D76:H76" si="44">SUM(D77:D78)</f>
        <v>138880.51999999999</v>
      </c>
      <c r="E76" s="45">
        <f t="shared" si="44"/>
        <v>437163</v>
      </c>
      <c r="F76" s="45">
        <f t="shared" si="44"/>
        <v>153507.06</v>
      </c>
      <c r="G76" s="45">
        <f t="shared" si="44"/>
        <v>0</v>
      </c>
      <c r="H76" s="45">
        <f t="shared" si="44"/>
        <v>0</v>
      </c>
      <c r="I76" s="29">
        <f>I77+I78</f>
        <v>0</v>
      </c>
      <c r="J76" s="29">
        <f>J77+J78</f>
        <v>0</v>
      </c>
      <c r="K76" s="49">
        <f>C76+E76+G76+I76</f>
        <v>846340</v>
      </c>
      <c r="L76" s="131">
        <f t="shared" si="4"/>
        <v>292387.57999999996</v>
      </c>
      <c r="M76" s="146"/>
      <c r="N76" s="146"/>
      <c r="O76" s="149"/>
      <c r="P76" s="149"/>
    </row>
    <row r="77" spans="1:16" x14ac:dyDescent="0.25">
      <c r="A77" s="108"/>
      <c r="B77" s="33" t="s">
        <v>11</v>
      </c>
      <c r="C77" s="46">
        <v>363484</v>
      </c>
      <c r="D77" s="97">
        <v>13877.5</v>
      </c>
      <c r="E77" s="53">
        <v>384752</v>
      </c>
      <c r="F77" s="47">
        <v>13425.66</v>
      </c>
      <c r="G77" s="97"/>
      <c r="H77" s="72"/>
      <c r="I77" s="25"/>
      <c r="J77" s="26"/>
      <c r="K77" s="53">
        <f t="shared" ref="K77:K88" si="45">C77+E77+G77+I77</f>
        <v>748236</v>
      </c>
      <c r="L77" s="131">
        <f t="shared" si="4"/>
        <v>27303.16</v>
      </c>
      <c r="M77" s="146"/>
      <c r="N77" s="146"/>
      <c r="O77" s="149"/>
      <c r="P77" s="149"/>
    </row>
    <row r="78" spans="1:16" x14ac:dyDescent="0.25">
      <c r="A78" s="108"/>
      <c r="B78" s="33" t="s">
        <v>12</v>
      </c>
      <c r="C78" s="46">
        <v>45693</v>
      </c>
      <c r="D78" s="97">
        <v>125003.01999999999</v>
      </c>
      <c r="E78" s="53">
        <v>52411</v>
      </c>
      <c r="F78" s="47">
        <v>140081.4</v>
      </c>
      <c r="G78" s="97"/>
      <c r="H78" s="72"/>
      <c r="I78" s="25"/>
      <c r="J78" s="26"/>
      <c r="K78" s="53">
        <f t="shared" si="45"/>
        <v>98104</v>
      </c>
      <c r="L78" s="131">
        <f t="shared" ref="L78:L88" si="46">D78+F78+H78+J78</f>
        <v>265084.42</v>
      </c>
      <c r="M78" s="146"/>
      <c r="N78" s="146"/>
      <c r="O78" s="149"/>
      <c r="P78" s="149"/>
    </row>
    <row r="79" spans="1:16" ht="12.75" customHeight="1" x14ac:dyDescent="0.25">
      <c r="A79" s="108"/>
      <c r="B79" s="34"/>
      <c r="C79" s="53">
        <v>0</v>
      </c>
      <c r="D79" s="97">
        <v>0</v>
      </c>
      <c r="E79" s="53"/>
      <c r="F79" s="47"/>
      <c r="G79" s="97"/>
      <c r="H79" s="73"/>
      <c r="I79" s="25"/>
      <c r="J79" s="26"/>
      <c r="K79" s="49">
        <f t="shared" si="45"/>
        <v>0</v>
      </c>
      <c r="L79" s="131"/>
      <c r="M79" s="146"/>
      <c r="N79" s="146"/>
      <c r="O79" s="149"/>
      <c r="P79" s="149"/>
    </row>
    <row r="80" spans="1:16" x14ac:dyDescent="0.25">
      <c r="A80" s="107" t="s">
        <v>40</v>
      </c>
      <c r="B80" s="32" t="s">
        <v>41</v>
      </c>
      <c r="C80" s="45">
        <f>SUM(C81:C82)</f>
        <v>184831</v>
      </c>
      <c r="D80" s="45">
        <f t="shared" ref="D80:H80" si="47">SUM(D81:D82)</f>
        <v>113245.25</v>
      </c>
      <c r="E80" s="45">
        <f t="shared" si="47"/>
        <v>252153</v>
      </c>
      <c r="F80" s="45">
        <f t="shared" si="47"/>
        <v>127860.4</v>
      </c>
      <c r="G80" s="45">
        <f t="shared" si="47"/>
        <v>0</v>
      </c>
      <c r="H80" s="45">
        <f t="shared" si="47"/>
        <v>0</v>
      </c>
      <c r="I80" s="29">
        <f>I81+I82</f>
        <v>0</v>
      </c>
      <c r="J80" s="29">
        <f>J81+J82</f>
        <v>0</v>
      </c>
      <c r="K80" s="49">
        <f t="shared" si="45"/>
        <v>436984</v>
      </c>
      <c r="L80" s="131">
        <f t="shared" si="46"/>
        <v>241105.65</v>
      </c>
      <c r="M80" s="146"/>
      <c r="N80" s="146"/>
      <c r="O80" s="149"/>
      <c r="P80" s="149"/>
    </row>
    <row r="81" spans="1:16" x14ac:dyDescent="0.25">
      <c r="A81" s="107"/>
      <c r="B81" s="33" t="s">
        <v>11</v>
      </c>
      <c r="C81" s="141">
        <v>31875</v>
      </c>
      <c r="D81" s="97">
        <v>10585.19</v>
      </c>
      <c r="E81" s="53">
        <v>33875</v>
      </c>
      <c r="F81" s="47">
        <v>10251.48</v>
      </c>
      <c r="G81" s="97"/>
      <c r="H81" s="72"/>
      <c r="I81" s="25"/>
      <c r="J81" s="26"/>
      <c r="K81" s="53">
        <f t="shared" si="45"/>
        <v>65750</v>
      </c>
      <c r="L81" s="131">
        <f t="shared" si="46"/>
        <v>20836.669999999998</v>
      </c>
      <c r="M81" s="146"/>
      <c r="N81" s="146"/>
      <c r="O81" s="149"/>
      <c r="P81" s="149"/>
    </row>
    <row r="82" spans="1:16" x14ac:dyDescent="0.25">
      <c r="A82" s="107"/>
      <c r="B82" s="33" t="s">
        <v>12</v>
      </c>
      <c r="C82" s="141">
        <v>152956</v>
      </c>
      <c r="D82" s="97">
        <v>102660.06</v>
      </c>
      <c r="E82" s="53">
        <v>218278</v>
      </c>
      <c r="F82" s="47">
        <v>117608.92</v>
      </c>
      <c r="G82" s="97"/>
      <c r="H82" s="72"/>
      <c r="I82" s="25"/>
      <c r="J82" s="26"/>
      <c r="K82" s="53">
        <f t="shared" si="45"/>
        <v>371234</v>
      </c>
      <c r="L82" s="131">
        <f t="shared" si="46"/>
        <v>220268.97999999998</v>
      </c>
      <c r="M82" s="146"/>
      <c r="N82" s="146"/>
      <c r="O82" s="149"/>
      <c r="P82" s="149"/>
    </row>
    <row r="83" spans="1:16" ht="14.25" customHeight="1" x14ac:dyDescent="0.25">
      <c r="A83" s="107"/>
      <c r="B83" s="32"/>
      <c r="C83" s="49"/>
      <c r="D83" s="79"/>
      <c r="E83" s="49"/>
      <c r="F83" s="48"/>
      <c r="G83" s="79"/>
      <c r="H83" s="71"/>
      <c r="I83" s="21"/>
      <c r="J83" s="22"/>
      <c r="K83" s="53"/>
      <c r="L83" s="131"/>
      <c r="M83" s="146"/>
      <c r="N83" s="146"/>
      <c r="O83" s="149"/>
      <c r="P83" s="149"/>
    </row>
    <row r="84" spans="1:16" x14ac:dyDescent="0.25">
      <c r="A84" s="107" t="s">
        <v>42</v>
      </c>
      <c r="B84" s="32" t="s">
        <v>43</v>
      </c>
      <c r="C84" s="45">
        <v>9708</v>
      </c>
      <c r="D84" s="79">
        <v>2198811.87</v>
      </c>
      <c r="E84" s="49">
        <v>10117</v>
      </c>
      <c r="F84" s="48">
        <v>2311434.37</v>
      </c>
      <c r="G84" s="79"/>
      <c r="H84" s="70"/>
      <c r="I84" s="21"/>
      <c r="J84" s="22"/>
      <c r="K84" s="49">
        <f t="shared" si="45"/>
        <v>19825</v>
      </c>
      <c r="L84" s="131">
        <f t="shared" si="46"/>
        <v>4510246.24</v>
      </c>
      <c r="M84" s="146"/>
      <c r="N84" s="146"/>
      <c r="O84" s="149"/>
      <c r="P84" s="149"/>
    </row>
    <row r="85" spans="1:16" x14ac:dyDescent="0.25">
      <c r="A85" s="107"/>
      <c r="B85" s="34" t="s">
        <v>38</v>
      </c>
      <c r="C85" s="53"/>
      <c r="D85" s="97">
        <v>0</v>
      </c>
      <c r="E85" s="45"/>
      <c r="F85" s="48"/>
      <c r="G85" s="77"/>
      <c r="H85" s="73"/>
      <c r="I85" s="25"/>
      <c r="J85" s="26"/>
      <c r="K85" s="49"/>
      <c r="L85" s="131"/>
      <c r="M85" s="146"/>
      <c r="N85" s="146"/>
      <c r="O85" s="149"/>
      <c r="P85" s="149"/>
    </row>
    <row r="86" spans="1:16" ht="36" x14ac:dyDescent="0.25">
      <c r="A86" s="107"/>
      <c r="B86" s="40" t="s">
        <v>44</v>
      </c>
      <c r="C86" s="46">
        <v>6139</v>
      </c>
      <c r="D86" s="97">
        <v>1478974.3</v>
      </c>
      <c r="E86" s="46">
        <v>6431</v>
      </c>
      <c r="F86" s="47">
        <v>1435414.69</v>
      </c>
      <c r="G86" s="77"/>
      <c r="H86" s="72"/>
      <c r="I86" s="25"/>
      <c r="J86" s="26"/>
      <c r="K86" s="53">
        <f t="shared" si="45"/>
        <v>12570</v>
      </c>
      <c r="L86" s="131">
        <f>D86+F86+H86+J86</f>
        <v>2914388.99</v>
      </c>
      <c r="M86" s="146"/>
      <c r="N86" s="146"/>
      <c r="O86" s="149"/>
      <c r="P86" s="149"/>
    </row>
    <row r="87" spans="1:16" ht="20.25" customHeight="1" x14ac:dyDescent="0.25">
      <c r="A87" s="107"/>
      <c r="B87" s="34"/>
      <c r="C87" s="53"/>
      <c r="D87" s="97">
        <v>0</v>
      </c>
      <c r="E87" s="46"/>
      <c r="F87" s="47"/>
      <c r="G87" s="78"/>
      <c r="H87" s="78"/>
      <c r="I87" s="78"/>
      <c r="J87" s="78"/>
      <c r="K87" s="49"/>
      <c r="L87" s="152"/>
      <c r="M87" s="146"/>
      <c r="N87" s="146"/>
      <c r="O87" s="149"/>
      <c r="P87" s="149"/>
    </row>
    <row r="88" spans="1:16" ht="36" x14ac:dyDescent="0.25">
      <c r="A88" s="107" t="s">
        <v>45</v>
      </c>
      <c r="B88" s="41" t="s">
        <v>46</v>
      </c>
      <c r="C88" s="101">
        <v>3049</v>
      </c>
      <c r="D88" s="79">
        <v>1086030.8800000001</v>
      </c>
      <c r="E88" s="45">
        <v>3100</v>
      </c>
      <c r="F88" s="48">
        <v>1080665.3700000001</v>
      </c>
      <c r="G88" s="79"/>
      <c r="H88" s="70"/>
      <c r="I88" s="21"/>
      <c r="J88" s="22"/>
      <c r="K88" s="49">
        <f t="shared" si="45"/>
        <v>6149</v>
      </c>
      <c r="L88" s="131">
        <f t="shared" si="46"/>
        <v>2166696.25</v>
      </c>
      <c r="M88" s="146"/>
      <c r="N88" s="146"/>
      <c r="O88" s="149"/>
      <c r="P88" s="149"/>
    </row>
    <row r="89" spans="1:16" ht="17.25" customHeight="1" thickBot="1" x14ac:dyDescent="0.3">
      <c r="A89" s="110"/>
      <c r="B89" s="111"/>
      <c r="C89" s="112"/>
      <c r="D89" s="127"/>
      <c r="E89" s="112"/>
      <c r="F89" s="113"/>
      <c r="G89" s="114"/>
      <c r="H89" s="115"/>
      <c r="I89" s="116"/>
      <c r="J89" s="117"/>
      <c r="K89" s="118"/>
      <c r="L89" s="134"/>
      <c r="M89" s="146"/>
      <c r="N89" s="146"/>
    </row>
    <row r="90" spans="1:16" ht="9.75" customHeight="1" x14ac:dyDescent="0.25">
      <c r="A90" s="3"/>
      <c r="B90" s="3"/>
      <c r="C90" s="54"/>
      <c r="D90" s="119"/>
      <c r="E90" s="54"/>
      <c r="F90" s="55"/>
      <c r="G90" s="104"/>
      <c r="H90" s="105"/>
      <c r="I90" s="6"/>
      <c r="J90" s="30"/>
      <c r="K90" s="106"/>
      <c r="L90" s="106"/>
    </row>
    <row r="91" spans="1:16" x14ac:dyDescent="0.25">
      <c r="A91" s="7" t="s">
        <v>47</v>
      </c>
      <c r="B91" s="8"/>
      <c r="C91" s="19"/>
      <c r="D91" s="19"/>
      <c r="E91" s="9"/>
      <c r="F91" s="61"/>
      <c r="G91" s="19"/>
      <c r="H91" s="17"/>
      <c r="I91" s="6"/>
      <c r="J91" s="30"/>
      <c r="K91" s="59"/>
      <c r="L91" s="106"/>
    </row>
    <row r="92" spans="1:16" x14ac:dyDescent="0.25">
      <c r="A92" s="10" t="s">
        <v>48</v>
      </c>
      <c r="B92" s="11"/>
      <c r="C92" s="19"/>
      <c r="D92" s="19"/>
      <c r="E92" s="12"/>
      <c r="F92" s="61"/>
      <c r="G92" s="19"/>
      <c r="H92" s="17"/>
      <c r="I92" s="6"/>
      <c r="J92" s="30"/>
      <c r="K92" s="59"/>
      <c r="L92" s="106"/>
    </row>
    <row r="93" spans="1:16" x14ac:dyDescent="0.25">
      <c r="A93" s="13" t="s">
        <v>49</v>
      </c>
      <c r="B93" s="14"/>
      <c r="C93" s="19"/>
      <c r="D93" s="19"/>
      <c r="E93" s="9"/>
      <c r="F93" s="61"/>
      <c r="G93" s="19"/>
      <c r="H93" s="17"/>
      <c r="I93" s="6"/>
      <c r="J93" s="30"/>
      <c r="K93" s="59"/>
      <c r="L93" s="106"/>
    </row>
    <row r="94" spans="1:16" ht="6" customHeight="1" x14ac:dyDescent="0.25">
      <c r="A94" s="5"/>
      <c r="B94" s="3"/>
      <c r="C94" s="54">
        <v>0</v>
      </c>
      <c r="D94" s="119"/>
      <c r="E94" s="60">
        <v>0</v>
      </c>
      <c r="F94" s="61"/>
      <c r="G94" s="19"/>
      <c r="H94" s="17"/>
      <c r="I94" s="6"/>
      <c r="J94" s="30"/>
      <c r="K94" s="59"/>
      <c r="L94" s="106"/>
    </row>
    <row r="95" spans="1:16" hidden="1" x14ac:dyDescent="0.25">
      <c r="A95" s="5"/>
      <c r="B95" s="3"/>
      <c r="C95" s="54">
        <v>3455</v>
      </c>
      <c r="D95" s="119"/>
      <c r="E95" s="60">
        <v>3455</v>
      </c>
      <c r="F95" s="61">
        <v>1049734.0419642157</v>
      </c>
      <c r="G95" s="19"/>
      <c r="H95" s="17"/>
      <c r="I95" s="6"/>
      <c r="J95" s="30"/>
      <c r="K95" s="59"/>
      <c r="L95" s="106"/>
    </row>
    <row r="96" spans="1:16" hidden="1" x14ac:dyDescent="0.25">
      <c r="A96" s="5"/>
      <c r="B96" s="4"/>
      <c r="C96" s="54"/>
      <c r="D96" s="119"/>
      <c r="E96" s="60"/>
      <c r="F96" s="61"/>
      <c r="G96" s="19"/>
      <c r="H96" s="17"/>
      <c r="I96" s="6"/>
      <c r="J96" s="30"/>
      <c r="K96" s="59"/>
      <c r="L96" s="106"/>
    </row>
    <row r="97" spans="1:12" hidden="1" x14ac:dyDescent="0.25">
      <c r="A97" s="5"/>
      <c r="B97" s="3"/>
      <c r="C97" s="54"/>
      <c r="D97" s="119"/>
      <c r="E97" s="60"/>
      <c r="F97" s="61"/>
      <c r="G97" s="19"/>
      <c r="H97" s="17"/>
      <c r="I97" s="6"/>
      <c r="J97" s="30"/>
      <c r="K97" s="59"/>
      <c r="L97" s="106"/>
    </row>
    <row r="98" spans="1:12" hidden="1" x14ac:dyDescent="0.25">
      <c r="A98" s="5"/>
      <c r="B98" s="3"/>
      <c r="C98" s="54"/>
      <c r="D98" s="119"/>
      <c r="E98" s="60"/>
      <c r="F98" s="61"/>
      <c r="G98" s="19"/>
      <c r="H98" s="17"/>
      <c r="I98" s="6"/>
      <c r="J98" s="30"/>
      <c r="K98" s="59"/>
      <c r="L98" s="106"/>
    </row>
    <row r="99" spans="1:12" hidden="1" x14ac:dyDescent="0.25">
      <c r="A99" s="5"/>
      <c r="B99" s="3"/>
      <c r="C99" s="54"/>
      <c r="D99" s="119"/>
      <c r="E99" s="60"/>
      <c r="F99" s="61"/>
      <c r="G99" s="19"/>
      <c r="H99" s="17"/>
      <c r="I99" s="6"/>
      <c r="J99" s="30"/>
      <c r="K99" s="59"/>
      <c r="L99" s="106"/>
    </row>
    <row r="100" spans="1:12" hidden="1" x14ac:dyDescent="0.25">
      <c r="C100" s="56"/>
      <c r="E100" s="62"/>
      <c r="I100" s="15"/>
      <c r="J100" s="30"/>
      <c r="L100" s="106"/>
    </row>
    <row r="101" spans="1:12" hidden="1" x14ac:dyDescent="0.25">
      <c r="C101" s="56"/>
      <c r="E101" s="62"/>
      <c r="I101" s="15"/>
      <c r="J101" s="31"/>
    </row>
    <row r="102" spans="1:12" hidden="1" x14ac:dyDescent="0.25">
      <c r="C102" s="56"/>
      <c r="E102" s="62"/>
      <c r="I102" s="15"/>
      <c r="J102" s="31"/>
    </row>
    <row r="103" spans="1:12" hidden="1" x14ac:dyDescent="0.25">
      <c r="C103" s="56"/>
      <c r="E103" s="62"/>
      <c r="I103" s="15"/>
      <c r="J103" s="31"/>
    </row>
    <row r="104" spans="1:12" hidden="1" x14ac:dyDescent="0.25">
      <c r="C104" s="56"/>
      <c r="E104" s="62"/>
      <c r="I104" s="15"/>
      <c r="J104" s="31"/>
    </row>
    <row r="105" spans="1:12" hidden="1" x14ac:dyDescent="0.25">
      <c r="C105" s="56"/>
      <c r="E105" s="62"/>
      <c r="I105" s="15"/>
      <c r="J105" s="31"/>
    </row>
    <row r="106" spans="1:12" hidden="1" x14ac:dyDescent="0.25">
      <c r="C106" s="56"/>
      <c r="E106" s="62"/>
      <c r="I106" s="15"/>
      <c r="J106" s="31"/>
    </row>
    <row r="107" spans="1:12" hidden="1" x14ac:dyDescent="0.25">
      <c r="C107" s="56"/>
      <c r="E107" s="62"/>
      <c r="I107" s="15"/>
      <c r="J107" s="31"/>
    </row>
    <row r="108" spans="1:12" hidden="1" x14ac:dyDescent="0.25">
      <c r="C108" s="56"/>
      <c r="E108" s="62"/>
      <c r="I108" s="15"/>
      <c r="J108" s="31"/>
    </row>
    <row r="109" spans="1:12" hidden="1" x14ac:dyDescent="0.25">
      <c r="C109" s="56"/>
      <c r="E109" s="62"/>
      <c r="I109" s="15"/>
      <c r="J109" s="31"/>
    </row>
    <row r="110" spans="1:12" hidden="1" x14ac:dyDescent="0.25">
      <c r="C110" s="56"/>
      <c r="E110" s="62"/>
      <c r="I110" s="15"/>
      <c r="J110" s="31"/>
    </row>
    <row r="111" spans="1:12" x14ac:dyDescent="0.25">
      <c r="C111" s="56"/>
      <c r="E111" s="62"/>
      <c r="I111" s="15"/>
      <c r="J111" s="31"/>
    </row>
    <row r="112" spans="1:12" x14ac:dyDescent="0.25">
      <c r="C112" s="56"/>
      <c r="E112" s="62"/>
      <c r="I112" s="15"/>
      <c r="J112" s="31"/>
    </row>
    <row r="113" spans="3:10" x14ac:dyDescent="0.25">
      <c r="C113" s="56"/>
      <c r="E113" s="62"/>
      <c r="I113" s="15"/>
      <c r="J113" s="31"/>
    </row>
    <row r="114" spans="3:10" x14ac:dyDescent="0.25">
      <c r="C114" s="56"/>
      <c r="E114" s="62"/>
      <c r="I114" s="15"/>
      <c r="J114" s="31"/>
    </row>
    <row r="115" spans="3:10" x14ac:dyDescent="0.25">
      <c r="C115" s="56"/>
      <c r="E115" s="62"/>
      <c r="I115" s="15"/>
      <c r="J115" s="31"/>
    </row>
    <row r="116" spans="3:10" x14ac:dyDescent="0.25">
      <c r="C116" s="56"/>
      <c r="E116" s="62"/>
      <c r="I116" s="15"/>
      <c r="J116" s="31"/>
    </row>
    <row r="117" spans="3:10" x14ac:dyDescent="0.25">
      <c r="C117" s="56"/>
      <c r="E117" s="62"/>
      <c r="J117" s="31"/>
    </row>
    <row r="118" spans="3:10" x14ac:dyDescent="0.25">
      <c r="C118" s="56"/>
      <c r="E118" s="62"/>
      <c r="J118" s="31"/>
    </row>
    <row r="119" spans="3:10" x14ac:dyDescent="0.25">
      <c r="C119" s="56"/>
      <c r="E119" s="62"/>
      <c r="J119" s="31"/>
    </row>
    <row r="120" spans="3:10" x14ac:dyDescent="0.25">
      <c r="C120" s="56"/>
      <c r="E120" s="62"/>
      <c r="J120" s="1"/>
    </row>
    <row r="121" spans="3:10" x14ac:dyDescent="0.25">
      <c r="C121" s="56"/>
      <c r="J121" s="1"/>
    </row>
    <row r="122" spans="3:10" x14ac:dyDescent="0.25">
      <c r="C122" s="56"/>
      <c r="J122" s="1"/>
    </row>
    <row r="123" spans="3:10" x14ac:dyDescent="0.25">
      <c r="C123" s="56"/>
      <c r="J123" s="1"/>
    </row>
    <row r="124" spans="3:10" x14ac:dyDescent="0.25">
      <c r="C124" s="56"/>
      <c r="J124" s="1"/>
    </row>
    <row r="125" spans="3:10" x14ac:dyDescent="0.25">
      <c r="C125" s="56"/>
      <c r="J125" s="1"/>
    </row>
    <row r="126" spans="3:10" x14ac:dyDescent="0.25">
      <c r="C126" s="56"/>
      <c r="J126" s="1"/>
    </row>
    <row r="127" spans="3:10" x14ac:dyDescent="0.25">
      <c r="C127" s="56"/>
      <c r="J127" s="1"/>
    </row>
    <row r="128" spans="3:10" x14ac:dyDescent="0.25">
      <c r="C128" s="56"/>
      <c r="J128" s="1"/>
    </row>
    <row r="129" spans="3:10" x14ac:dyDescent="0.25">
      <c r="C129" s="56"/>
      <c r="J129" s="1"/>
    </row>
    <row r="130" spans="3:10" x14ac:dyDescent="0.25">
      <c r="C130" s="56"/>
      <c r="J130" s="1"/>
    </row>
    <row r="131" spans="3:10" x14ac:dyDescent="0.25">
      <c r="J131" s="1"/>
    </row>
    <row r="132" spans="3:10" x14ac:dyDescent="0.25">
      <c r="J132" s="1"/>
    </row>
    <row r="133" spans="3:10" x14ac:dyDescent="0.25">
      <c r="J133" s="1"/>
    </row>
    <row r="134" spans="3:10" x14ac:dyDescent="0.25">
      <c r="J134" s="1"/>
    </row>
    <row r="135" spans="3:10" x14ac:dyDescent="0.25">
      <c r="J135" s="1"/>
    </row>
    <row r="136" spans="3:10" x14ac:dyDescent="0.25">
      <c r="J136" s="1"/>
    </row>
    <row r="137" spans="3:10" x14ac:dyDescent="0.25">
      <c r="J137" s="1"/>
    </row>
    <row r="138" spans="3:10" x14ac:dyDescent="0.25">
      <c r="J138" s="1"/>
    </row>
    <row r="139" spans="3:10" x14ac:dyDescent="0.25">
      <c r="J139" s="1"/>
    </row>
    <row r="140" spans="3:10" x14ac:dyDescent="0.25">
      <c r="J140" s="1"/>
    </row>
    <row r="141" spans="3:10" x14ac:dyDescent="0.25">
      <c r="J141" s="1"/>
    </row>
    <row r="142" spans="3:10" x14ac:dyDescent="0.25">
      <c r="J142" s="1"/>
    </row>
    <row r="143" spans="3:10" x14ac:dyDescent="0.25">
      <c r="J143" s="1"/>
    </row>
    <row r="144" spans="3:10" x14ac:dyDescent="0.25">
      <c r="J144" s="1"/>
    </row>
    <row r="145" spans="10:10" x14ac:dyDescent="0.25">
      <c r="J145" s="1"/>
    </row>
    <row r="146" spans="10:10" x14ac:dyDescent="0.25">
      <c r="J146" s="1"/>
    </row>
    <row r="147" spans="10:10" x14ac:dyDescent="0.25">
      <c r="J147" s="1"/>
    </row>
    <row r="148" spans="10:10" x14ac:dyDescent="0.25">
      <c r="J148" s="1"/>
    </row>
    <row r="149" spans="10:10" x14ac:dyDescent="0.25">
      <c r="J149" s="1"/>
    </row>
    <row r="150" spans="10:10" x14ac:dyDescent="0.25">
      <c r="J150" s="1"/>
    </row>
    <row r="151" spans="10:10" x14ac:dyDescent="0.25">
      <c r="J151" s="1"/>
    </row>
    <row r="152" spans="10:10" x14ac:dyDescent="0.25">
      <c r="J152" s="1"/>
    </row>
    <row r="153" spans="10:10" x14ac:dyDescent="0.25">
      <c r="J153" s="1"/>
    </row>
    <row r="154" spans="10:10" x14ac:dyDescent="0.25">
      <c r="J154" s="1"/>
    </row>
    <row r="155" spans="10:10" x14ac:dyDescent="0.25">
      <c r="J155" s="1"/>
    </row>
    <row r="156" spans="10:10" x14ac:dyDescent="0.25">
      <c r="J156" s="1"/>
    </row>
  </sheetData>
  <mergeCells count="8">
    <mergeCell ref="A11:A12"/>
    <mergeCell ref="B11:B12"/>
    <mergeCell ref="K11:L11"/>
    <mergeCell ref="C6:I6"/>
    <mergeCell ref="C11:D11"/>
    <mergeCell ref="E11:F11"/>
    <mergeCell ref="G11:H11"/>
    <mergeCell ref="I11:J11"/>
  </mergeCells>
  <pageMargins left="0.7" right="0.7" top="0.75" bottom="0.75" header="0.3" footer="0.3"/>
  <pageSetup paperSize="9" scale="29" orientation="landscape" r:id="rId1"/>
  <ignoredErrors>
    <ignoredError sqref="C76:D7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instrumentet</vt:lpstr>
      <vt:lpstr>instrumentet!Print_Area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Semi</dc:creator>
  <cp:lastModifiedBy>Edlira Hoxha</cp:lastModifiedBy>
  <cp:lastPrinted>2016-11-22T13:14:42Z</cp:lastPrinted>
  <dcterms:created xsi:type="dcterms:W3CDTF">2014-08-05T12:26:57Z</dcterms:created>
  <dcterms:modified xsi:type="dcterms:W3CDTF">2018-08-28T08:06:29Z</dcterms:modified>
</cp:coreProperties>
</file>