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2435"/>
  </bookViews>
  <sheets>
    <sheet name="instrumentet" sheetId="1" r:id="rId1"/>
  </sheets>
  <definedNames>
    <definedName name="_xlnm.Print_Area" localSheetId="0">instrumentet!$A$1:$L$94</definedName>
  </definedNames>
  <calcPr calcId="152511"/>
</workbook>
</file>

<file path=xl/calcChain.xml><?xml version="1.0" encoding="utf-8"?>
<calcChain xmlns="http://schemas.openxmlformats.org/spreadsheetml/2006/main">
  <c r="L74" i="1" l="1"/>
  <c r="K74" i="1"/>
  <c r="K13" i="1"/>
  <c r="L13" i="1"/>
  <c r="I74" i="1" l="1"/>
  <c r="J74" i="1"/>
  <c r="E54" i="1" l="1"/>
  <c r="K21" i="1" l="1"/>
  <c r="K17" i="1"/>
  <c r="K16" i="1"/>
  <c r="D32" i="1" l="1"/>
  <c r="E32" i="1"/>
  <c r="F32" i="1"/>
  <c r="L32" i="1" s="1"/>
  <c r="G32" i="1"/>
  <c r="K32" i="1" s="1"/>
  <c r="H32" i="1"/>
  <c r="C32" i="1"/>
  <c r="D70" i="1"/>
  <c r="E70" i="1"/>
  <c r="F70" i="1"/>
  <c r="G70" i="1"/>
  <c r="H70" i="1"/>
  <c r="C70" i="1"/>
  <c r="K70" i="1" s="1"/>
  <c r="D62" i="1"/>
  <c r="D59" i="1"/>
  <c r="D58" i="1"/>
  <c r="E58" i="1"/>
  <c r="G58" i="1"/>
  <c r="H58" i="1"/>
  <c r="C58" i="1"/>
  <c r="E59" i="1"/>
  <c r="F59" i="1"/>
  <c r="F58" i="1" s="1"/>
  <c r="G59" i="1"/>
  <c r="H59" i="1"/>
  <c r="C59" i="1"/>
  <c r="E62" i="1"/>
  <c r="F62" i="1"/>
  <c r="G62" i="1"/>
  <c r="H62" i="1"/>
  <c r="C62" i="1"/>
  <c r="L33" i="1"/>
  <c r="L34" i="1"/>
  <c r="L61" i="1"/>
  <c r="L62" i="1"/>
  <c r="L63" i="1"/>
  <c r="L64" i="1"/>
  <c r="L65" i="1"/>
  <c r="L67" i="1"/>
  <c r="L69" i="1"/>
  <c r="L71" i="1"/>
  <c r="L72" i="1"/>
  <c r="L68" i="1"/>
  <c r="K18" i="1"/>
  <c r="K19" i="1"/>
  <c r="K22" i="1"/>
  <c r="K24" i="1"/>
  <c r="K25" i="1"/>
  <c r="K26" i="1"/>
  <c r="K28" i="1"/>
  <c r="K30" i="1"/>
  <c r="K31" i="1"/>
  <c r="K33" i="1"/>
  <c r="K34" i="1"/>
  <c r="K36" i="1"/>
  <c r="K37" i="1"/>
  <c r="K39" i="1"/>
  <c r="K40" i="1"/>
  <c r="K42" i="1"/>
  <c r="K43" i="1"/>
  <c r="K44" i="1"/>
  <c r="K46" i="1"/>
  <c r="K48" i="1"/>
  <c r="K49" i="1"/>
  <c r="K51" i="1"/>
  <c r="K52" i="1"/>
  <c r="K55" i="1"/>
  <c r="K56" i="1"/>
  <c r="K60" i="1"/>
  <c r="K61" i="1"/>
  <c r="K62" i="1"/>
  <c r="K63" i="1"/>
  <c r="K64" i="1"/>
  <c r="K65" i="1"/>
  <c r="K67" i="1"/>
  <c r="K68" i="1"/>
  <c r="K69" i="1"/>
  <c r="K71" i="1"/>
  <c r="K72" i="1"/>
  <c r="L70" i="1" l="1"/>
  <c r="K59" i="1"/>
  <c r="H23" i="1" l="1"/>
  <c r="H20" i="1"/>
  <c r="H15" i="1"/>
  <c r="K58" i="1"/>
  <c r="D80" i="1"/>
  <c r="E80" i="1"/>
  <c r="F80" i="1"/>
  <c r="G80" i="1"/>
  <c r="H80" i="1"/>
  <c r="D76" i="1"/>
  <c r="E76" i="1"/>
  <c r="F76" i="1"/>
  <c r="G76" i="1"/>
  <c r="H76" i="1"/>
  <c r="D66" i="1"/>
  <c r="E66" i="1"/>
  <c r="F66" i="1"/>
  <c r="G66" i="1"/>
  <c r="H66" i="1"/>
  <c r="D54" i="1"/>
  <c r="F54" i="1"/>
  <c r="G54" i="1"/>
  <c r="H54" i="1"/>
  <c r="E50" i="1"/>
  <c r="F50" i="1"/>
  <c r="G50" i="1"/>
  <c r="H50" i="1"/>
  <c r="D47" i="1"/>
  <c r="E47" i="1"/>
  <c r="F47" i="1"/>
  <c r="G47" i="1"/>
  <c r="H47" i="1"/>
  <c r="D41" i="1"/>
  <c r="E41" i="1"/>
  <c r="F41" i="1"/>
  <c r="G41" i="1"/>
  <c r="H41" i="1"/>
  <c r="D38" i="1"/>
  <c r="E38" i="1"/>
  <c r="F38" i="1"/>
  <c r="G38" i="1"/>
  <c r="H38" i="1"/>
  <c r="D35" i="1"/>
  <c r="E35" i="1"/>
  <c r="F35" i="1"/>
  <c r="G35" i="1"/>
  <c r="H35" i="1"/>
  <c r="D29" i="1"/>
  <c r="E29" i="1"/>
  <c r="F29" i="1"/>
  <c r="G29" i="1"/>
  <c r="H29" i="1"/>
  <c r="D23" i="1"/>
  <c r="E23" i="1"/>
  <c r="F23" i="1"/>
  <c r="G23" i="1"/>
  <c r="D20" i="1"/>
  <c r="E20" i="1"/>
  <c r="F20" i="1"/>
  <c r="G20" i="1"/>
  <c r="C20" i="1"/>
  <c r="D15" i="1"/>
  <c r="E15" i="1"/>
  <c r="F15" i="1"/>
  <c r="G15" i="1"/>
  <c r="C15" i="1"/>
  <c r="K23" i="1" l="1"/>
  <c r="G45" i="1"/>
  <c r="K20" i="1"/>
  <c r="L66" i="1"/>
  <c r="F45" i="1"/>
  <c r="E27" i="1"/>
  <c r="E13" i="1" s="1"/>
  <c r="K15" i="1"/>
  <c r="D27" i="1"/>
  <c r="D13" i="1" s="1"/>
  <c r="F27" i="1"/>
  <c r="F13" i="1" s="1"/>
  <c r="E45" i="1"/>
  <c r="H45" i="1"/>
  <c r="H27" i="1"/>
  <c r="H13" i="1" s="1"/>
  <c r="G27" i="1"/>
  <c r="G13" i="1" s="1"/>
  <c r="C23" i="1"/>
  <c r="C80" i="1"/>
  <c r="C76" i="1"/>
  <c r="K76" i="1" s="1"/>
  <c r="C66" i="1"/>
  <c r="K66" i="1" s="1"/>
  <c r="C54" i="1"/>
  <c r="K54" i="1" s="1"/>
  <c r="C47" i="1"/>
  <c r="K47" i="1" s="1"/>
  <c r="C41" i="1"/>
  <c r="K41" i="1" s="1"/>
  <c r="C38" i="1"/>
  <c r="K38" i="1" s="1"/>
  <c r="C35" i="1"/>
  <c r="K35" i="1" s="1"/>
  <c r="C29" i="1"/>
  <c r="K29" i="1" s="1"/>
  <c r="E74" i="1" l="1"/>
  <c r="G74" i="1"/>
  <c r="F74" i="1"/>
  <c r="H74" i="1"/>
  <c r="C27" i="1"/>
  <c r="C13" i="1" l="1"/>
  <c r="K27" i="1"/>
  <c r="K77" i="1"/>
  <c r="K78" i="1"/>
  <c r="K79" i="1"/>
  <c r="K80" i="1"/>
  <c r="K81" i="1"/>
  <c r="K82" i="1"/>
  <c r="K84" i="1"/>
  <c r="K86" i="1"/>
  <c r="K88" i="1"/>
  <c r="D50" i="1"/>
  <c r="D45" i="1" s="1"/>
  <c r="D74" i="1" s="1"/>
  <c r="C50" i="1"/>
  <c r="C45" i="1" l="1"/>
  <c r="C74" i="1" s="1"/>
  <c r="K50" i="1"/>
  <c r="K45" i="1" l="1"/>
  <c r="L15" i="1"/>
  <c r="L16" i="1"/>
  <c r="L17" i="1"/>
  <c r="L20" i="1"/>
  <c r="L21" i="1"/>
  <c r="L22" i="1"/>
  <c r="L23" i="1"/>
  <c r="L24" i="1"/>
  <c r="L25" i="1"/>
  <c r="L27" i="1"/>
  <c r="L29" i="1"/>
  <c r="L30" i="1"/>
  <c r="L31" i="1"/>
  <c r="L35" i="1"/>
  <c r="L36" i="1"/>
  <c r="L37" i="1"/>
  <c r="L38" i="1"/>
  <c r="L39" i="1"/>
  <c r="L41" i="1"/>
  <c r="L42" i="1"/>
  <c r="L43" i="1"/>
  <c r="L45" i="1"/>
  <c r="L47" i="1"/>
  <c r="L48" i="1"/>
  <c r="L49" i="1"/>
  <c r="L50" i="1"/>
  <c r="L51" i="1"/>
  <c r="L52" i="1"/>
  <c r="L54" i="1"/>
  <c r="L55" i="1"/>
  <c r="L56" i="1"/>
  <c r="L58" i="1"/>
  <c r="L59" i="1"/>
  <c r="L60" i="1"/>
  <c r="L76" i="1"/>
  <c r="L77" i="1"/>
  <c r="L78" i="1"/>
  <c r="L80" i="1"/>
  <c r="L81" i="1"/>
  <c r="L82" i="1"/>
  <c r="L84" i="1"/>
  <c r="L86" i="1"/>
  <c r="L88" i="1"/>
</calcChain>
</file>

<file path=xl/sharedStrings.xml><?xml version="1.0" encoding="utf-8"?>
<sst xmlns="http://schemas.openxmlformats.org/spreadsheetml/2006/main" count="93" uniqueCount="53">
  <si>
    <t xml:space="preserve">T1 </t>
  </si>
  <si>
    <t>T2</t>
  </si>
  <si>
    <t>T3</t>
  </si>
  <si>
    <t>T4</t>
  </si>
  <si>
    <t>Rubrika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</si>
  <si>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</si>
  <si>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</si>
  <si>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</si>
  <si>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</si>
  <si>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</si>
  <si>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</si>
  <si>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</si>
  <si>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</si>
  <si>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</si>
  <si>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</si>
  <si>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</si>
  <si>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</si>
  <si>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</si>
  <si>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</si>
  <si>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</si>
  <si>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</si>
  <si>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</si>
  <si>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</si>
  <si>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</si>
  <si>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</si>
  <si>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</si>
  <si>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</si>
  <si>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</si>
  <si>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</si>
  <si>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</si>
  <si>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</si>
  <si>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</si>
  <si>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</si>
  <si>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</si>
  <si>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</si>
  <si>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</si>
  <si>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</si>
  <si>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</si>
  <si>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</si>
  <si>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</si>
  <si>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</si>
  <si>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</si>
  <si>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</si>
  <si>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</si>
  <si>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</si>
  <si>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</si>
  <si>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</si>
  <si>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</si>
  <si>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</si>
  <si>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</si>
  <si>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Përshkrimi</t>
  </si>
  <si>
    <t>Pagesat sipas instrumenteve për vitin 2018 në Numër dhe në Vlerë ( në milionë lekë)</t>
  </si>
  <si>
    <t>Totali 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</si>
</sst>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ambria"/>
      <family val="1"/>
      <scheme val="major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color theme="3"/>
      <name val="Cambria"/>
      <family val="1"/>
      <charset val="238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2" fillId="0" borderId="0">
      <alignment vertical="top"/>
    </xf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93">
    <xf numFmtId="0" fontId="0" fillId="0" borderId="0" xfId="0"/>
    <xf numFmtId="164" fontId="17" fillId="2" borderId="1" xfId="1" applyFont="1" applyFill="1" applyBorder="1" applyAlignment="1">
      <alignment horizontal="right"/>
    </xf>
    <xf numFmtId="164" fontId="18" fillId="3" borderId="1" xfId="1" applyFont="1" applyFill="1" applyBorder="1" applyAlignment="1"/>
    <xf numFmtId="164" fontId="0" fillId="0" borderId="0" xfId="1" applyFont="1"/>
    <xf numFmtId="164" fontId="17" fillId="0" borderId="1" xfId="1" applyFont="1" applyFill="1" applyBorder="1" applyAlignment="1">
      <alignment horizontal="right"/>
    </xf>
    <xf numFmtId="164" fontId="18" fillId="2" borderId="1" xfId="1" applyFont="1" applyFill="1" applyBorder="1" applyAlignment="1">
      <alignment horizontal="right"/>
    </xf>
    <xf numFmtId="164" fontId="7" fillId="2" borderId="1" xfId="1" applyFont="1" applyFill="1" applyBorder="1" applyAlignment="1"/>
    <xf numFmtId="164" fontId="17" fillId="2" borderId="1" xfId="1" applyFont="1" applyFill="1" applyBorder="1" applyAlignment="1"/>
    <xf numFmtId="164" fontId="3" fillId="2" borderId="1" xfId="1" applyFont="1" applyFill="1" applyBorder="1" applyAlignment="1"/>
    <xf numFmtId="164" fontId="18" fillId="0" borderId="1" xfId="1" applyFont="1" applyFill="1" applyBorder="1" applyAlignment="1">
      <alignment horizontal="center"/>
    </xf>
    <xf numFmtId="164" fontId="4" fillId="2" borderId="0" xfId="1" applyFont="1" applyFill="1" applyBorder="1" applyAlignment="1">
      <alignment horizontal="center"/>
    </xf>
    <xf numFmtId="164" fontId="6" fillId="2" borderId="0" xfId="1" applyFont="1" applyFill="1" applyBorder="1" applyAlignment="1">
      <alignment horizontal="center"/>
    </xf>
    <xf numFmtId="164" fontId="6" fillId="2" borderId="0" xfId="1" applyFont="1" applyFill="1" applyBorder="1" applyAlignment="1"/>
    <xf numFmtId="164" fontId="17" fillId="2" borderId="1" xfId="1" applyFont="1" applyFill="1" applyBorder="1" applyAlignment="1">
      <alignment horizontal="center"/>
    </xf>
    <xf numFmtId="164" fontId="18" fillId="2" borderId="1" xfId="1" applyFont="1" applyFill="1" applyBorder="1" applyAlignment="1"/>
    <xf numFmtId="164" fontId="18" fillId="2" borderId="1" xfId="1" applyFont="1" applyFill="1" applyBorder="1" applyAlignment="1">
      <alignment horizontal="center"/>
    </xf>
    <xf numFmtId="164" fontId="17" fillId="0" borderId="1" xfId="1" applyFont="1" applyFill="1" applyBorder="1" applyAlignment="1"/>
    <xf numFmtId="164" fontId="18" fillId="4" borderId="1" xfId="1" applyFont="1" applyFill="1" applyBorder="1" applyAlignment="1"/>
    <xf numFmtId="164" fontId="17" fillId="2" borderId="12" xfId="1" applyFont="1" applyFill="1" applyBorder="1" applyAlignment="1"/>
    <xf numFmtId="164" fontId="17" fillId="2" borderId="0" xfId="1" applyFont="1" applyFill="1" applyBorder="1" applyAlignment="1"/>
    <xf numFmtId="164" fontId="4" fillId="2" borderId="0" xfId="1" applyFont="1" applyFill="1" applyAlignment="1"/>
    <xf numFmtId="164" fontId="12" fillId="2" borderId="0" xfId="1" applyFont="1" applyFill="1" applyAlignment="1"/>
    <xf numFmtId="164" fontId="20" fillId="2" borderId="0" xfId="1" applyFont="1" applyFill="1" applyBorder="1" applyAlignment="1"/>
    <xf numFmtId="164" fontId="20" fillId="2" borderId="0" xfId="1" applyFont="1" applyFill="1" applyAlignment="1"/>
    <xf numFmtId="164" fontId="17" fillId="2" borderId="0" xfId="1" applyFont="1" applyFill="1" applyBorder="1" applyAlignment="1">
      <alignment horizontal="center"/>
    </xf>
    <xf numFmtId="164" fontId="18" fillId="2" borderId="0" xfId="1" applyFont="1" applyFill="1" applyBorder="1" applyAlignment="1"/>
    <xf numFmtId="164" fontId="17" fillId="0" borderId="0" xfId="1" applyFont="1" applyFill="1" applyBorder="1" applyAlignment="1">
      <alignment horizontal="center"/>
    </xf>
    <xf numFmtId="164" fontId="17" fillId="0" borderId="1" xfId="1" applyFont="1" applyFill="1" applyBorder="1" applyAlignment="1">
      <alignment horizontal="center"/>
    </xf>
    <xf numFmtId="164" fontId="3" fillId="2" borderId="0" xfId="1" applyFont="1" applyFill="1" applyBorder="1" applyAlignment="1"/>
    <xf numFmtId="164" fontId="17" fillId="2" borderId="0" xfId="1" applyFont="1" applyFill="1" applyAlignment="1"/>
    <xf numFmtId="164" fontId="5" fillId="2" borderId="0" xfId="1" applyFont="1" applyFill="1" applyBorder="1" applyAlignment="1"/>
    <xf numFmtId="164" fontId="22" fillId="2" borderId="1" xfId="1" applyFont="1" applyFill="1" applyBorder="1" applyAlignment="1"/>
    <xf numFmtId="164" fontId="21" fillId="2" borderId="12" xfId="1" applyFont="1" applyFill="1" applyBorder="1" applyAlignment="1"/>
    <xf numFmtId="164" fontId="21" fillId="2" borderId="0" xfId="1" applyFont="1" applyFill="1" applyBorder="1" applyAlignment="1"/>
    <xf numFmtId="164" fontId="3" fillId="2" borderId="0" xfId="1" applyFont="1" applyFill="1" applyAlignment="1"/>
    <xf numFmtId="164" fontId="18" fillId="0" borderId="1" xfId="1" applyFont="1" applyFill="1" applyBorder="1" applyAlignment="1"/>
    <xf numFmtId="164" fontId="17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18" fillId="2" borderId="0" xfId="1" applyFont="1" applyFill="1" applyBorder="1" applyAlignment="1">
      <alignment horizontal="right"/>
    </xf>
    <xf numFmtId="164" fontId="6" fillId="2" borderId="0" xfId="1" applyFont="1" applyFill="1" applyBorder="1" applyAlignment="1">
      <alignment horizontal="right"/>
    </xf>
    <xf numFmtId="164" fontId="23" fillId="0" borderId="0" xfId="1" applyFont="1" applyFill="1" applyBorder="1" applyAlignment="1"/>
    <xf numFmtId="164" fontId="17" fillId="0" borderId="0" xfId="1" applyFont="1" applyFill="1" applyBorder="1" applyAlignment="1">
      <alignment horizontal="right"/>
    </xf>
    <xf numFmtId="164" fontId="7" fillId="2" borderId="0" xfId="1" applyFont="1" applyFill="1" applyAlignment="1"/>
    <xf numFmtId="164" fontId="18" fillId="2" borderId="9" xfId="1" applyFont="1" applyFill="1" applyBorder="1" applyAlignment="1">
      <alignment horizontal="center"/>
    </xf>
    <xf numFmtId="164" fontId="7" fillId="2" borderId="10" xfId="1" applyFont="1" applyFill="1" applyBorder="1" applyAlignment="1"/>
    <xf numFmtId="164" fontId="18" fillId="2" borderId="9" xfId="1" applyFont="1" applyFill="1" applyBorder="1" applyAlignment="1"/>
    <xf numFmtId="164" fontId="22" fillId="2" borderId="0" xfId="1" applyFont="1" applyFill="1" applyAlignment="1"/>
    <xf numFmtId="164" fontId="15" fillId="2" borderId="1" xfId="1" applyFont="1" applyFill="1" applyBorder="1" applyAlignment="1"/>
    <xf numFmtId="164" fontId="3" fillId="2" borderId="10" xfId="1" applyFont="1" applyFill="1" applyBorder="1" applyAlignment="1"/>
    <xf numFmtId="164" fontId="21" fillId="2" borderId="0" xfId="1" applyFont="1" applyFill="1" applyAlignment="1"/>
    <xf numFmtId="164" fontId="3" fillId="2" borderId="1" xfId="1" applyFont="1" applyFill="1" applyBorder="1" applyAlignment="1">
      <alignment horizontal="center"/>
    </xf>
    <xf numFmtId="164" fontId="16" fillId="2" borderId="1" xfId="1" applyFont="1" applyFill="1" applyBorder="1" applyAlignment="1">
      <alignment horizontal="center"/>
    </xf>
    <xf numFmtId="164" fontId="21" fillId="2" borderId="1" xfId="1" applyFont="1" applyFill="1" applyBorder="1" applyAlignment="1"/>
    <xf numFmtId="164" fontId="16" fillId="2" borderId="1" xfId="1" applyFont="1" applyFill="1" applyBorder="1" applyAlignment="1"/>
    <xf numFmtId="164" fontId="8" fillId="2" borderId="1" xfId="1" applyFont="1" applyFill="1" applyBorder="1" applyAlignment="1"/>
    <xf numFmtId="164" fontId="21" fillId="2" borderId="2" xfId="1" applyFont="1" applyFill="1" applyBorder="1" applyAlignment="1"/>
    <xf numFmtId="164" fontId="17" fillId="5" borderId="2" xfId="1" applyFont="1" applyFill="1" applyBorder="1" applyAlignment="1"/>
    <xf numFmtId="164" fontId="17" fillId="5" borderId="0" xfId="1" applyFont="1" applyFill="1" applyBorder="1" applyAlignment="1">
      <alignment horizontal="right"/>
    </xf>
    <xf numFmtId="164" fontId="9" fillId="2" borderId="1" xfId="1" applyFont="1" applyFill="1" applyBorder="1" applyAlignment="1"/>
    <xf numFmtId="164" fontId="8" fillId="2" borderId="1" xfId="1" applyFont="1" applyFill="1" applyBorder="1" applyAlignment="1">
      <alignment horizontal="left" indent="4"/>
    </xf>
    <xf numFmtId="164" fontId="7" fillId="3" borderId="10" xfId="1" applyFont="1" applyFill="1" applyBorder="1" applyAlignment="1"/>
    <xf numFmtId="164" fontId="7" fillId="3" borderId="1" xfId="1" applyFont="1" applyFill="1" applyBorder="1" applyAlignment="1"/>
    <xf numFmtId="164" fontId="18" fillId="3" borderId="9" xfId="1" applyFont="1" applyFill="1" applyBorder="1" applyAlignment="1"/>
    <xf numFmtId="164" fontId="15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wrapText="1"/>
    </xf>
    <xf numFmtId="164" fontId="18" fillId="2" borderId="9" xfId="1" applyFont="1" applyFill="1" applyBorder="1" applyAlignment="1">
      <alignment horizontal="right"/>
    </xf>
    <xf numFmtId="164" fontId="7" fillId="2" borderId="1" xfId="1" applyFont="1" applyFill="1" applyBorder="1" applyAlignment="1">
      <alignment wrapText="1"/>
    </xf>
    <xf numFmtId="164" fontId="3" fillId="2" borderId="11" xfId="1" applyFont="1" applyFill="1" applyBorder="1" applyAlignment="1"/>
    <xf numFmtId="164" fontId="3" fillId="2" borderId="12" xfId="1" applyFont="1" applyFill="1" applyBorder="1" applyAlignment="1"/>
    <xf numFmtId="164" fontId="17" fillId="2" borderId="12" xfId="1" applyFont="1" applyFill="1" applyBorder="1" applyAlignment="1">
      <alignment horizontal="right"/>
    </xf>
    <xf numFmtId="164" fontId="18" fillId="2" borderId="12" xfId="1" applyFont="1" applyFill="1" applyBorder="1" applyAlignment="1"/>
    <xf numFmtId="164" fontId="18" fillId="2" borderId="13" xfId="1" applyFont="1" applyFill="1" applyBorder="1" applyAlignment="1"/>
    <xf numFmtId="164" fontId="10" fillId="2" borderId="0" xfId="1" applyFont="1" applyFill="1" applyBorder="1" applyAlignment="1">
      <alignment vertical="top"/>
    </xf>
    <xf numFmtId="164" fontId="10" fillId="2" borderId="0" xfId="1" applyFont="1" applyFill="1" applyAlignment="1">
      <alignment horizontal="center" vertical="top"/>
    </xf>
    <xf numFmtId="164" fontId="20" fillId="2" borderId="0" xfId="1" applyFont="1" applyFill="1" applyBorder="1" applyAlignment="1">
      <alignment horizontal="right"/>
    </xf>
    <xf numFmtId="164" fontId="11" fillId="2" borderId="0" xfId="1" applyFont="1" applyFill="1" applyBorder="1" applyAlignment="1">
      <alignment horizontal="left"/>
    </xf>
    <xf numFmtId="164" fontId="12" fillId="2" borderId="0" xfId="1" applyFont="1" applyFill="1" applyAlignment="1">
      <alignment horizontal="center" vertical="top"/>
    </xf>
    <xf numFmtId="164" fontId="11" fillId="2" borderId="0" xfId="1" applyFont="1" applyFill="1" applyAlignment="1"/>
    <xf numFmtId="164" fontId="3" fillId="2" borderId="2" xfId="1" applyFont="1" applyFill="1" applyBorder="1" applyAlignment="1"/>
    <xf numFmtId="164" fontId="3" fillId="2" borderId="0" xfId="1" applyFont="1" applyFill="1" applyBorder="1" applyAlignment="1">
      <alignment horizontal="center"/>
    </xf>
    <xf numFmtId="164" fontId="17" fillId="2" borderId="0" xfId="1" applyFont="1" applyFill="1" applyAlignment="1">
      <alignment horizontal="right"/>
    </xf>
    <xf numFmtId="164" fontId="20" fillId="2" borderId="0" xfId="1" applyFont="1" applyFill="1" applyAlignment="1">
      <alignment horizontal="right"/>
    </xf>
    <xf numFmtId="164" fontId="18" fillId="2" borderId="0" xfId="1" applyFont="1" applyFill="1" applyAlignment="1"/>
    <xf numFmtId="164" fontId="7" fillId="2" borderId="4" xfId="1" applyFont="1" applyFill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"/>
    </xf>
    <xf numFmtId="164" fontId="18" fillId="2" borderId="6" xfId="1" applyFont="1" applyFill="1" applyBorder="1" applyAlignment="1">
      <alignment horizontal="center"/>
    </xf>
    <xf numFmtId="164" fontId="18" fillId="2" borderId="7" xfId="1" applyFont="1" applyFill="1" applyBorder="1" applyAlignment="1">
      <alignment horizontal="center"/>
    </xf>
    <xf numFmtId="164" fontId="6" fillId="2" borderId="0" xfId="1" applyFont="1" applyFill="1" applyBorder="1" applyAlignment="1"/>
    <xf numFmtId="164" fontId="19" fillId="2" borderId="6" xfId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</cellXfs>
  <cellStyles count="21">
    <cellStyle name="Comma" xfId="1" builtinId="3"/>
    <cellStyle name="Comma 2" xfId="2"/>
    <cellStyle name="Comma 2 2" xfId="3"/>
    <cellStyle name="Comma 2 3" xfId="17"/>
    <cellStyle name="Comma 3" xfId="4"/>
    <cellStyle name="Comma 3 2" xfId="5"/>
    <cellStyle name="Comma 3 2 2" xfId="18"/>
    <cellStyle name="Comma 4" xfId="16"/>
    <cellStyle name="Comma 5" xfId="13"/>
    <cellStyle name="Normal" xfId="0" builtinId="0"/>
    <cellStyle name="Normal 12" xfId="6"/>
    <cellStyle name="Normal 2" xfId="7"/>
    <cellStyle name="Normal 3" xfId="8"/>
    <cellStyle name="Normal 3 2" xfId="19"/>
    <cellStyle name="Normal 4" xfId="9"/>
    <cellStyle name="Normal 5" xfId="15"/>
    <cellStyle name="Normal 6" xfId="12"/>
    <cellStyle name="Percent 2" xfId="10"/>
    <cellStyle name="Percent 3" xfId="20"/>
    <cellStyle name="Percent 4" xfId="14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2119992</xdr:colOff>
      <xdr:row>0</xdr:row>
      <xdr:rowOff>0</xdr:rowOff>
    </xdr:from>
    <xdr:to>
      <xdr:col>4</xdr:col>
      <xdr:colOff>523204</xdr:colOff>
      <xdr:row>8</xdr:row>
      <xdr:rowOff>147570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767" y="0"/>
          <a:ext cx="6465923" cy="210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view="pageBreakPreview" topLeftCell="B1" zoomScale="80" zoomScaleNormal="71" zoomScaleSheetLayoutView="80" workbookViewId="0">
      <selection activeCell="N87" sqref="N87"/>
    </sheetView>
  </sheetViews>
  <sheetFormatPr defaultColWidth="85.7109375" defaultRowHeight="18" x14ac:dyDescent="0.25"/>
  <cols>
    <col min="1" max="1" width="10.140625" style="34" customWidth="1"/>
    <col min="2" max="2" width="77.28515625" style="34" customWidth="1"/>
    <col min="3" max="3" width="21.28515625" style="29" customWidth="1"/>
    <col min="4" max="4" width="22.28515625" style="81" customWidth="1"/>
    <col min="5" max="5" width="17.7109375" style="23" customWidth="1"/>
    <col min="6" max="6" width="20.140625" style="82" customWidth="1"/>
    <col min="7" max="7" width="21.5703125" style="34" customWidth="1"/>
    <col min="8" max="8" width="23.140625" style="34" customWidth="1"/>
    <col min="9" max="9" width="21.5703125" style="34" customWidth="1"/>
    <col min="10" max="10" width="20.85546875" style="34" customWidth="1"/>
    <col min="11" max="11" width="22.140625" style="29" customWidth="1"/>
    <col min="12" max="12" width="23.28515625" style="83" customWidth="1"/>
    <col min="13" max="13" width="18.7109375" style="34" customWidth="1"/>
    <col min="14" max="14" width="18.140625" style="34" customWidth="1"/>
    <col min="15" max="15" width="17.7109375" style="34" customWidth="1"/>
    <col min="16" max="16" width="11" style="34" customWidth="1"/>
    <col min="17" max="16384" width="85.7109375" style="34"/>
  </cols>
  <sheetData>
    <row r="1" spans="1:16" x14ac:dyDescent="0.25">
      <c r="A1" s="28"/>
      <c r="B1" s="28"/>
      <c r="C1" s="24"/>
      <c r="D1" s="36"/>
      <c r="E1" s="10"/>
      <c r="F1" s="37"/>
      <c r="G1" s="10"/>
      <c r="H1" s="10"/>
      <c r="I1" s="10"/>
      <c r="J1" s="28"/>
      <c r="K1" s="19"/>
      <c r="L1" s="25"/>
    </row>
    <row r="2" spans="1:16" x14ac:dyDescent="0.25">
      <c r="A2" s="28"/>
      <c r="B2" s="28"/>
      <c r="C2" s="24"/>
      <c r="D2" s="36"/>
      <c r="E2" s="10"/>
      <c r="F2" s="37"/>
      <c r="G2" s="10"/>
      <c r="H2" s="10"/>
      <c r="I2" s="10"/>
      <c r="J2" s="28"/>
      <c r="K2" s="19"/>
      <c r="L2" s="25"/>
    </row>
    <row r="3" spans="1:16" x14ac:dyDescent="0.25">
      <c r="A3" s="28"/>
      <c r="B3" s="28"/>
      <c r="C3" s="24"/>
      <c r="D3" s="36"/>
      <c r="E3" s="10"/>
      <c r="F3" s="37"/>
      <c r="G3" s="10"/>
      <c r="H3" s="10"/>
      <c r="I3" s="10"/>
      <c r="J3" s="28"/>
      <c r="K3" s="19"/>
      <c r="L3" s="25"/>
    </row>
    <row r="4" spans="1:16" ht="20.25" x14ac:dyDescent="0.3">
      <c r="A4" s="28"/>
      <c r="B4" s="28"/>
      <c r="C4" s="19"/>
      <c r="D4" s="36"/>
      <c r="E4" s="11"/>
      <c r="F4" s="38"/>
      <c r="G4" s="30"/>
      <c r="H4" s="30"/>
      <c r="I4" s="30"/>
      <c r="J4" s="28"/>
      <c r="K4" s="19"/>
      <c r="L4" s="25"/>
    </row>
    <row r="5" spans="1:16" ht="20.25" x14ac:dyDescent="0.3">
      <c r="A5" s="28"/>
      <c r="B5" s="28"/>
      <c r="C5" s="19"/>
      <c r="D5" s="36"/>
      <c r="E5" s="11"/>
      <c r="F5" s="38"/>
      <c r="G5" s="30"/>
      <c r="H5" s="30"/>
      <c r="I5" s="30"/>
      <c r="J5" s="28"/>
      <c r="K5" s="19"/>
      <c r="L5" s="25"/>
    </row>
    <row r="6" spans="1:16" ht="20.25" x14ac:dyDescent="0.3">
      <c r="A6" s="28"/>
      <c r="B6" s="28"/>
      <c r="C6" s="90"/>
      <c r="D6" s="90"/>
      <c r="E6" s="90"/>
      <c r="F6" s="90"/>
      <c r="G6" s="90"/>
      <c r="H6" s="90"/>
      <c r="I6" s="90"/>
      <c r="J6" s="28"/>
      <c r="K6" s="19"/>
      <c r="L6" s="25"/>
    </row>
    <row r="7" spans="1:16" ht="20.25" x14ac:dyDescent="0.3">
      <c r="A7" s="28"/>
      <c r="B7" s="28"/>
      <c r="C7" s="12"/>
      <c r="D7" s="12"/>
      <c r="E7" s="12"/>
      <c r="F7" s="12"/>
      <c r="G7" s="12"/>
      <c r="H7" s="12"/>
      <c r="I7" s="12"/>
      <c r="J7" s="28"/>
      <c r="K7" s="19"/>
      <c r="L7" s="25"/>
    </row>
    <row r="8" spans="1:16" ht="20.25" x14ac:dyDescent="0.3">
      <c r="A8" s="28"/>
      <c r="B8" s="28"/>
      <c r="C8" s="12"/>
      <c r="D8" s="12"/>
      <c r="E8" s="12"/>
      <c r="F8" s="12"/>
      <c r="G8" s="12"/>
      <c r="H8" s="12"/>
      <c r="I8" s="12"/>
      <c r="J8" s="28"/>
      <c r="K8" s="19"/>
      <c r="L8" s="25"/>
    </row>
    <row r="9" spans="1:16" ht="20.25" x14ac:dyDescent="0.3">
      <c r="A9" s="28"/>
      <c r="B9" s="28"/>
      <c r="C9" s="25"/>
      <c r="D9" s="39"/>
      <c r="E9" s="12"/>
      <c r="F9" s="40"/>
      <c r="G9" s="12"/>
      <c r="H9" s="12"/>
      <c r="I9" s="12"/>
      <c r="J9" s="28"/>
      <c r="K9" s="19"/>
      <c r="L9" s="25"/>
    </row>
    <row r="10" spans="1:16" ht="18.75" customHeight="1" thickBot="1" x14ac:dyDescent="0.35">
      <c r="A10" s="41" t="s">
        <v>51</v>
      </c>
      <c r="B10" s="41"/>
      <c r="C10" s="26"/>
      <c r="D10" s="42"/>
      <c r="E10" s="10"/>
      <c r="F10" s="37"/>
      <c r="G10" s="10"/>
      <c r="H10" s="10"/>
      <c r="I10" s="10"/>
      <c r="J10" s="28"/>
      <c r="K10" s="19"/>
      <c r="L10" s="25"/>
    </row>
    <row r="11" spans="1:16" s="43" customFormat="1" ht="15.75" customHeight="1" x14ac:dyDescent="0.25">
      <c r="A11" s="84" t="s">
        <v>4</v>
      </c>
      <c r="B11" s="86" t="s">
        <v>50</v>
      </c>
      <c r="C11" s="88" t="s">
        <v>0</v>
      </c>
      <c r="D11" s="88"/>
      <c r="E11" s="91" t="s">
        <v>1</v>
      </c>
      <c r="F11" s="91"/>
      <c r="G11" s="92" t="s">
        <v>2</v>
      </c>
      <c r="H11" s="92"/>
      <c r="I11" s="92" t="s">
        <v>3</v>
      </c>
      <c r="J11" s="92"/>
      <c r="K11" s="88" t="s">
        <v>52</v>
      </c>
      <c r="L11" s="89"/>
    </row>
    <row r="12" spans="1:16" ht="22.5" customHeight="1" x14ac:dyDescent="0.25">
      <c r="A12" s="85"/>
      <c r="B12" s="87"/>
      <c r="C12" s="13" t="s">
        <v>5</v>
      </c>
      <c r="D12" s="13" t="s">
        <v>6</v>
      </c>
      <c r="E12" s="13" t="s">
        <v>5</v>
      </c>
      <c r="F12" s="13" t="s">
        <v>7</v>
      </c>
      <c r="G12" s="13" t="s">
        <v>5</v>
      </c>
      <c r="H12" s="13" t="s">
        <v>6</v>
      </c>
      <c r="I12" s="13" t="s">
        <v>5</v>
      </c>
      <c r="J12" s="13" t="s">
        <v>6</v>
      </c>
      <c r="K12" s="13" t="s">
        <v>5</v>
      </c>
      <c r="L12" s="44" t="s">
        <v>7</v>
      </c>
    </row>
    <row r="13" spans="1:16" s="43" customFormat="1" ht="24" customHeight="1" x14ac:dyDescent="0.25">
      <c r="A13" s="45" t="s">
        <v>8</v>
      </c>
      <c r="B13" s="6" t="s">
        <v>9</v>
      </c>
      <c r="C13" s="9">
        <f>C15+C27</f>
        <v>1957405</v>
      </c>
      <c r="D13" s="9">
        <f>D15+D27</f>
        <v>962014.69000000006</v>
      </c>
      <c r="E13" s="9">
        <f t="shared" ref="E13:H13" si="0">E15+E27</f>
        <v>2150687</v>
      </c>
      <c r="F13" s="9">
        <f t="shared" si="0"/>
        <v>1017285.6799999999</v>
      </c>
      <c r="G13" s="9">
        <f t="shared" si="0"/>
        <v>2149069</v>
      </c>
      <c r="H13" s="9">
        <f t="shared" si="0"/>
        <v>1058903.3700000001</v>
      </c>
      <c r="I13" s="9">
        <v>2326311</v>
      </c>
      <c r="J13" s="9">
        <v>1167281.28</v>
      </c>
      <c r="K13" s="14">
        <f>C13+E13+G13+I13</f>
        <v>8583472</v>
      </c>
      <c r="L13" s="46">
        <f>D13+F13+H13+J13</f>
        <v>4205485.0200000005</v>
      </c>
      <c r="M13" s="47"/>
      <c r="N13" s="47"/>
    </row>
    <row r="14" spans="1:16" s="43" customFormat="1" ht="27" customHeight="1" x14ac:dyDescent="0.25">
      <c r="A14" s="45"/>
      <c r="B14" s="6"/>
      <c r="C14" s="27"/>
      <c r="D14" s="4"/>
      <c r="E14" s="14"/>
      <c r="F14" s="5"/>
      <c r="G14" s="31"/>
      <c r="H14" s="31"/>
      <c r="I14" s="48"/>
      <c r="J14" s="48"/>
      <c r="K14" s="14"/>
      <c r="L14" s="46"/>
      <c r="M14" s="47"/>
      <c r="N14" s="47"/>
    </row>
    <row r="15" spans="1:16" ht="15" customHeight="1" x14ac:dyDescent="0.25">
      <c r="A15" s="49"/>
      <c r="B15" s="8" t="s">
        <v>10</v>
      </c>
      <c r="C15" s="9">
        <f>SUM(C16:C17)</f>
        <v>1349524</v>
      </c>
      <c r="D15" s="9">
        <f t="shared" ref="D15:G15" si="1">SUM(D16:D17)</f>
        <v>760821.78</v>
      </c>
      <c r="E15" s="9">
        <f t="shared" si="1"/>
        <v>1448693</v>
      </c>
      <c r="F15" s="9">
        <f t="shared" si="1"/>
        <v>802785.32</v>
      </c>
      <c r="G15" s="9">
        <f t="shared" si="1"/>
        <v>1372947</v>
      </c>
      <c r="H15" s="9">
        <f>SUM(H16:H17)</f>
        <v>825730.69000000006</v>
      </c>
      <c r="I15" s="9">
        <v>1500471</v>
      </c>
      <c r="J15" s="9">
        <v>930370.33</v>
      </c>
      <c r="K15" s="14">
        <f>C15+E15+G15+I15</f>
        <v>5671635</v>
      </c>
      <c r="L15" s="46">
        <f t="shared" ref="L15:L77" si="2">D15+F15+H15+J15</f>
        <v>3319708.12</v>
      </c>
      <c r="M15" s="50"/>
      <c r="N15" s="50"/>
      <c r="O15" s="43"/>
      <c r="P15" s="43"/>
    </row>
    <row r="16" spans="1:16" ht="15" customHeight="1" x14ac:dyDescent="0.25">
      <c r="A16" s="49"/>
      <c r="B16" s="51" t="s">
        <v>11</v>
      </c>
      <c r="C16" s="27">
        <v>744505</v>
      </c>
      <c r="D16" s="4">
        <v>138540.96</v>
      </c>
      <c r="E16" s="13">
        <v>761605</v>
      </c>
      <c r="F16" s="1">
        <v>131464.91</v>
      </c>
      <c r="G16" s="13">
        <v>757055</v>
      </c>
      <c r="H16" s="1">
        <v>134978.03</v>
      </c>
      <c r="I16" s="52">
        <v>851348</v>
      </c>
      <c r="J16" s="52">
        <v>136246.53</v>
      </c>
      <c r="K16" s="14">
        <f>C16+E16+G16+I16</f>
        <v>3114513</v>
      </c>
      <c r="L16" s="46">
        <f t="shared" si="2"/>
        <v>541230.43000000005</v>
      </c>
      <c r="M16" s="50"/>
      <c r="N16" s="50"/>
      <c r="O16" s="43"/>
      <c r="P16" s="43"/>
    </row>
    <row r="17" spans="1:16" ht="15" customHeight="1" x14ac:dyDescent="0.25">
      <c r="A17" s="49"/>
      <c r="B17" s="51" t="s">
        <v>12</v>
      </c>
      <c r="C17" s="27">
        <v>605019</v>
      </c>
      <c r="D17" s="4">
        <v>622280.82000000007</v>
      </c>
      <c r="E17" s="13">
        <v>687088</v>
      </c>
      <c r="F17" s="1">
        <v>671320.40999999992</v>
      </c>
      <c r="G17" s="13">
        <v>615892</v>
      </c>
      <c r="H17" s="1">
        <v>690752.66</v>
      </c>
      <c r="I17" s="52">
        <v>649123</v>
      </c>
      <c r="J17" s="52">
        <v>794123.8</v>
      </c>
      <c r="K17" s="14">
        <f>C17+E17+G17+I17</f>
        <v>2557122</v>
      </c>
      <c r="L17" s="46">
        <f t="shared" si="2"/>
        <v>2778477.6900000004</v>
      </c>
      <c r="M17" s="50"/>
      <c r="N17" s="50"/>
      <c r="O17" s="43"/>
      <c r="P17" s="43"/>
    </row>
    <row r="18" spans="1:16" ht="15" customHeight="1" x14ac:dyDescent="0.25">
      <c r="A18" s="49"/>
      <c r="B18" s="8" t="s">
        <v>13</v>
      </c>
      <c r="C18" s="27"/>
      <c r="D18" s="4"/>
      <c r="E18" s="7"/>
      <c r="F18" s="1"/>
      <c r="G18" s="31"/>
      <c r="H18" s="53"/>
      <c r="I18" s="54"/>
      <c r="J18" s="54"/>
      <c r="K18" s="14">
        <f t="shared" ref="K18:K72" si="3">C18+E18+G18+I18</f>
        <v>0</v>
      </c>
      <c r="L18" s="46"/>
      <c r="M18" s="50"/>
      <c r="N18" s="50"/>
      <c r="O18" s="43"/>
      <c r="P18" s="43"/>
    </row>
    <row r="19" spans="1:16" ht="15" customHeight="1" x14ac:dyDescent="0.25">
      <c r="A19" s="49"/>
      <c r="B19" s="8"/>
      <c r="C19" s="9"/>
      <c r="D19" s="4"/>
      <c r="E19" s="7"/>
      <c r="F19" s="1"/>
      <c r="G19" s="31"/>
      <c r="H19" s="53"/>
      <c r="I19" s="54"/>
      <c r="J19" s="54"/>
      <c r="K19" s="14">
        <f t="shared" si="3"/>
        <v>0</v>
      </c>
      <c r="L19" s="46"/>
      <c r="M19" s="50"/>
      <c r="N19" s="50"/>
      <c r="O19" s="43"/>
      <c r="P19" s="43"/>
    </row>
    <row r="20" spans="1:16" ht="26.25" customHeight="1" x14ac:dyDescent="0.25">
      <c r="A20" s="49"/>
      <c r="B20" s="55" t="s">
        <v>14</v>
      </c>
      <c r="C20" s="9">
        <f>SUM(C21:C22)</f>
        <v>1241997</v>
      </c>
      <c r="D20" s="9">
        <f t="shared" ref="D20:G20" si="4">SUM(D21:D22)</f>
        <v>541081.93000000005</v>
      </c>
      <c r="E20" s="9">
        <f t="shared" si="4"/>
        <v>1327150</v>
      </c>
      <c r="F20" s="9">
        <f t="shared" si="4"/>
        <v>565599.73</v>
      </c>
      <c r="G20" s="9">
        <f t="shared" si="4"/>
        <v>1252132</v>
      </c>
      <c r="H20" s="9">
        <f>SUM(H21:H22)</f>
        <v>570222.65999999992</v>
      </c>
      <c r="I20" s="9">
        <v>1368895</v>
      </c>
      <c r="J20" s="9">
        <v>674677.61</v>
      </c>
      <c r="K20" s="14">
        <f t="shared" si="3"/>
        <v>5190174</v>
      </c>
      <c r="L20" s="46">
        <f t="shared" si="2"/>
        <v>2351581.9300000002</v>
      </c>
      <c r="M20" s="50"/>
      <c r="N20" s="50"/>
      <c r="O20" s="43"/>
      <c r="P20" s="43"/>
    </row>
    <row r="21" spans="1:16" ht="23.25" customHeight="1" x14ac:dyDescent="0.25">
      <c r="A21" s="49"/>
      <c r="B21" s="51" t="s">
        <v>11</v>
      </c>
      <c r="C21" s="13">
        <v>722101</v>
      </c>
      <c r="D21" s="1">
        <v>115297.98000000001</v>
      </c>
      <c r="E21" s="13">
        <v>739807</v>
      </c>
      <c r="F21" s="1">
        <v>111371.38999999998</v>
      </c>
      <c r="G21" s="7">
        <v>732852</v>
      </c>
      <c r="H21" s="13">
        <v>110533.7</v>
      </c>
      <c r="I21" s="52">
        <v>826046</v>
      </c>
      <c r="J21" s="52">
        <v>112340.06999999998</v>
      </c>
      <c r="K21" s="14">
        <f>C21+E21+G21+I21</f>
        <v>3020806</v>
      </c>
      <c r="L21" s="46">
        <f t="shared" si="2"/>
        <v>449543.14</v>
      </c>
      <c r="M21" s="50"/>
      <c r="N21" s="50"/>
      <c r="O21" s="43"/>
      <c r="P21" s="43"/>
    </row>
    <row r="22" spans="1:16" ht="15.75" customHeight="1" x14ac:dyDescent="0.25">
      <c r="A22" s="49"/>
      <c r="B22" s="51" t="s">
        <v>12</v>
      </c>
      <c r="C22" s="13">
        <v>519896</v>
      </c>
      <c r="D22" s="1">
        <v>425783.95</v>
      </c>
      <c r="E22" s="13">
        <v>587343</v>
      </c>
      <c r="F22" s="1">
        <v>454228.34</v>
      </c>
      <c r="G22" s="7">
        <v>519280</v>
      </c>
      <c r="H22" s="13">
        <v>459688.95999999996</v>
      </c>
      <c r="I22" s="52">
        <v>542849</v>
      </c>
      <c r="J22" s="52">
        <v>562337.53</v>
      </c>
      <c r="K22" s="14">
        <f t="shared" si="3"/>
        <v>2169368</v>
      </c>
      <c r="L22" s="46">
        <f t="shared" si="2"/>
        <v>1902038.78</v>
      </c>
      <c r="M22" s="50"/>
      <c r="N22" s="50"/>
      <c r="O22" s="43"/>
      <c r="P22" s="43"/>
    </row>
    <row r="23" spans="1:16" ht="21.75" customHeight="1" x14ac:dyDescent="0.25">
      <c r="A23" s="49"/>
      <c r="B23" s="55" t="s">
        <v>15</v>
      </c>
      <c r="C23" s="15">
        <f>SUM(C24:C25)</f>
        <v>71008</v>
      </c>
      <c r="D23" s="15">
        <f t="shared" ref="D23:G23" si="5">SUM(D24:D25)</f>
        <v>140524.83000000002</v>
      </c>
      <c r="E23" s="9">
        <f t="shared" si="5"/>
        <v>81615.899999999994</v>
      </c>
      <c r="F23" s="15">
        <f t="shared" si="5"/>
        <v>148133.98000000001</v>
      </c>
      <c r="G23" s="15">
        <f t="shared" si="5"/>
        <v>77121</v>
      </c>
      <c r="H23" s="15">
        <f>SUM(H24:H25)</f>
        <v>145906.04</v>
      </c>
      <c r="I23" s="15">
        <v>84853</v>
      </c>
      <c r="J23" s="15">
        <v>153535.59000000003</v>
      </c>
      <c r="K23" s="14">
        <f>C23+E23+G23+I23</f>
        <v>314597.90000000002</v>
      </c>
      <c r="L23" s="46">
        <f t="shared" si="2"/>
        <v>588100.44000000018</v>
      </c>
      <c r="M23" s="56"/>
      <c r="N23" s="33"/>
      <c r="O23" s="43"/>
      <c r="P23" s="43"/>
    </row>
    <row r="24" spans="1:16" ht="15.75" customHeight="1" x14ac:dyDescent="0.25">
      <c r="A24" s="49"/>
      <c r="B24" s="51" t="s">
        <v>11</v>
      </c>
      <c r="C24" s="13">
        <v>12375</v>
      </c>
      <c r="D24" s="1">
        <v>12614.64</v>
      </c>
      <c r="E24" s="7">
        <v>11642.9</v>
      </c>
      <c r="F24" s="1">
        <v>10186.09</v>
      </c>
      <c r="G24" s="7">
        <v>11787</v>
      </c>
      <c r="H24" s="7">
        <v>12893.54</v>
      </c>
      <c r="I24" s="54">
        <v>12178</v>
      </c>
      <c r="J24" s="54">
        <v>12060.460000000001</v>
      </c>
      <c r="K24" s="14">
        <f t="shared" si="3"/>
        <v>47982.9</v>
      </c>
      <c r="L24" s="46">
        <f t="shared" si="2"/>
        <v>47754.73</v>
      </c>
      <c r="M24" s="57"/>
      <c r="N24" s="58"/>
      <c r="O24" s="43"/>
      <c r="P24" s="43"/>
    </row>
    <row r="25" spans="1:16" ht="15.75" customHeight="1" x14ac:dyDescent="0.25">
      <c r="A25" s="49"/>
      <c r="B25" s="51" t="s">
        <v>12</v>
      </c>
      <c r="C25" s="13">
        <v>58633</v>
      </c>
      <c r="D25" s="1">
        <v>127910.19</v>
      </c>
      <c r="E25" s="7">
        <v>69973</v>
      </c>
      <c r="F25" s="1">
        <v>137947.89000000001</v>
      </c>
      <c r="G25" s="7">
        <v>65334</v>
      </c>
      <c r="H25" s="7">
        <v>133012.5</v>
      </c>
      <c r="I25" s="54">
        <v>72675</v>
      </c>
      <c r="J25" s="54">
        <v>141475.13</v>
      </c>
      <c r="K25" s="14">
        <f t="shared" si="3"/>
        <v>266615</v>
      </c>
      <c r="L25" s="46">
        <f t="shared" si="2"/>
        <v>540345.71</v>
      </c>
      <c r="M25" s="57"/>
      <c r="N25" s="58"/>
      <c r="O25" s="43"/>
      <c r="P25" s="43"/>
    </row>
    <row r="26" spans="1:16" ht="12" customHeight="1" x14ac:dyDescent="0.25">
      <c r="A26" s="49"/>
      <c r="B26" s="8"/>
      <c r="C26" s="15"/>
      <c r="D26" s="1"/>
      <c r="E26" s="7"/>
      <c r="F26" s="1"/>
      <c r="G26" s="14"/>
      <c r="H26" s="7"/>
      <c r="I26" s="54"/>
      <c r="J26" s="54"/>
      <c r="K26" s="14">
        <f t="shared" si="3"/>
        <v>0</v>
      </c>
      <c r="L26" s="46"/>
      <c r="M26" s="56"/>
      <c r="N26" s="33"/>
      <c r="O26" s="43"/>
      <c r="P26" s="43"/>
    </row>
    <row r="27" spans="1:16" ht="15" customHeight="1" x14ac:dyDescent="0.25">
      <c r="A27" s="49"/>
      <c r="B27" s="8" t="s">
        <v>16</v>
      </c>
      <c r="C27" s="15">
        <f>C29+C35+C38+C41</f>
        <v>607881</v>
      </c>
      <c r="D27" s="15">
        <f t="shared" ref="D27:H27" si="6">D29+D35+D38+D41</f>
        <v>201192.91</v>
      </c>
      <c r="E27" s="15">
        <f t="shared" si="6"/>
        <v>701994</v>
      </c>
      <c r="F27" s="15">
        <f t="shared" si="6"/>
        <v>214500.36000000004</v>
      </c>
      <c r="G27" s="15">
        <f t="shared" si="6"/>
        <v>776122</v>
      </c>
      <c r="H27" s="15">
        <f t="shared" si="6"/>
        <v>233172.68</v>
      </c>
      <c r="I27" s="15">
        <v>825840</v>
      </c>
      <c r="J27" s="15">
        <v>236910.95</v>
      </c>
      <c r="K27" s="14">
        <f t="shared" si="3"/>
        <v>2911837</v>
      </c>
      <c r="L27" s="46">
        <f t="shared" si="2"/>
        <v>885776.89999999991</v>
      </c>
      <c r="M27" s="50"/>
      <c r="N27" s="50"/>
      <c r="O27" s="43"/>
      <c r="P27" s="43"/>
    </row>
    <row r="28" spans="1:16" ht="15" customHeight="1" x14ac:dyDescent="0.25">
      <c r="A28" s="49"/>
      <c r="B28" s="59"/>
      <c r="C28" s="13"/>
      <c r="D28" s="1"/>
      <c r="E28" s="7"/>
      <c r="F28" s="1"/>
      <c r="G28" s="14"/>
      <c r="H28" s="7"/>
      <c r="I28" s="54"/>
      <c r="J28" s="54"/>
      <c r="K28" s="14">
        <f t="shared" si="3"/>
        <v>0</v>
      </c>
      <c r="L28" s="46"/>
      <c r="M28" s="50"/>
      <c r="N28" s="50"/>
      <c r="O28" s="43"/>
      <c r="P28" s="43"/>
    </row>
    <row r="29" spans="1:16" x14ac:dyDescent="0.25">
      <c r="A29" s="49"/>
      <c r="B29" s="60" t="s">
        <v>17</v>
      </c>
      <c r="C29" s="15">
        <f>SUM(C30:C31)</f>
        <v>383016</v>
      </c>
      <c r="D29" s="15">
        <f t="shared" ref="D29:H29" si="7">SUM(D30:D31)</f>
        <v>89118.93</v>
      </c>
      <c r="E29" s="15">
        <f t="shared" si="7"/>
        <v>498237</v>
      </c>
      <c r="F29" s="15">
        <f t="shared" si="7"/>
        <v>191093.74000000002</v>
      </c>
      <c r="G29" s="15">
        <f t="shared" si="7"/>
        <v>577308</v>
      </c>
      <c r="H29" s="15">
        <f t="shared" si="7"/>
        <v>207986.47</v>
      </c>
      <c r="I29" s="15">
        <v>575905</v>
      </c>
      <c r="J29" s="15">
        <v>209329.06</v>
      </c>
      <c r="K29" s="14">
        <f t="shared" si="3"/>
        <v>2034466</v>
      </c>
      <c r="L29" s="46">
        <f t="shared" si="2"/>
        <v>697528.2</v>
      </c>
      <c r="M29" s="50"/>
      <c r="N29" s="50"/>
      <c r="O29" s="43"/>
      <c r="P29" s="43"/>
    </row>
    <row r="30" spans="1:16" x14ac:dyDescent="0.25">
      <c r="A30" s="49"/>
      <c r="B30" s="51" t="s">
        <v>11</v>
      </c>
      <c r="C30" s="1">
        <v>150550</v>
      </c>
      <c r="D30" s="1">
        <v>5606.09</v>
      </c>
      <c r="E30" s="7">
        <v>165771</v>
      </c>
      <c r="F30" s="1">
        <v>5663.17</v>
      </c>
      <c r="G30" s="7">
        <v>209263</v>
      </c>
      <c r="H30" s="7">
        <v>6140.09</v>
      </c>
      <c r="I30" s="54">
        <v>195897</v>
      </c>
      <c r="J30" s="54">
        <v>5772.32</v>
      </c>
      <c r="K30" s="14">
        <f t="shared" si="3"/>
        <v>721481</v>
      </c>
      <c r="L30" s="46">
        <f t="shared" si="2"/>
        <v>23181.67</v>
      </c>
      <c r="M30" s="50"/>
      <c r="N30" s="50"/>
      <c r="O30" s="43"/>
      <c r="P30" s="43"/>
    </row>
    <row r="31" spans="1:16" x14ac:dyDescent="0.25">
      <c r="A31" s="49"/>
      <c r="B31" s="51" t="s">
        <v>12</v>
      </c>
      <c r="C31" s="1">
        <v>232466</v>
      </c>
      <c r="D31" s="1">
        <v>83512.84</v>
      </c>
      <c r="E31" s="7">
        <v>332466</v>
      </c>
      <c r="F31" s="1">
        <v>185430.57</v>
      </c>
      <c r="G31" s="7">
        <v>368045</v>
      </c>
      <c r="H31" s="7">
        <v>201846.38</v>
      </c>
      <c r="I31" s="54">
        <v>380008</v>
      </c>
      <c r="J31" s="54">
        <v>203556.74</v>
      </c>
      <c r="K31" s="14">
        <f t="shared" si="3"/>
        <v>1312985</v>
      </c>
      <c r="L31" s="46">
        <f t="shared" si="2"/>
        <v>674346.53</v>
      </c>
      <c r="M31" s="50"/>
      <c r="N31" s="50"/>
      <c r="O31" s="43"/>
      <c r="P31" s="43"/>
    </row>
    <row r="32" spans="1:16" x14ac:dyDescent="0.25">
      <c r="A32" s="49"/>
      <c r="B32" s="60" t="s">
        <v>18</v>
      </c>
      <c r="C32" s="1">
        <f>C33+C34</f>
        <v>0</v>
      </c>
      <c r="D32" s="1">
        <f t="shared" ref="D32:H32" si="8">D33+D34</f>
        <v>0</v>
      </c>
      <c r="E32" s="1">
        <f t="shared" si="8"/>
        <v>0</v>
      </c>
      <c r="F32" s="1">
        <f t="shared" si="8"/>
        <v>0</v>
      </c>
      <c r="G32" s="1">
        <f t="shared" si="8"/>
        <v>0</v>
      </c>
      <c r="H32" s="1">
        <f t="shared" si="8"/>
        <v>0</v>
      </c>
      <c r="I32" s="1">
        <v>0</v>
      </c>
      <c r="J32" s="1">
        <v>0</v>
      </c>
      <c r="K32" s="14">
        <f t="shared" si="3"/>
        <v>0</v>
      </c>
      <c r="L32" s="46">
        <f t="shared" si="2"/>
        <v>0</v>
      </c>
      <c r="M32" s="50"/>
      <c r="N32" s="50"/>
      <c r="O32" s="43"/>
      <c r="P32" s="43"/>
    </row>
    <row r="33" spans="1:16" x14ac:dyDescent="0.25">
      <c r="A33" s="49"/>
      <c r="B33" s="51" t="s">
        <v>11</v>
      </c>
      <c r="C33" s="1">
        <v>0</v>
      </c>
      <c r="D33" s="1">
        <v>0</v>
      </c>
      <c r="E33" s="16">
        <v>0</v>
      </c>
      <c r="F33" s="4">
        <v>0</v>
      </c>
      <c r="G33" s="14"/>
      <c r="H33" s="7"/>
      <c r="I33" s="54">
        <v>0</v>
      </c>
      <c r="J33" s="54">
        <v>0</v>
      </c>
      <c r="K33" s="14">
        <f t="shared" si="3"/>
        <v>0</v>
      </c>
      <c r="L33" s="46">
        <f t="shared" si="2"/>
        <v>0</v>
      </c>
      <c r="M33" s="50"/>
      <c r="N33" s="50"/>
      <c r="O33" s="43"/>
      <c r="P33" s="43"/>
    </row>
    <row r="34" spans="1:16" x14ac:dyDescent="0.25">
      <c r="A34" s="49"/>
      <c r="B34" s="51" t="s">
        <v>12</v>
      </c>
      <c r="C34" s="1">
        <v>0</v>
      </c>
      <c r="D34" s="1">
        <v>0</v>
      </c>
      <c r="E34" s="7">
        <v>0</v>
      </c>
      <c r="F34" s="1">
        <v>0</v>
      </c>
      <c r="G34" s="14"/>
      <c r="H34" s="14"/>
      <c r="I34" s="54">
        <v>0</v>
      </c>
      <c r="J34" s="54">
        <v>0</v>
      </c>
      <c r="K34" s="14">
        <f t="shared" si="3"/>
        <v>0</v>
      </c>
      <c r="L34" s="46">
        <f t="shared" si="2"/>
        <v>0</v>
      </c>
      <c r="M34" s="50"/>
      <c r="N34" s="50"/>
      <c r="O34" s="43"/>
      <c r="P34" s="43"/>
    </row>
    <row r="35" spans="1:16" x14ac:dyDescent="0.25">
      <c r="A35" s="49"/>
      <c r="B35" s="60" t="s">
        <v>19</v>
      </c>
      <c r="C35" s="5">
        <f>SUM(C36:C37)</f>
        <v>81542</v>
      </c>
      <c r="D35" s="5">
        <f t="shared" ref="D35:H35" si="9">SUM(D36:D37)</f>
        <v>5820.99</v>
      </c>
      <c r="E35" s="5">
        <f t="shared" si="9"/>
        <v>107468</v>
      </c>
      <c r="F35" s="5">
        <f t="shared" si="9"/>
        <v>17028.22</v>
      </c>
      <c r="G35" s="5">
        <f t="shared" si="9"/>
        <v>126413</v>
      </c>
      <c r="H35" s="5">
        <f t="shared" si="9"/>
        <v>20781.150000000001</v>
      </c>
      <c r="I35" s="5">
        <v>155052</v>
      </c>
      <c r="J35" s="5">
        <v>22988.61</v>
      </c>
      <c r="K35" s="14">
        <f t="shared" si="3"/>
        <v>470475</v>
      </c>
      <c r="L35" s="46">
        <f t="shared" si="2"/>
        <v>66618.97</v>
      </c>
      <c r="M35" s="50"/>
      <c r="N35" s="50"/>
      <c r="O35" s="43"/>
      <c r="P35" s="43"/>
    </row>
    <row r="36" spans="1:16" x14ac:dyDescent="0.25">
      <c r="A36" s="49"/>
      <c r="B36" s="51" t="s">
        <v>11</v>
      </c>
      <c r="C36" s="1">
        <v>59534</v>
      </c>
      <c r="D36" s="1">
        <v>1437.6</v>
      </c>
      <c r="E36" s="7">
        <v>71448</v>
      </c>
      <c r="F36" s="1">
        <v>1714.5299999999997</v>
      </c>
      <c r="G36" s="7">
        <v>80292</v>
      </c>
      <c r="H36" s="7">
        <v>1965.71</v>
      </c>
      <c r="I36" s="54">
        <v>97809</v>
      </c>
      <c r="J36" s="54">
        <v>2271.73</v>
      </c>
      <c r="K36" s="14">
        <f t="shared" si="3"/>
        <v>309083</v>
      </c>
      <c r="L36" s="46">
        <f t="shared" si="2"/>
        <v>7389.57</v>
      </c>
      <c r="M36" s="50"/>
      <c r="N36" s="50"/>
      <c r="O36" s="43"/>
      <c r="P36" s="43"/>
    </row>
    <row r="37" spans="1:16" x14ac:dyDescent="0.25">
      <c r="A37" s="49"/>
      <c r="B37" s="51" t="s">
        <v>12</v>
      </c>
      <c r="C37" s="1">
        <v>22008</v>
      </c>
      <c r="D37" s="1">
        <v>4383.3899999999994</v>
      </c>
      <c r="E37" s="7">
        <v>36020</v>
      </c>
      <c r="F37" s="1">
        <v>15313.690000000002</v>
      </c>
      <c r="G37" s="7">
        <v>46121</v>
      </c>
      <c r="H37" s="7">
        <v>18815.440000000002</v>
      </c>
      <c r="I37" s="54">
        <v>57243</v>
      </c>
      <c r="J37" s="54">
        <v>20716.88</v>
      </c>
      <c r="K37" s="14">
        <f t="shared" si="3"/>
        <v>161392</v>
      </c>
      <c r="L37" s="46">
        <f t="shared" si="2"/>
        <v>59229.400000000009</v>
      </c>
      <c r="M37" s="50"/>
      <c r="N37" s="50"/>
      <c r="O37" s="43"/>
      <c r="P37" s="43"/>
    </row>
    <row r="38" spans="1:16" x14ac:dyDescent="0.25">
      <c r="A38" s="49"/>
      <c r="B38" s="60" t="s">
        <v>20</v>
      </c>
      <c r="C38" s="5">
        <f>C39</f>
        <v>47343</v>
      </c>
      <c r="D38" s="5">
        <f t="shared" ref="D38:H38" si="10">D39</f>
        <v>1231.3600000000001</v>
      </c>
      <c r="E38" s="5">
        <f t="shared" si="10"/>
        <v>54403</v>
      </c>
      <c r="F38" s="5">
        <f t="shared" si="10"/>
        <v>1843.98</v>
      </c>
      <c r="G38" s="5">
        <f t="shared" si="10"/>
        <v>25872</v>
      </c>
      <c r="H38" s="5">
        <f t="shared" si="10"/>
        <v>1455.56</v>
      </c>
      <c r="I38" s="5">
        <v>40374</v>
      </c>
      <c r="J38" s="5">
        <v>1243.33</v>
      </c>
      <c r="K38" s="14">
        <f t="shared" si="3"/>
        <v>167992</v>
      </c>
      <c r="L38" s="46">
        <f t="shared" si="2"/>
        <v>5774.23</v>
      </c>
      <c r="M38" s="50"/>
      <c r="N38" s="50"/>
      <c r="O38" s="43"/>
      <c r="P38" s="43"/>
    </row>
    <row r="39" spans="1:16" x14ac:dyDescent="0.25">
      <c r="A39" s="49"/>
      <c r="B39" s="51" t="s">
        <v>11</v>
      </c>
      <c r="C39" s="1">
        <v>47343</v>
      </c>
      <c r="D39" s="1">
        <v>1231.3600000000001</v>
      </c>
      <c r="E39" s="1">
        <v>54403</v>
      </c>
      <c r="F39" s="1">
        <v>1843.98</v>
      </c>
      <c r="G39" s="7">
        <v>25872</v>
      </c>
      <c r="H39" s="7">
        <v>1455.56</v>
      </c>
      <c r="I39" s="54">
        <v>40374</v>
      </c>
      <c r="J39" s="54">
        <v>1243.33</v>
      </c>
      <c r="K39" s="14">
        <f t="shared" si="3"/>
        <v>167992</v>
      </c>
      <c r="L39" s="46">
        <f t="shared" si="2"/>
        <v>5774.23</v>
      </c>
      <c r="M39" s="50"/>
      <c r="N39" s="50"/>
      <c r="O39" s="43"/>
      <c r="P39" s="43"/>
    </row>
    <row r="40" spans="1:16" x14ac:dyDescent="0.25">
      <c r="A40" s="49"/>
      <c r="B40" s="51" t="s">
        <v>12</v>
      </c>
      <c r="C40" s="1">
        <v>0</v>
      </c>
      <c r="D40" s="1">
        <v>0</v>
      </c>
      <c r="E40" s="7">
        <v>0</v>
      </c>
      <c r="F40" s="1">
        <v>0</v>
      </c>
      <c r="G40" s="14">
        <v>0</v>
      </c>
      <c r="H40" s="7">
        <v>0</v>
      </c>
      <c r="I40" s="54">
        <v>0</v>
      </c>
      <c r="J40" s="54">
        <v>0</v>
      </c>
      <c r="K40" s="14">
        <f t="shared" si="3"/>
        <v>0</v>
      </c>
      <c r="L40" s="46"/>
      <c r="M40" s="50"/>
      <c r="N40" s="50"/>
      <c r="O40" s="43"/>
      <c r="P40" s="43"/>
    </row>
    <row r="41" spans="1:16" x14ac:dyDescent="0.25">
      <c r="A41" s="49"/>
      <c r="B41" s="60" t="s">
        <v>21</v>
      </c>
      <c r="C41" s="5">
        <f>SUM(C42:C43)</f>
        <v>95980</v>
      </c>
      <c r="D41" s="5">
        <f t="shared" ref="D41:H41" si="11">SUM(D42:D43)</f>
        <v>105021.63</v>
      </c>
      <c r="E41" s="5">
        <f t="shared" si="11"/>
        <v>41886</v>
      </c>
      <c r="F41" s="5">
        <f t="shared" si="11"/>
        <v>4534.42</v>
      </c>
      <c r="G41" s="5">
        <f t="shared" si="11"/>
        <v>46529</v>
      </c>
      <c r="H41" s="5">
        <f t="shared" si="11"/>
        <v>2949.5</v>
      </c>
      <c r="I41" s="5">
        <v>54509</v>
      </c>
      <c r="J41" s="5">
        <v>3349.9400000000005</v>
      </c>
      <c r="K41" s="14">
        <f t="shared" si="3"/>
        <v>238904</v>
      </c>
      <c r="L41" s="46">
        <f t="shared" si="2"/>
        <v>115855.49</v>
      </c>
      <c r="M41" s="50"/>
      <c r="N41" s="50"/>
      <c r="O41" s="43"/>
      <c r="P41" s="43"/>
    </row>
    <row r="42" spans="1:16" x14ac:dyDescent="0.25">
      <c r="A42" s="49"/>
      <c r="B42" s="51" t="s">
        <v>11</v>
      </c>
      <c r="C42" s="1">
        <v>39821</v>
      </c>
      <c r="D42" s="1">
        <v>43.39</v>
      </c>
      <c r="E42" s="7">
        <v>39499</v>
      </c>
      <c r="F42" s="1">
        <v>36.67</v>
      </c>
      <c r="G42" s="7">
        <v>44033</v>
      </c>
      <c r="H42" s="7">
        <v>42.33</v>
      </c>
      <c r="I42" s="54">
        <v>52055</v>
      </c>
      <c r="J42" s="54">
        <v>47.400000000000006</v>
      </c>
      <c r="K42" s="14">
        <f t="shared" si="3"/>
        <v>175408</v>
      </c>
      <c r="L42" s="46">
        <f t="shared" si="2"/>
        <v>169.79000000000002</v>
      </c>
      <c r="M42" s="50"/>
      <c r="N42" s="50"/>
      <c r="O42" s="43"/>
      <c r="P42" s="43"/>
    </row>
    <row r="43" spans="1:16" x14ac:dyDescent="0.25">
      <c r="A43" s="49"/>
      <c r="B43" s="51" t="s">
        <v>12</v>
      </c>
      <c r="C43" s="1">
        <v>56159</v>
      </c>
      <c r="D43" s="1">
        <v>104978.24000000001</v>
      </c>
      <c r="E43" s="7">
        <v>2387</v>
      </c>
      <c r="F43" s="1">
        <v>4497.75</v>
      </c>
      <c r="G43" s="7">
        <v>2496</v>
      </c>
      <c r="H43" s="7">
        <v>2907.17</v>
      </c>
      <c r="I43" s="54">
        <v>2454</v>
      </c>
      <c r="J43" s="54">
        <v>3302.56</v>
      </c>
      <c r="K43" s="14">
        <f t="shared" si="3"/>
        <v>63496</v>
      </c>
      <c r="L43" s="46">
        <f t="shared" si="2"/>
        <v>115685.72</v>
      </c>
      <c r="M43" s="50"/>
      <c r="N43" s="50"/>
      <c r="O43" s="43"/>
      <c r="P43" s="43"/>
    </row>
    <row r="44" spans="1:16" ht="12" customHeight="1" x14ac:dyDescent="0.25">
      <c r="A44" s="49"/>
      <c r="B44" s="8"/>
      <c r="C44" s="15"/>
      <c r="D44" s="1"/>
      <c r="E44" s="7"/>
      <c r="F44" s="1"/>
      <c r="G44" s="14"/>
      <c r="H44" s="7"/>
      <c r="I44" s="54"/>
      <c r="J44" s="54"/>
      <c r="K44" s="14">
        <f t="shared" si="3"/>
        <v>0</v>
      </c>
      <c r="L44" s="46"/>
      <c r="M44" s="50"/>
      <c r="N44" s="50"/>
      <c r="O44" s="43"/>
      <c r="P44" s="43"/>
    </row>
    <row r="45" spans="1:16" s="43" customFormat="1" x14ac:dyDescent="0.25">
      <c r="A45" s="45" t="s">
        <v>22</v>
      </c>
      <c r="B45" s="6" t="s">
        <v>23</v>
      </c>
      <c r="C45" s="14">
        <f>C47+C50</f>
        <v>1195225</v>
      </c>
      <c r="D45" s="14">
        <f t="shared" ref="D45:H45" si="12">D47+D50</f>
        <v>8084.39</v>
      </c>
      <c r="E45" s="14">
        <f t="shared" si="12"/>
        <v>1265907</v>
      </c>
      <c r="F45" s="14">
        <f t="shared" si="12"/>
        <v>8186.66</v>
      </c>
      <c r="G45" s="14">
        <f>G47+G50</f>
        <v>1278776</v>
      </c>
      <c r="H45" s="14">
        <f t="shared" si="12"/>
        <v>8994.41</v>
      </c>
      <c r="I45" s="14">
        <v>1570001</v>
      </c>
      <c r="J45" s="14">
        <v>9899.14</v>
      </c>
      <c r="K45" s="14">
        <f t="shared" si="3"/>
        <v>5309909</v>
      </c>
      <c r="L45" s="46">
        <f t="shared" si="2"/>
        <v>35164.6</v>
      </c>
      <c r="M45" s="47"/>
      <c r="N45" s="47"/>
    </row>
    <row r="46" spans="1:16" s="43" customFormat="1" x14ac:dyDescent="0.25">
      <c r="A46" s="45"/>
      <c r="B46" s="6"/>
      <c r="C46" s="14"/>
      <c r="D46" s="14"/>
      <c r="E46" s="14"/>
      <c r="F46" s="5"/>
      <c r="G46" s="14"/>
      <c r="H46" s="14"/>
      <c r="I46" s="48"/>
      <c r="J46" s="48"/>
      <c r="K46" s="14">
        <f t="shared" si="3"/>
        <v>0</v>
      </c>
      <c r="L46" s="46"/>
      <c r="M46" s="47"/>
      <c r="N46" s="47"/>
    </row>
    <row r="47" spans="1:16" x14ac:dyDescent="0.25">
      <c r="A47" s="49"/>
      <c r="B47" s="8" t="s">
        <v>24</v>
      </c>
      <c r="C47" s="14">
        <f>SUM(C48:C49)</f>
        <v>762868</v>
      </c>
      <c r="D47" s="14">
        <f t="shared" ref="D47:H47" si="13">SUM(D48:D49)</f>
        <v>3994.25</v>
      </c>
      <c r="E47" s="14">
        <f t="shared" si="13"/>
        <v>795850</v>
      </c>
      <c r="F47" s="14">
        <f t="shared" si="13"/>
        <v>4148.66</v>
      </c>
      <c r="G47" s="35">
        <f t="shared" si="13"/>
        <v>816150</v>
      </c>
      <c r="H47" s="14">
        <f t="shared" si="13"/>
        <v>4183.38</v>
      </c>
      <c r="I47" s="14">
        <v>1009359</v>
      </c>
      <c r="J47" s="14">
        <v>4942.01</v>
      </c>
      <c r="K47" s="14">
        <f t="shared" si="3"/>
        <v>3384227</v>
      </c>
      <c r="L47" s="46">
        <f t="shared" si="2"/>
        <v>17268.300000000003</v>
      </c>
      <c r="M47" s="50"/>
      <c r="N47" s="50"/>
      <c r="O47" s="43"/>
      <c r="P47" s="43"/>
    </row>
    <row r="48" spans="1:16" x14ac:dyDescent="0.25">
      <c r="A48" s="49"/>
      <c r="B48" s="51" t="s">
        <v>11</v>
      </c>
      <c r="C48" s="13">
        <v>739532</v>
      </c>
      <c r="D48" s="1">
        <v>3592.74</v>
      </c>
      <c r="E48" s="1">
        <v>770474</v>
      </c>
      <c r="F48" s="1">
        <v>3690.25</v>
      </c>
      <c r="G48" s="16">
        <v>790192</v>
      </c>
      <c r="H48" s="7">
        <v>3700.77</v>
      </c>
      <c r="I48" s="54">
        <v>980895</v>
      </c>
      <c r="J48" s="54">
        <v>4466.2299999999996</v>
      </c>
      <c r="K48" s="14">
        <f t="shared" si="3"/>
        <v>3281093</v>
      </c>
      <c r="L48" s="46">
        <f t="shared" si="2"/>
        <v>15449.99</v>
      </c>
      <c r="M48" s="50"/>
      <c r="N48" s="50"/>
      <c r="O48" s="43"/>
      <c r="P48" s="43"/>
    </row>
    <row r="49" spans="1:16" x14ac:dyDescent="0.25">
      <c r="A49" s="49"/>
      <c r="B49" s="51" t="s">
        <v>12</v>
      </c>
      <c r="C49" s="13">
        <v>23336</v>
      </c>
      <c r="D49" s="1">
        <v>401.51</v>
      </c>
      <c r="E49" s="1">
        <v>25376</v>
      </c>
      <c r="F49" s="1">
        <v>458.40999999999997</v>
      </c>
      <c r="G49" s="16">
        <v>25958</v>
      </c>
      <c r="H49" s="7">
        <v>482.61</v>
      </c>
      <c r="I49" s="54">
        <v>28464</v>
      </c>
      <c r="J49" s="54">
        <v>475.77</v>
      </c>
      <c r="K49" s="14">
        <f t="shared" si="3"/>
        <v>103134</v>
      </c>
      <c r="L49" s="46">
        <f t="shared" si="2"/>
        <v>1818.3</v>
      </c>
      <c r="M49" s="50"/>
      <c r="N49" s="50"/>
      <c r="O49" s="43"/>
      <c r="P49" s="43"/>
    </row>
    <row r="50" spans="1:16" x14ac:dyDescent="0.25">
      <c r="A50" s="49"/>
      <c r="B50" s="8" t="s">
        <v>25</v>
      </c>
      <c r="C50" s="15">
        <f>SUM(C51:C52)</f>
        <v>432357</v>
      </c>
      <c r="D50" s="15">
        <f t="shared" ref="D50:H50" si="14">SUM(D51:D52)</f>
        <v>4090.1400000000003</v>
      </c>
      <c r="E50" s="15">
        <f t="shared" si="14"/>
        <v>470057</v>
      </c>
      <c r="F50" s="15">
        <f t="shared" si="14"/>
        <v>4037.9999999999995</v>
      </c>
      <c r="G50" s="15">
        <f t="shared" si="14"/>
        <v>462626</v>
      </c>
      <c r="H50" s="15">
        <f t="shared" si="14"/>
        <v>4811.0300000000007</v>
      </c>
      <c r="I50" s="15">
        <v>560642</v>
      </c>
      <c r="J50" s="15">
        <v>4957.1499999999996</v>
      </c>
      <c r="K50" s="14">
        <f t="shared" si="3"/>
        <v>1925682</v>
      </c>
      <c r="L50" s="46">
        <f t="shared" si="2"/>
        <v>17896.32</v>
      </c>
      <c r="M50" s="50"/>
      <c r="N50" s="50"/>
      <c r="O50" s="43"/>
      <c r="P50" s="43"/>
    </row>
    <row r="51" spans="1:16" x14ac:dyDescent="0.25">
      <c r="A51" s="49"/>
      <c r="B51" s="51" t="s">
        <v>11</v>
      </c>
      <c r="C51" s="13">
        <v>414936</v>
      </c>
      <c r="D51" s="1">
        <v>3592.4600000000005</v>
      </c>
      <c r="E51" s="7">
        <v>450447</v>
      </c>
      <c r="F51" s="1">
        <v>3471.8399999999997</v>
      </c>
      <c r="G51" s="7">
        <v>440383</v>
      </c>
      <c r="H51" s="7">
        <v>4095.1600000000003</v>
      </c>
      <c r="I51" s="54">
        <v>531800</v>
      </c>
      <c r="J51" s="54">
        <v>4171.8500000000004</v>
      </c>
      <c r="K51" s="14">
        <f t="shared" si="3"/>
        <v>1837566</v>
      </c>
      <c r="L51" s="46">
        <f t="shared" si="2"/>
        <v>15331.310000000001</v>
      </c>
      <c r="M51" s="50"/>
      <c r="N51" s="50"/>
      <c r="O51" s="43"/>
      <c r="P51" s="43"/>
    </row>
    <row r="52" spans="1:16" x14ac:dyDescent="0.25">
      <c r="A52" s="49"/>
      <c r="B52" s="51" t="s">
        <v>12</v>
      </c>
      <c r="C52" s="13">
        <v>17421</v>
      </c>
      <c r="D52" s="1">
        <v>497.68000000000006</v>
      </c>
      <c r="E52" s="7">
        <v>19610</v>
      </c>
      <c r="F52" s="1">
        <v>566.16</v>
      </c>
      <c r="G52" s="7">
        <v>22243</v>
      </c>
      <c r="H52" s="7">
        <v>715.87</v>
      </c>
      <c r="I52" s="54">
        <v>28842</v>
      </c>
      <c r="J52" s="54">
        <v>785.29</v>
      </c>
      <c r="K52" s="14">
        <f t="shared" si="3"/>
        <v>88116</v>
      </c>
      <c r="L52" s="46">
        <f t="shared" si="2"/>
        <v>2565</v>
      </c>
      <c r="M52" s="50"/>
      <c r="N52" s="50"/>
      <c r="O52" s="43"/>
      <c r="P52" s="43"/>
    </row>
    <row r="53" spans="1:16" x14ac:dyDescent="0.25">
      <c r="A53" s="49"/>
      <c r="B53" s="51"/>
      <c r="C53" s="15"/>
      <c r="D53" s="1"/>
      <c r="E53" s="7"/>
      <c r="F53" s="1"/>
      <c r="G53" s="14"/>
      <c r="H53" s="7"/>
      <c r="I53" s="54"/>
      <c r="J53" s="54"/>
      <c r="K53" s="14"/>
      <c r="L53" s="46"/>
      <c r="M53" s="50"/>
      <c r="N53" s="50"/>
      <c r="O53" s="43"/>
      <c r="P53" s="43"/>
    </row>
    <row r="54" spans="1:16" s="43" customFormat="1" x14ac:dyDescent="0.25">
      <c r="A54" s="45" t="s">
        <v>26</v>
      </c>
      <c r="B54" s="6" t="s">
        <v>27</v>
      </c>
      <c r="C54" s="15">
        <f>SUM(C55:C56)</f>
        <v>195887</v>
      </c>
      <c r="D54" s="15">
        <f t="shared" ref="D54:H54" si="15">SUM(D55:D56)</f>
        <v>12427.009999999998</v>
      </c>
      <c r="E54" s="15">
        <f>SUM(E55:E56)</f>
        <v>201253</v>
      </c>
      <c r="F54" s="15">
        <f t="shared" si="15"/>
        <v>13531.16</v>
      </c>
      <c r="G54" s="15">
        <f t="shared" si="15"/>
        <v>206179</v>
      </c>
      <c r="H54" s="15">
        <f t="shared" si="15"/>
        <v>13757.800000000003</v>
      </c>
      <c r="I54" s="15">
        <v>215628</v>
      </c>
      <c r="J54" s="15">
        <v>14859.58</v>
      </c>
      <c r="K54" s="14">
        <f t="shared" si="3"/>
        <v>818947</v>
      </c>
      <c r="L54" s="46">
        <f t="shared" si="2"/>
        <v>54575.55</v>
      </c>
      <c r="M54" s="47"/>
      <c r="N54" s="47"/>
    </row>
    <row r="55" spans="1:16" s="43" customFormat="1" x14ac:dyDescent="0.25">
      <c r="A55" s="45"/>
      <c r="B55" s="51" t="s">
        <v>11</v>
      </c>
      <c r="C55" s="13">
        <v>120911</v>
      </c>
      <c r="D55" s="1">
        <v>514.54999999999995</v>
      </c>
      <c r="E55" s="7">
        <v>122969</v>
      </c>
      <c r="F55" s="1">
        <v>517.58999999999992</v>
      </c>
      <c r="G55" s="7">
        <v>126664</v>
      </c>
      <c r="H55" s="7">
        <v>474.94999999999993</v>
      </c>
      <c r="I55" s="54">
        <v>128949</v>
      </c>
      <c r="J55" s="54">
        <v>485.54000000000008</v>
      </c>
      <c r="K55" s="14">
        <f t="shared" si="3"/>
        <v>499493</v>
      </c>
      <c r="L55" s="46">
        <f t="shared" si="2"/>
        <v>1992.6299999999997</v>
      </c>
      <c r="M55" s="47"/>
      <c r="N55" s="47"/>
    </row>
    <row r="56" spans="1:16" s="43" customFormat="1" x14ac:dyDescent="0.25">
      <c r="A56" s="45"/>
      <c r="B56" s="51" t="s">
        <v>12</v>
      </c>
      <c r="C56" s="13">
        <v>74976</v>
      </c>
      <c r="D56" s="1">
        <v>11912.46</v>
      </c>
      <c r="E56" s="7">
        <v>78284</v>
      </c>
      <c r="F56" s="1">
        <v>13013.57</v>
      </c>
      <c r="G56" s="7">
        <v>79515</v>
      </c>
      <c r="H56" s="7">
        <v>13282.850000000002</v>
      </c>
      <c r="I56" s="54">
        <v>86679</v>
      </c>
      <c r="J56" s="54">
        <v>14374.04</v>
      </c>
      <c r="K56" s="14">
        <f t="shared" si="3"/>
        <v>319454</v>
      </c>
      <c r="L56" s="46">
        <f t="shared" si="2"/>
        <v>52582.920000000006</v>
      </c>
      <c r="M56" s="47"/>
      <c r="N56" s="47"/>
    </row>
    <row r="57" spans="1:16" s="43" customFormat="1" ht="11.25" customHeight="1" x14ac:dyDescent="0.25">
      <c r="A57" s="45"/>
      <c r="B57" s="6"/>
      <c r="C57" s="15"/>
      <c r="D57" s="5"/>
      <c r="E57" s="14"/>
      <c r="F57" s="14"/>
      <c r="G57" s="14"/>
      <c r="H57" s="14"/>
      <c r="I57" s="48"/>
      <c r="J57" s="48"/>
      <c r="K57" s="14"/>
      <c r="L57" s="46"/>
      <c r="M57" s="47"/>
      <c r="N57" s="47"/>
    </row>
    <row r="58" spans="1:16" s="43" customFormat="1" x14ac:dyDescent="0.25">
      <c r="A58" s="45" t="s">
        <v>28</v>
      </c>
      <c r="B58" s="6" t="s">
        <v>29</v>
      </c>
      <c r="C58" s="15">
        <f>C59+C62</f>
        <v>74832</v>
      </c>
      <c r="D58" s="15">
        <f t="shared" ref="D58:H58" si="16">D59+D62</f>
        <v>219.94</v>
      </c>
      <c r="E58" s="15">
        <f t="shared" si="16"/>
        <v>69055</v>
      </c>
      <c r="F58" s="15">
        <f t="shared" si="16"/>
        <v>210.43</v>
      </c>
      <c r="G58" s="15">
        <f t="shared" si="16"/>
        <v>68758</v>
      </c>
      <c r="H58" s="15">
        <f t="shared" si="16"/>
        <v>213.82999999999998</v>
      </c>
      <c r="I58" s="15">
        <v>84491</v>
      </c>
      <c r="J58" s="15">
        <v>232.72</v>
      </c>
      <c r="K58" s="14">
        <f t="shared" si="3"/>
        <v>297136</v>
      </c>
      <c r="L58" s="46">
        <f t="shared" si="2"/>
        <v>876.92000000000007</v>
      </c>
      <c r="M58" s="47"/>
      <c r="N58" s="47"/>
    </row>
    <row r="59" spans="1:16" s="43" customFormat="1" x14ac:dyDescent="0.25">
      <c r="A59" s="45"/>
      <c r="B59" s="8" t="s">
        <v>30</v>
      </c>
      <c r="C59" s="13">
        <f>C60+C61</f>
        <v>74832</v>
      </c>
      <c r="D59" s="13">
        <f>D60+D61</f>
        <v>219.94</v>
      </c>
      <c r="E59" s="13">
        <f t="shared" ref="E59:H59" si="17">E60+E61</f>
        <v>69055</v>
      </c>
      <c r="F59" s="13">
        <f t="shared" si="17"/>
        <v>210.43</v>
      </c>
      <c r="G59" s="13">
        <f t="shared" si="17"/>
        <v>68758</v>
      </c>
      <c r="H59" s="13">
        <f t="shared" si="17"/>
        <v>213.82999999999998</v>
      </c>
      <c r="I59" s="13">
        <v>84491</v>
      </c>
      <c r="J59" s="13">
        <v>232.72</v>
      </c>
      <c r="K59" s="14">
        <f t="shared" si="3"/>
        <v>297136</v>
      </c>
      <c r="L59" s="46">
        <f t="shared" si="2"/>
        <v>876.92000000000007</v>
      </c>
      <c r="M59" s="47"/>
      <c r="N59" s="47"/>
    </row>
    <row r="60" spans="1:16" s="43" customFormat="1" x14ac:dyDescent="0.25">
      <c r="A60" s="45"/>
      <c r="B60" s="51" t="s">
        <v>11</v>
      </c>
      <c r="C60" s="13">
        <v>74832</v>
      </c>
      <c r="D60" s="1">
        <v>219.94</v>
      </c>
      <c r="E60" s="7">
        <v>69055</v>
      </c>
      <c r="F60" s="1">
        <v>210.43</v>
      </c>
      <c r="G60" s="7">
        <v>68758</v>
      </c>
      <c r="H60" s="7">
        <v>213.82999999999998</v>
      </c>
      <c r="I60" s="54">
        <v>84491</v>
      </c>
      <c r="J60" s="54">
        <v>232.72</v>
      </c>
      <c r="K60" s="14">
        <f t="shared" si="3"/>
        <v>297136</v>
      </c>
      <c r="L60" s="46">
        <f t="shared" si="2"/>
        <v>876.92000000000007</v>
      </c>
      <c r="M60" s="47"/>
      <c r="N60" s="47"/>
    </row>
    <row r="61" spans="1:16" s="43" customFormat="1" x14ac:dyDescent="0.25">
      <c r="A61" s="45"/>
      <c r="B61" s="51" t="s">
        <v>12</v>
      </c>
      <c r="C61" s="8">
        <v>0</v>
      </c>
      <c r="D61" s="5">
        <v>0</v>
      </c>
      <c r="E61" s="7"/>
      <c r="F61" s="1"/>
      <c r="G61" s="14"/>
      <c r="H61" s="14"/>
      <c r="I61" s="48">
        <v>0</v>
      </c>
      <c r="J61" s="48">
        <v>0</v>
      </c>
      <c r="K61" s="14">
        <f t="shared" si="3"/>
        <v>0</v>
      </c>
      <c r="L61" s="46">
        <f t="shared" si="2"/>
        <v>0</v>
      </c>
      <c r="M61" s="47"/>
      <c r="N61" s="47"/>
    </row>
    <row r="62" spans="1:16" x14ac:dyDescent="0.25">
      <c r="A62" s="49"/>
      <c r="B62" s="8" t="s">
        <v>31</v>
      </c>
      <c r="C62" s="7">
        <f>C63+C64</f>
        <v>0</v>
      </c>
      <c r="D62" s="7">
        <f>D63+D64</f>
        <v>0</v>
      </c>
      <c r="E62" s="7">
        <f t="shared" ref="E62:H62" si="18">E63+E64</f>
        <v>0</v>
      </c>
      <c r="F62" s="7">
        <f t="shared" si="18"/>
        <v>0</v>
      </c>
      <c r="G62" s="7">
        <f t="shared" si="18"/>
        <v>0</v>
      </c>
      <c r="H62" s="7">
        <f t="shared" si="18"/>
        <v>0</v>
      </c>
      <c r="I62" s="7">
        <v>0</v>
      </c>
      <c r="J62" s="7">
        <v>0</v>
      </c>
      <c r="K62" s="14">
        <f t="shared" si="3"/>
        <v>0</v>
      </c>
      <c r="L62" s="46">
        <f t="shared" si="2"/>
        <v>0</v>
      </c>
      <c r="M62" s="50"/>
      <c r="N62" s="50"/>
      <c r="O62" s="43"/>
      <c r="P62" s="43"/>
    </row>
    <row r="63" spans="1:16" x14ac:dyDescent="0.25">
      <c r="A63" s="49"/>
      <c r="B63" s="51" t="s">
        <v>11</v>
      </c>
      <c r="C63" s="7">
        <v>0</v>
      </c>
      <c r="D63" s="1">
        <v>0</v>
      </c>
      <c r="E63" s="7"/>
      <c r="F63" s="1"/>
      <c r="G63" s="14"/>
      <c r="H63" s="7"/>
      <c r="I63" s="54">
        <v>0</v>
      </c>
      <c r="J63" s="54">
        <v>0</v>
      </c>
      <c r="K63" s="14">
        <f t="shared" si="3"/>
        <v>0</v>
      </c>
      <c r="L63" s="46">
        <f t="shared" si="2"/>
        <v>0</v>
      </c>
      <c r="M63" s="50"/>
      <c r="N63" s="50"/>
      <c r="O63" s="43"/>
      <c r="P63" s="43"/>
    </row>
    <row r="64" spans="1:16" x14ac:dyDescent="0.25">
      <c r="A64" s="49"/>
      <c r="B64" s="51" t="s">
        <v>12</v>
      </c>
      <c r="C64" s="7">
        <v>0</v>
      </c>
      <c r="D64" s="1">
        <v>0</v>
      </c>
      <c r="E64" s="7"/>
      <c r="F64" s="1"/>
      <c r="G64" s="14"/>
      <c r="H64" s="7"/>
      <c r="I64" s="54">
        <v>0</v>
      </c>
      <c r="J64" s="54">
        <v>0</v>
      </c>
      <c r="K64" s="14">
        <f t="shared" si="3"/>
        <v>0</v>
      </c>
      <c r="L64" s="46">
        <f t="shared" si="2"/>
        <v>0</v>
      </c>
      <c r="M64" s="50"/>
      <c r="N64" s="50"/>
      <c r="O64" s="43"/>
      <c r="P64" s="43"/>
    </row>
    <row r="65" spans="1:16" s="43" customFormat="1" ht="12" customHeight="1" x14ac:dyDescent="0.25">
      <c r="A65" s="45"/>
      <c r="B65" s="6"/>
      <c r="C65" s="13"/>
      <c r="D65" s="5"/>
      <c r="E65" s="14"/>
      <c r="F65" s="14"/>
      <c r="G65" s="14"/>
      <c r="H65" s="14"/>
      <c r="I65" s="48"/>
      <c r="J65" s="48"/>
      <c r="K65" s="14">
        <f t="shared" si="3"/>
        <v>0</v>
      </c>
      <c r="L65" s="46">
        <f t="shared" si="2"/>
        <v>0</v>
      </c>
      <c r="M65" s="47"/>
      <c r="N65" s="47"/>
    </row>
    <row r="66" spans="1:16" s="43" customFormat="1" x14ac:dyDescent="0.25">
      <c r="A66" s="45" t="s">
        <v>32</v>
      </c>
      <c r="B66" s="6" t="s">
        <v>33</v>
      </c>
      <c r="C66" s="15">
        <f>SUM(C67:C68)</f>
        <v>5820</v>
      </c>
      <c r="D66" s="15">
        <f t="shared" ref="D66:H66" si="19">SUM(D67:D68)</f>
        <v>17244.2</v>
      </c>
      <c r="E66" s="15">
        <f t="shared" si="19"/>
        <v>6132</v>
      </c>
      <c r="F66" s="15">
        <f t="shared" si="19"/>
        <v>19051.04</v>
      </c>
      <c r="G66" s="15">
        <f t="shared" si="19"/>
        <v>5802</v>
      </c>
      <c r="H66" s="15">
        <f t="shared" si="19"/>
        <v>20858.62</v>
      </c>
      <c r="I66" s="15">
        <v>7602</v>
      </c>
      <c r="J66" s="15">
        <v>24648.86</v>
      </c>
      <c r="K66" s="14">
        <f t="shared" si="3"/>
        <v>25356</v>
      </c>
      <c r="L66" s="46">
        <f t="shared" si="2"/>
        <v>81802.720000000001</v>
      </c>
      <c r="M66" s="47"/>
      <c r="N66" s="47"/>
    </row>
    <row r="67" spans="1:16" s="43" customFormat="1" x14ac:dyDescent="0.25">
      <c r="A67" s="45"/>
      <c r="B67" s="51" t="s">
        <v>11</v>
      </c>
      <c r="C67" s="7">
        <v>723</v>
      </c>
      <c r="D67" s="1">
        <v>501.79000000000008</v>
      </c>
      <c r="E67" s="7">
        <v>746</v>
      </c>
      <c r="F67" s="1">
        <v>576.78</v>
      </c>
      <c r="G67" s="7">
        <v>777</v>
      </c>
      <c r="H67" s="7">
        <v>690.35</v>
      </c>
      <c r="I67" s="54">
        <v>841</v>
      </c>
      <c r="J67" s="54">
        <v>838.18000000000006</v>
      </c>
      <c r="K67" s="14">
        <f t="shared" si="3"/>
        <v>3087</v>
      </c>
      <c r="L67" s="46">
        <f t="shared" si="2"/>
        <v>2607.1000000000004</v>
      </c>
      <c r="M67" s="47"/>
      <c r="N67" s="47"/>
    </row>
    <row r="68" spans="1:16" s="43" customFormat="1" x14ac:dyDescent="0.25">
      <c r="A68" s="45"/>
      <c r="B68" s="51" t="s">
        <v>12</v>
      </c>
      <c r="C68" s="7">
        <v>5097</v>
      </c>
      <c r="D68" s="1">
        <v>16742.41</v>
      </c>
      <c r="E68" s="7">
        <v>5386</v>
      </c>
      <c r="F68" s="1">
        <v>18474.260000000002</v>
      </c>
      <c r="G68" s="7">
        <v>5025</v>
      </c>
      <c r="H68" s="7">
        <v>20168.27</v>
      </c>
      <c r="I68" s="54">
        <v>6761</v>
      </c>
      <c r="J68" s="54">
        <v>23810.68</v>
      </c>
      <c r="K68" s="14">
        <f t="shared" si="3"/>
        <v>22269</v>
      </c>
      <c r="L68" s="46">
        <f>D68+F68+H68+J68</f>
        <v>79195.62</v>
      </c>
      <c r="M68" s="47"/>
      <c r="N68" s="47"/>
    </row>
    <row r="69" spans="1:16" s="43" customFormat="1" ht="12" customHeight="1" x14ac:dyDescent="0.25">
      <c r="A69" s="45"/>
      <c r="B69" s="6"/>
      <c r="C69" s="15"/>
      <c r="D69" s="5"/>
      <c r="E69" s="14"/>
      <c r="F69" s="5"/>
      <c r="G69" s="14"/>
      <c r="H69" s="14"/>
      <c r="I69" s="48"/>
      <c r="J69" s="48"/>
      <c r="K69" s="14">
        <f t="shared" si="3"/>
        <v>0</v>
      </c>
      <c r="L69" s="46">
        <f t="shared" ref="L69:L72" si="20">D69+F69+H69+J69</f>
        <v>0</v>
      </c>
      <c r="M69" s="47"/>
      <c r="N69" s="47"/>
    </row>
    <row r="70" spans="1:16" s="43" customFormat="1" x14ac:dyDescent="0.25">
      <c r="A70" s="45" t="s">
        <v>34</v>
      </c>
      <c r="B70" s="6" t="s">
        <v>35</v>
      </c>
      <c r="C70" s="6">
        <f>C71+C72</f>
        <v>0</v>
      </c>
      <c r="D70" s="6">
        <f t="shared" ref="D70:H70" si="21">D71+D72</f>
        <v>0</v>
      </c>
      <c r="E70" s="6">
        <f t="shared" si="21"/>
        <v>0</v>
      </c>
      <c r="F70" s="6">
        <f t="shared" si="21"/>
        <v>0</v>
      </c>
      <c r="G70" s="6">
        <f t="shared" si="21"/>
        <v>0</v>
      </c>
      <c r="H70" s="6">
        <f t="shared" si="21"/>
        <v>0</v>
      </c>
      <c r="I70" s="6"/>
      <c r="J70" s="6"/>
      <c r="K70" s="14">
        <f t="shared" si="3"/>
        <v>0</v>
      </c>
      <c r="L70" s="46">
        <f t="shared" si="20"/>
        <v>0</v>
      </c>
      <c r="M70" s="47"/>
      <c r="N70" s="47"/>
    </row>
    <row r="71" spans="1:16" s="43" customFormat="1" x14ac:dyDescent="0.25">
      <c r="A71" s="45"/>
      <c r="B71" s="51" t="s">
        <v>11</v>
      </c>
      <c r="C71" s="8">
        <v>0</v>
      </c>
      <c r="D71" s="5">
        <v>0</v>
      </c>
      <c r="E71" s="14">
        <v>0</v>
      </c>
      <c r="F71" s="5">
        <v>0</v>
      </c>
      <c r="G71" s="14"/>
      <c r="H71" s="14"/>
      <c r="I71" s="48">
        <v>0</v>
      </c>
      <c r="J71" s="48">
        <v>0</v>
      </c>
      <c r="K71" s="14">
        <f t="shared" si="3"/>
        <v>0</v>
      </c>
      <c r="L71" s="46">
        <f t="shared" si="20"/>
        <v>0</v>
      </c>
      <c r="M71" s="47"/>
      <c r="N71" s="47"/>
    </row>
    <row r="72" spans="1:16" s="43" customFormat="1" x14ac:dyDescent="0.25">
      <c r="A72" s="45"/>
      <c r="B72" s="51" t="s">
        <v>12</v>
      </c>
      <c r="C72" s="8">
        <v>0</v>
      </c>
      <c r="D72" s="5">
        <v>0</v>
      </c>
      <c r="E72" s="14">
        <v>0</v>
      </c>
      <c r="F72" s="5">
        <v>0</v>
      </c>
      <c r="G72" s="14"/>
      <c r="H72" s="14"/>
      <c r="I72" s="48">
        <v>0</v>
      </c>
      <c r="J72" s="48">
        <v>0</v>
      </c>
      <c r="K72" s="14">
        <f t="shared" si="3"/>
        <v>0</v>
      </c>
      <c r="L72" s="46">
        <f t="shared" si="20"/>
        <v>0</v>
      </c>
      <c r="M72" s="47"/>
      <c r="N72" s="47"/>
    </row>
    <row r="73" spans="1:16" ht="14.25" customHeight="1" x14ac:dyDescent="0.25">
      <c r="A73" s="49"/>
      <c r="B73" s="8"/>
      <c r="C73" s="7"/>
      <c r="D73" s="15"/>
      <c r="E73" s="15"/>
      <c r="F73" s="15"/>
      <c r="G73" s="15"/>
      <c r="H73" s="15"/>
      <c r="I73" s="15"/>
      <c r="J73" s="15"/>
      <c r="K73" s="14"/>
      <c r="L73" s="44"/>
      <c r="M73" s="50"/>
      <c r="N73" s="50"/>
      <c r="O73" s="43"/>
      <c r="P73" s="43"/>
    </row>
    <row r="74" spans="1:16" s="43" customFormat="1" x14ac:dyDescent="0.25">
      <c r="A74" s="61" t="s">
        <v>36</v>
      </c>
      <c r="B74" s="62" t="s">
        <v>37</v>
      </c>
      <c r="C74" s="17">
        <f>C70+C66+C58+C54+C45+C27+C15</f>
        <v>3429169</v>
      </c>
      <c r="D74" s="17">
        <f t="shared" ref="D74:J74" si="22">D70+D66+D58+D54+D45+D27+D15</f>
        <v>999990.23</v>
      </c>
      <c r="E74" s="17">
        <f t="shared" si="22"/>
        <v>3693034</v>
      </c>
      <c r="F74" s="17">
        <f t="shared" si="22"/>
        <v>1058264.97</v>
      </c>
      <c r="G74" s="17">
        <f t="shared" si="22"/>
        <v>3708584</v>
      </c>
      <c r="H74" s="17">
        <f t="shared" si="22"/>
        <v>1102728.03</v>
      </c>
      <c r="I74" s="17">
        <f t="shared" si="22"/>
        <v>4204033</v>
      </c>
      <c r="J74" s="17">
        <f t="shared" si="22"/>
        <v>1216921.58</v>
      </c>
      <c r="K74" s="2">
        <f>C74+E74+G74+I74</f>
        <v>15034820</v>
      </c>
      <c r="L74" s="63">
        <f>D74+F74+H74+J74</f>
        <v>4377904.8100000005</v>
      </c>
      <c r="M74" s="47"/>
      <c r="N74" s="47"/>
    </row>
    <row r="75" spans="1:16" x14ac:dyDescent="0.25">
      <c r="A75" s="49"/>
      <c r="B75" s="8" t="s">
        <v>38</v>
      </c>
      <c r="C75" s="7"/>
      <c r="D75" s="1"/>
      <c r="E75" s="7"/>
      <c r="F75" s="1"/>
      <c r="G75" s="7"/>
      <c r="H75" s="7"/>
      <c r="I75" s="54">
        <v>0</v>
      </c>
      <c r="J75" s="54">
        <v>0</v>
      </c>
      <c r="K75" s="14"/>
      <c r="L75" s="46"/>
      <c r="M75" s="50"/>
      <c r="N75" s="50"/>
      <c r="O75" s="43"/>
      <c r="P75" s="43"/>
    </row>
    <row r="76" spans="1:16" x14ac:dyDescent="0.25">
      <c r="A76" s="49"/>
      <c r="B76" s="8" t="s">
        <v>39</v>
      </c>
      <c r="C76" s="15">
        <f>SUM(C77:C78)</f>
        <v>409177</v>
      </c>
      <c r="D76" s="15">
        <f t="shared" ref="D76:H76" si="23">SUM(D77:D78)</f>
        <v>138880.51999999999</v>
      </c>
      <c r="E76" s="15">
        <f t="shared" si="23"/>
        <v>437163</v>
      </c>
      <c r="F76" s="15">
        <f t="shared" si="23"/>
        <v>153507.06</v>
      </c>
      <c r="G76" s="15">
        <f t="shared" si="23"/>
        <v>446975</v>
      </c>
      <c r="H76" s="15">
        <f t="shared" si="23"/>
        <v>167264.36000000002</v>
      </c>
      <c r="I76" s="64">
        <v>546794</v>
      </c>
      <c r="J76" s="64">
        <v>161381.69</v>
      </c>
      <c r="K76" s="14">
        <f>C76+E76+G76+I76</f>
        <v>1840109</v>
      </c>
      <c r="L76" s="46">
        <f t="shared" si="2"/>
        <v>621033.62999999989</v>
      </c>
      <c r="M76" s="50"/>
      <c r="N76" s="50"/>
      <c r="O76" s="43"/>
      <c r="P76" s="43"/>
    </row>
    <row r="77" spans="1:16" x14ac:dyDescent="0.25">
      <c r="A77" s="49"/>
      <c r="B77" s="51" t="s">
        <v>11</v>
      </c>
      <c r="C77" s="13">
        <v>363484</v>
      </c>
      <c r="D77" s="1">
        <v>13877.5</v>
      </c>
      <c r="E77" s="7">
        <v>384752</v>
      </c>
      <c r="F77" s="1">
        <v>13425.66</v>
      </c>
      <c r="G77" s="1">
        <v>397583</v>
      </c>
      <c r="H77" s="13">
        <v>14636.099999999999</v>
      </c>
      <c r="I77" s="54">
        <v>493353</v>
      </c>
      <c r="J77" s="54">
        <v>14936.25</v>
      </c>
      <c r="K77" s="7">
        <f t="shared" ref="K77:K88" si="24">C77+E77+G77+I77</f>
        <v>1639172</v>
      </c>
      <c r="L77" s="46">
        <f t="shared" si="2"/>
        <v>56875.509999999995</v>
      </c>
      <c r="M77" s="50"/>
      <c r="N77" s="50"/>
      <c r="O77" s="43"/>
      <c r="P77" s="43"/>
    </row>
    <row r="78" spans="1:16" x14ac:dyDescent="0.25">
      <c r="A78" s="49"/>
      <c r="B78" s="51" t="s">
        <v>12</v>
      </c>
      <c r="C78" s="13">
        <v>45693</v>
      </c>
      <c r="D78" s="1">
        <v>125003.01999999999</v>
      </c>
      <c r="E78" s="7">
        <v>52411</v>
      </c>
      <c r="F78" s="1">
        <v>140081.4</v>
      </c>
      <c r="G78" s="1">
        <v>49392</v>
      </c>
      <c r="H78" s="13">
        <v>152628.26</v>
      </c>
      <c r="I78" s="54">
        <v>53441</v>
      </c>
      <c r="J78" s="54">
        <v>146445.43</v>
      </c>
      <c r="K78" s="7">
        <f t="shared" si="24"/>
        <v>200937</v>
      </c>
      <c r="L78" s="46">
        <f t="shared" ref="L78:L88" si="25">D78+F78+H78+J78</f>
        <v>564158.11</v>
      </c>
      <c r="M78" s="50"/>
      <c r="N78" s="50"/>
      <c r="O78" s="43"/>
      <c r="P78" s="43"/>
    </row>
    <row r="79" spans="1:16" ht="12.75" customHeight="1" x14ac:dyDescent="0.25">
      <c r="A79" s="49"/>
      <c r="B79" s="8"/>
      <c r="C79" s="7">
        <v>0</v>
      </c>
      <c r="D79" s="1">
        <v>0</v>
      </c>
      <c r="E79" s="7"/>
      <c r="F79" s="1"/>
      <c r="G79" s="1"/>
      <c r="H79" s="7"/>
      <c r="I79" s="54"/>
      <c r="J79" s="54"/>
      <c r="K79" s="14">
        <f t="shared" si="24"/>
        <v>0</v>
      </c>
      <c r="L79" s="46"/>
      <c r="M79" s="50"/>
      <c r="N79" s="50"/>
      <c r="O79" s="43"/>
      <c r="P79" s="43"/>
    </row>
    <row r="80" spans="1:16" x14ac:dyDescent="0.25">
      <c r="A80" s="45" t="s">
        <v>40</v>
      </c>
      <c r="B80" s="6" t="s">
        <v>41</v>
      </c>
      <c r="C80" s="15">
        <f>SUM(C81:C82)</f>
        <v>184831</v>
      </c>
      <c r="D80" s="15">
        <f t="shared" ref="D80:H80" si="26">SUM(D81:D82)</f>
        <v>113245.25</v>
      </c>
      <c r="E80" s="15">
        <f t="shared" si="26"/>
        <v>252153</v>
      </c>
      <c r="F80" s="15">
        <f t="shared" si="26"/>
        <v>127860.4</v>
      </c>
      <c r="G80" s="15">
        <f t="shared" si="26"/>
        <v>372215</v>
      </c>
      <c r="H80" s="15">
        <f t="shared" si="26"/>
        <v>130535.99</v>
      </c>
      <c r="I80" s="64">
        <v>285422</v>
      </c>
      <c r="J80" s="64">
        <v>132164.85999999999</v>
      </c>
      <c r="K80" s="14">
        <f t="shared" si="24"/>
        <v>1094621</v>
      </c>
      <c r="L80" s="46">
        <f t="shared" si="25"/>
        <v>503806.5</v>
      </c>
      <c r="M80" s="50"/>
      <c r="N80" s="50"/>
      <c r="O80" s="43"/>
      <c r="P80" s="43"/>
    </row>
    <row r="81" spans="1:16" x14ac:dyDescent="0.25">
      <c r="A81" s="45"/>
      <c r="B81" s="51" t="s">
        <v>11</v>
      </c>
      <c r="C81" s="3">
        <v>31875</v>
      </c>
      <c r="D81" s="1">
        <v>10585.19</v>
      </c>
      <c r="E81" s="7">
        <v>33875</v>
      </c>
      <c r="F81" s="1">
        <v>10251.48</v>
      </c>
      <c r="G81" s="1">
        <v>60001</v>
      </c>
      <c r="H81" s="13">
        <v>12178.740000000002</v>
      </c>
      <c r="I81" s="54">
        <v>39331</v>
      </c>
      <c r="J81" s="54">
        <v>11209.810000000001</v>
      </c>
      <c r="K81" s="7">
        <f t="shared" si="24"/>
        <v>165082</v>
      </c>
      <c r="L81" s="46">
        <f t="shared" si="25"/>
        <v>44225.22</v>
      </c>
      <c r="M81" s="50"/>
      <c r="N81" s="50"/>
      <c r="O81" s="43"/>
      <c r="P81" s="43"/>
    </row>
    <row r="82" spans="1:16" x14ac:dyDescent="0.25">
      <c r="A82" s="45"/>
      <c r="B82" s="51" t="s">
        <v>12</v>
      </c>
      <c r="C82" s="3">
        <v>152956</v>
      </c>
      <c r="D82" s="1">
        <v>102660.06</v>
      </c>
      <c r="E82" s="7">
        <v>218278</v>
      </c>
      <c r="F82" s="1">
        <v>117608.92</v>
      </c>
      <c r="G82" s="1">
        <v>312214</v>
      </c>
      <c r="H82" s="13">
        <v>118357.25</v>
      </c>
      <c r="I82" s="54">
        <v>246091</v>
      </c>
      <c r="J82" s="54">
        <v>120955.03</v>
      </c>
      <c r="K82" s="7">
        <f t="shared" si="24"/>
        <v>929539</v>
      </c>
      <c r="L82" s="46">
        <f t="shared" si="25"/>
        <v>459581.26</v>
      </c>
      <c r="M82" s="50"/>
      <c r="N82" s="50"/>
      <c r="O82" s="43"/>
      <c r="P82" s="43"/>
    </row>
    <row r="83" spans="1:16" ht="14.25" customHeight="1" x14ac:dyDescent="0.25">
      <c r="A83" s="45"/>
      <c r="B83" s="6"/>
      <c r="C83" s="14"/>
      <c r="D83" s="5"/>
      <c r="E83" s="14"/>
      <c r="F83" s="5"/>
      <c r="G83" s="5"/>
      <c r="H83" s="14"/>
      <c r="I83" s="48"/>
      <c r="J83" s="48"/>
      <c r="K83" s="7"/>
      <c r="L83" s="46"/>
      <c r="M83" s="50"/>
      <c r="N83" s="50"/>
      <c r="O83" s="43"/>
      <c r="P83" s="43"/>
    </row>
    <row r="84" spans="1:16" x14ac:dyDescent="0.25">
      <c r="A84" s="45" t="s">
        <v>42</v>
      </c>
      <c r="B84" s="6" t="s">
        <v>43</v>
      </c>
      <c r="C84" s="15">
        <v>9708</v>
      </c>
      <c r="D84" s="5">
        <v>2198811.87</v>
      </c>
      <c r="E84" s="14">
        <v>10117</v>
      </c>
      <c r="F84" s="5">
        <v>2311434.37</v>
      </c>
      <c r="G84" s="5">
        <v>10352</v>
      </c>
      <c r="H84" s="15">
        <v>2793749.5</v>
      </c>
      <c r="I84" s="48">
        <v>8164</v>
      </c>
      <c r="J84" s="48">
        <v>2475032.2799999998</v>
      </c>
      <c r="K84" s="14">
        <f t="shared" si="24"/>
        <v>38341</v>
      </c>
      <c r="L84" s="46">
        <f t="shared" si="25"/>
        <v>9779028.0199999996</v>
      </c>
      <c r="M84" s="50"/>
      <c r="N84" s="50"/>
      <c r="O84" s="43"/>
      <c r="P84" s="43"/>
    </row>
    <row r="85" spans="1:16" x14ac:dyDescent="0.25">
      <c r="A85" s="45"/>
      <c r="B85" s="8" t="s">
        <v>38</v>
      </c>
      <c r="C85" s="7"/>
      <c r="D85" s="1">
        <v>0</v>
      </c>
      <c r="E85" s="15"/>
      <c r="F85" s="5"/>
      <c r="G85" s="1"/>
      <c r="H85" s="7"/>
      <c r="I85" s="54"/>
      <c r="J85" s="54"/>
      <c r="K85" s="14"/>
      <c r="L85" s="46"/>
      <c r="M85" s="50"/>
      <c r="N85" s="50"/>
      <c r="O85" s="43"/>
      <c r="P85" s="43"/>
    </row>
    <row r="86" spans="1:16" ht="36" x14ac:dyDescent="0.25">
      <c r="A86" s="45"/>
      <c r="B86" s="65" t="s">
        <v>44</v>
      </c>
      <c r="C86" s="13">
        <v>6139</v>
      </c>
      <c r="D86" s="1">
        <v>1478974.3</v>
      </c>
      <c r="E86" s="13">
        <v>6431</v>
      </c>
      <c r="F86" s="1">
        <v>1435414.69</v>
      </c>
      <c r="G86" s="1">
        <v>6531</v>
      </c>
      <c r="H86" s="13">
        <v>1475143.8</v>
      </c>
      <c r="I86" s="54">
        <v>5555</v>
      </c>
      <c r="J86" s="54">
        <v>1425470.05</v>
      </c>
      <c r="K86" s="7">
        <f t="shared" si="24"/>
        <v>24656</v>
      </c>
      <c r="L86" s="46">
        <f>D86+F86+H86+J86</f>
        <v>5815002.8399999999</v>
      </c>
      <c r="M86" s="50"/>
      <c r="N86" s="50"/>
      <c r="O86" s="43"/>
      <c r="P86" s="43"/>
    </row>
    <row r="87" spans="1:16" ht="20.25" customHeight="1" x14ac:dyDescent="0.25">
      <c r="A87" s="45"/>
      <c r="B87" s="8"/>
      <c r="C87" s="7"/>
      <c r="D87" s="1">
        <v>0</v>
      </c>
      <c r="E87" s="13"/>
      <c r="F87" s="1"/>
      <c r="G87" s="1"/>
      <c r="H87" s="1"/>
      <c r="I87" s="1"/>
      <c r="J87" s="1"/>
      <c r="K87" s="14"/>
      <c r="L87" s="66"/>
      <c r="M87" s="50"/>
      <c r="N87" s="50"/>
      <c r="O87" s="43"/>
      <c r="P87" s="43"/>
    </row>
    <row r="88" spans="1:16" ht="36" x14ac:dyDescent="0.25">
      <c r="A88" s="45" t="s">
        <v>45</v>
      </c>
      <c r="B88" s="67" t="s">
        <v>46</v>
      </c>
      <c r="C88" s="9">
        <v>3049</v>
      </c>
      <c r="D88" s="5">
        <v>1086030.8800000001</v>
      </c>
      <c r="E88" s="15">
        <v>3100</v>
      </c>
      <c r="F88" s="5">
        <v>1080665.3700000001</v>
      </c>
      <c r="G88" s="5">
        <v>3354</v>
      </c>
      <c r="H88" s="15">
        <v>1168819.3799999999</v>
      </c>
      <c r="I88" s="48">
        <v>2252</v>
      </c>
      <c r="J88" s="48">
        <v>980917.92999999993</v>
      </c>
      <c r="K88" s="14">
        <f t="shared" si="24"/>
        <v>11755</v>
      </c>
      <c r="L88" s="46">
        <f t="shared" si="25"/>
        <v>4316433.5599999996</v>
      </c>
      <c r="M88" s="50"/>
      <c r="N88" s="50"/>
      <c r="O88" s="43"/>
      <c r="P88" s="43"/>
    </row>
    <row r="89" spans="1:16" ht="17.25" customHeight="1" thickBot="1" x14ac:dyDescent="0.3">
      <c r="A89" s="68"/>
      <c r="B89" s="69"/>
      <c r="C89" s="18"/>
      <c r="D89" s="70"/>
      <c r="E89" s="18"/>
      <c r="F89" s="70"/>
      <c r="G89" s="32"/>
      <c r="H89" s="32"/>
      <c r="I89" s="69"/>
      <c r="J89" s="69"/>
      <c r="K89" s="71"/>
      <c r="L89" s="72"/>
      <c r="M89" s="50"/>
      <c r="N89" s="50"/>
    </row>
    <row r="90" spans="1:16" ht="9.75" customHeight="1" x14ac:dyDescent="0.25">
      <c r="A90" s="28"/>
      <c r="B90" s="28"/>
      <c r="C90" s="19"/>
      <c r="D90" s="36"/>
      <c r="E90" s="19"/>
      <c r="F90" s="36"/>
      <c r="G90" s="33"/>
      <c r="H90" s="33"/>
      <c r="I90" s="28"/>
      <c r="J90" s="28"/>
      <c r="K90" s="25"/>
      <c r="L90" s="25"/>
    </row>
    <row r="91" spans="1:16" x14ac:dyDescent="0.25">
      <c r="A91" s="73" t="s">
        <v>47</v>
      </c>
      <c r="B91" s="74"/>
      <c r="C91" s="28"/>
      <c r="D91" s="28"/>
      <c r="E91" s="20"/>
      <c r="F91" s="75"/>
      <c r="G91" s="28"/>
      <c r="H91" s="28"/>
      <c r="I91" s="28"/>
      <c r="J91" s="28"/>
      <c r="K91" s="19"/>
      <c r="L91" s="25"/>
    </row>
    <row r="92" spans="1:16" x14ac:dyDescent="0.25">
      <c r="A92" s="76" t="s">
        <v>48</v>
      </c>
      <c r="B92" s="77"/>
      <c r="C92" s="28"/>
      <c r="D92" s="28"/>
      <c r="E92" s="21"/>
      <c r="F92" s="75"/>
      <c r="G92" s="28"/>
      <c r="H92" s="28"/>
      <c r="I92" s="28"/>
      <c r="J92" s="28"/>
      <c r="K92" s="19"/>
      <c r="L92" s="25"/>
    </row>
    <row r="93" spans="1:16" x14ac:dyDescent="0.25">
      <c r="A93" s="78" t="s">
        <v>49</v>
      </c>
      <c r="B93" s="20"/>
      <c r="C93" s="28"/>
      <c r="D93" s="28"/>
      <c r="E93" s="20"/>
      <c r="F93" s="75"/>
      <c r="G93" s="28"/>
      <c r="H93" s="28"/>
      <c r="I93" s="28"/>
      <c r="J93" s="28"/>
      <c r="K93" s="19"/>
      <c r="L93" s="25"/>
    </row>
    <row r="94" spans="1:16" ht="6" customHeight="1" x14ac:dyDescent="0.25">
      <c r="A94" s="79"/>
      <c r="B94" s="28"/>
      <c r="C94" s="19">
        <v>0</v>
      </c>
      <c r="D94" s="36"/>
      <c r="E94" s="22">
        <v>0</v>
      </c>
      <c r="F94" s="75"/>
      <c r="G94" s="28"/>
      <c r="H94" s="28"/>
      <c r="I94" s="28"/>
      <c r="J94" s="28"/>
      <c r="K94" s="19"/>
      <c r="L94" s="25"/>
    </row>
    <row r="95" spans="1:16" hidden="1" x14ac:dyDescent="0.25">
      <c r="A95" s="79"/>
      <c r="B95" s="28"/>
      <c r="C95" s="19">
        <v>3455</v>
      </c>
      <c r="D95" s="36"/>
      <c r="E95" s="22">
        <v>3455</v>
      </c>
      <c r="F95" s="75">
        <v>1049734.0419642157</v>
      </c>
      <c r="G95" s="28"/>
      <c r="H95" s="28"/>
      <c r="I95" s="28"/>
      <c r="J95" s="28"/>
      <c r="K95" s="19"/>
      <c r="L95" s="25"/>
    </row>
    <row r="96" spans="1:16" hidden="1" x14ac:dyDescent="0.25">
      <c r="A96" s="79"/>
      <c r="B96" s="80"/>
      <c r="C96" s="19"/>
      <c r="D96" s="36"/>
      <c r="E96" s="22"/>
      <c r="F96" s="75"/>
      <c r="G96" s="28"/>
      <c r="H96" s="28"/>
      <c r="I96" s="28"/>
      <c r="J96" s="28"/>
      <c r="K96" s="19"/>
      <c r="L96" s="25"/>
    </row>
    <row r="97" spans="1:12" hidden="1" x14ac:dyDescent="0.25">
      <c r="A97" s="79"/>
      <c r="B97" s="28"/>
      <c r="C97" s="19"/>
      <c r="D97" s="36"/>
      <c r="E97" s="22"/>
      <c r="F97" s="75"/>
      <c r="G97" s="28"/>
      <c r="H97" s="28"/>
      <c r="I97" s="28"/>
      <c r="J97" s="28"/>
      <c r="K97" s="19"/>
      <c r="L97" s="25"/>
    </row>
    <row r="98" spans="1:12" hidden="1" x14ac:dyDescent="0.25">
      <c r="A98" s="79"/>
      <c r="B98" s="28"/>
      <c r="C98" s="19"/>
      <c r="D98" s="36"/>
      <c r="E98" s="22"/>
      <c r="F98" s="75"/>
      <c r="G98" s="28"/>
      <c r="H98" s="28"/>
      <c r="I98" s="28"/>
      <c r="J98" s="28"/>
      <c r="K98" s="19"/>
      <c r="L98" s="25"/>
    </row>
    <row r="99" spans="1:12" hidden="1" x14ac:dyDescent="0.25">
      <c r="A99" s="79"/>
      <c r="B99" s="28"/>
      <c r="C99" s="19"/>
      <c r="D99" s="36"/>
      <c r="E99" s="22"/>
      <c r="F99" s="75"/>
      <c r="G99" s="28"/>
      <c r="H99" s="28"/>
      <c r="I99" s="28"/>
      <c r="J99" s="28"/>
      <c r="K99" s="19"/>
      <c r="L99" s="25"/>
    </row>
    <row r="100" spans="1:12" hidden="1" x14ac:dyDescent="0.25">
      <c r="J100" s="28"/>
      <c r="L100" s="25"/>
    </row>
    <row r="101" spans="1:12" hidden="1" x14ac:dyDescent="0.25"/>
    <row r="102" spans="1:12" hidden="1" x14ac:dyDescent="0.25"/>
    <row r="103" spans="1:12" hidden="1" x14ac:dyDescent="0.25"/>
    <row r="104" spans="1:12" hidden="1" x14ac:dyDescent="0.25"/>
    <row r="105" spans="1:12" hidden="1" x14ac:dyDescent="0.25"/>
    <row r="106" spans="1:12" hidden="1" x14ac:dyDescent="0.25"/>
    <row r="107" spans="1:12" hidden="1" x14ac:dyDescent="0.25"/>
    <row r="108" spans="1:12" hidden="1" x14ac:dyDescent="0.25"/>
    <row r="109" spans="1:12" hidden="1" x14ac:dyDescent="0.25"/>
    <row r="110" spans="1:12" hidden="1" x14ac:dyDescent="0.25"/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ignoredErrors>
    <ignoredError sqref="C76:D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instrumentet</vt:lpstr>
      <vt:lpstr>instrumentet!Print_Area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2019-02-27T10:17:57Z</dcterms:modified>
</cp:coreProperties>
</file>