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"/>
    </mc:Choice>
  </mc:AlternateContent>
  <bookViews>
    <workbookView xWindow="0" yWindow="0" windowWidth="28800" windowHeight="12435"/>
  </bookViews>
  <sheets>
    <sheet name="cash-regjister" sheetId="1" r:id="rId1"/>
  </sheets>
  <definedNames>
    <definedName name="_xlnm.Print_Area" localSheetId="0">'cash-regjister'!$A$1:$L$93</definedName>
  </definedNames>
  <calcPr calcId="152511"/>
</workbook>
</file>

<file path=xl/calcChain.xml><?xml version="1.0" encoding="utf-8"?>
<calcChain xmlns="http://schemas.openxmlformats.org/spreadsheetml/2006/main">
  <c r="K21" i="1" l="1"/>
  <c r="I19" i="1" l="1"/>
  <c r="C21" i="1"/>
  <c r="C19" i="1" s="1"/>
  <c r="D21" i="1"/>
  <c r="D19" i="1" s="1"/>
  <c r="E21" i="1"/>
  <c r="E19" i="1" s="1"/>
  <c r="G21" i="1"/>
  <c r="G19" i="1" s="1"/>
  <c r="H21" i="1"/>
  <c r="H19" i="1" s="1"/>
  <c r="I21" i="1"/>
  <c r="J21" i="1"/>
  <c r="J34" i="1"/>
  <c r="C36" i="1"/>
  <c r="D36" i="1"/>
  <c r="E36" i="1"/>
  <c r="E34" i="1" s="1"/>
  <c r="G36" i="1"/>
  <c r="G34" i="1" s="1"/>
  <c r="H36" i="1"/>
  <c r="H34" i="1" s="1"/>
  <c r="I36" i="1"/>
  <c r="I34" i="1" s="1"/>
  <c r="J36" i="1"/>
  <c r="C62" i="1"/>
  <c r="D62" i="1"/>
  <c r="E62" i="1"/>
  <c r="G62" i="1"/>
  <c r="G61" i="1" s="1"/>
  <c r="H62" i="1"/>
  <c r="I62" i="1"/>
  <c r="I61" i="1" s="1"/>
  <c r="J62" i="1"/>
  <c r="J61" i="1" s="1"/>
  <c r="C67" i="1"/>
  <c r="D67" i="1"/>
  <c r="E67" i="1"/>
  <c r="G67" i="1"/>
  <c r="H67" i="1"/>
  <c r="H61" i="1" s="1"/>
  <c r="I67" i="1"/>
  <c r="J67" i="1"/>
  <c r="G79" i="1"/>
  <c r="G78" i="1" s="1"/>
  <c r="H79" i="1"/>
  <c r="H78" i="1" s="1"/>
  <c r="I84" i="1"/>
  <c r="J84" i="1"/>
  <c r="C84" i="1"/>
  <c r="D84" i="1"/>
  <c r="E84" i="1"/>
  <c r="G84" i="1"/>
  <c r="H84" i="1"/>
  <c r="E61" i="1" l="1"/>
  <c r="C61" i="1"/>
  <c r="J79" i="1"/>
  <c r="J78" i="1" s="1"/>
  <c r="I79" i="1"/>
  <c r="I78" i="1" s="1"/>
  <c r="J19" i="1"/>
  <c r="F84" i="1" l="1"/>
  <c r="F79" i="1"/>
  <c r="E79" i="1"/>
  <c r="E78" i="1" s="1"/>
  <c r="F67" i="1"/>
  <c r="F62" i="1"/>
  <c r="F36" i="1"/>
  <c r="F34" i="1" s="1"/>
  <c r="F21" i="1"/>
  <c r="F19" i="1" s="1"/>
  <c r="F78" i="1" l="1"/>
  <c r="F61" i="1"/>
  <c r="K37" i="1"/>
  <c r="K38" i="1"/>
  <c r="K39" i="1"/>
  <c r="K36" i="1"/>
  <c r="K22" i="1"/>
  <c r="K23" i="1"/>
  <c r="K24" i="1"/>
  <c r="D79" i="1"/>
  <c r="D78" i="1" s="1"/>
  <c r="C79" i="1"/>
  <c r="C78" i="1" s="1"/>
  <c r="D61" i="1"/>
  <c r="C34" i="1"/>
  <c r="K34" i="1" s="1"/>
  <c r="D34" i="1"/>
  <c r="K19" i="1"/>
  <c r="K78" i="1" l="1"/>
  <c r="K61" i="1"/>
  <c r="L21" i="1" l="1"/>
  <c r="L36" i="1" l="1"/>
  <c r="L37" i="1"/>
  <c r="L38" i="1"/>
  <c r="L39" i="1"/>
  <c r="L34" i="1"/>
  <c r="L22" i="1" l="1"/>
  <c r="L23" i="1"/>
  <c r="L24" i="1"/>
  <c r="L19" i="1"/>
  <c r="K79" i="1"/>
  <c r="L79" i="1"/>
  <c r="K80" i="1"/>
  <c r="L80" i="1"/>
  <c r="K81" i="1"/>
  <c r="L81" i="1"/>
  <c r="K82" i="1"/>
  <c r="L82" i="1"/>
  <c r="K84" i="1"/>
  <c r="L84" i="1"/>
  <c r="K85" i="1"/>
  <c r="L85" i="1"/>
  <c r="K86" i="1"/>
  <c r="L86" i="1"/>
  <c r="K87" i="1"/>
  <c r="L87" i="1"/>
  <c r="L78" i="1"/>
  <c r="K62" i="1"/>
  <c r="L62" i="1"/>
  <c r="K63" i="1"/>
  <c r="L63" i="1"/>
  <c r="K64" i="1"/>
  <c r="L64" i="1"/>
  <c r="K65" i="1"/>
  <c r="L65" i="1"/>
  <c r="K67" i="1"/>
  <c r="L67" i="1"/>
  <c r="K68" i="1"/>
  <c r="L68" i="1"/>
  <c r="K69" i="1"/>
  <c r="L69" i="1"/>
  <c r="K70" i="1"/>
  <c r="L70" i="1"/>
  <c r="L61" i="1"/>
</calcChain>
</file>

<file path=xl/sharedStrings.xml><?xml version="1.0" encoding="utf-8"?>
<sst xmlns="http://schemas.openxmlformats.org/spreadsheetml/2006/main" count="120" uniqueCount="36">
  <si>
    <t>I</t>
  </si>
  <si>
    <t>a)</t>
  </si>
  <si>
    <t>b)</t>
  </si>
  <si>
    <t>II</t>
  </si>
  <si>
    <t>Q1</t>
  </si>
  <si>
    <t>Q2</t>
  </si>
  <si>
    <t>Q3</t>
  </si>
  <si>
    <t>Q4</t>
  </si>
  <si>
    <t xml:space="preserve">Number </t>
  </si>
  <si>
    <t>Value (in mln ALL)</t>
  </si>
  <si>
    <t>Indicator</t>
  </si>
  <si>
    <t xml:space="preserve">OTC transactions </t>
  </si>
  <si>
    <t>OTC cash deposits</t>
  </si>
  <si>
    <t xml:space="preserve">OTC cash withdrawals </t>
  </si>
  <si>
    <t xml:space="preserve">client's own account </t>
  </si>
  <si>
    <t xml:space="preserve">Indicator </t>
  </si>
  <si>
    <t>third party's account</t>
  </si>
  <si>
    <t>Source: BoA</t>
  </si>
  <si>
    <t>Data are not audited by the Bank of Albania</t>
  </si>
  <si>
    <t>( Banks reports according to  “Methodology for reporting payments instruments (2008)”, revised in January 20014 )</t>
  </si>
  <si>
    <t>INDIVIDUALS</t>
  </si>
  <si>
    <t xml:space="preserve">Credit Transfers </t>
  </si>
  <si>
    <t>a)Interest payments on deposits</t>
  </si>
  <si>
    <t>b)Loan disbursement</t>
  </si>
  <si>
    <t>c)Others</t>
  </si>
  <si>
    <t>a)credit card settlement</t>
  </si>
  <si>
    <t>b) payment of loan installment</t>
  </si>
  <si>
    <t xml:space="preserve">c) Others </t>
  </si>
  <si>
    <t>BUSINESSES</t>
  </si>
  <si>
    <t>Book entry transactions (I+II)</t>
  </si>
  <si>
    <t>( Banks reports according to  “Methodology for reporting payments instruments (2008)”, revised in January 2014 )</t>
  </si>
  <si>
    <t>Rubric</t>
  </si>
  <si>
    <t>Debit Transfers</t>
  </si>
  <si>
    <t>OTC transactions in volume and value (in million LEK)  in 2018</t>
  </si>
  <si>
    <t>Total 2018</t>
  </si>
  <si>
    <t>Book entry transactions in volume and value (in million LEK)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</si>
</sst>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_-* #,##0.00_L_e_k_-;\-* #,##0.00_L_e_k_-;_-* &quot;-&quot;??_L_e_k_-;_-@_-"/>
    <numFmt numFmtId="166" formatCode="_-* #,##0.0_L_e_k_-;\-* #,##0.0_L_e_k_-;_-* &quot;-&quot;??_L_e_k_-;_-@_-"/>
    <numFmt numFmtId="167" formatCode="_-* #,##0_L_e_k_-;\-* #,##0_L_e_k_-;_-* &quot;-&quot;??_L_e_k_-;_-@_-"/>
    <numFmt numFmtId="168" formatCode="0.0"/>
    <numFmt numFmtId="169" formatCode="_-* #,##0_-;\-* #,##0_-;_-* &quot;-&quot;??_-;_-@_-"/>
    <numFmt numFmtId="171" formatCode="_(* #,##0_);_(* \(#,##0\);_(* &quot;-&quot;??_);_(@_)"/>
  </numFmts>
  <fonts count="15" x14ac:knownFonts="1">
    <font>
      <sz val="10"/>
      <name val="Arial"/>
      <family val="2"/>
      <charset val="238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8"/>
      <name val="Cambria"/>
      <family val="1"/>
      <charset val="238"/>
      <scheme val="maj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165" fontId="12" fillId="0" borderId="0" applyFont="0" applyFill="0" applyBorder="0" applyAlignment="0" applyProtection="0"/>
  </cellStyleXfs>
  <cellXfs count="129">
    <xf numFmtId="0" fontId="0" fillId="0" borderId="0" xfId="0">
      <alignment vertical="top"/>
    </xf>
    <xf numFmtId="0" fontId="1" fillId="2" borderId="0" xfId="0" applyFont="1" applyFill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0" borderId="0" xfId="0" applyFont="1" applyFill="1" applyAlignment="1"/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0" fontId="9" fillId="2" borderId="0" xfId="0" applyFont="1" applyFill="1" applyAlignment="1"/>
    <xf numFmtId="0" fontId="11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4" fillId="2" borderId="0" xfId="0" applyFont="1" applyFill="1" applyAlignment="1"/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7" fontId="13" fillId="2" borderId="0" xfId="1" applyNumberFormat="1" applyFont="1" applyFill="1" applyBorder="1" applyAlignment="1">
      <alignment horizontal="center"/>
    </xf>
    <xf numFmtId="165" fontId="1" fillId="2" borderId="0" xfId="0" applyNumberFormat="1" applyFont="1" applyFill="1" applyAlignment="1"/>
    <xf numFmtId="167" fontId="1" fillId="2" borderId="0" xfId="0" applyNumberFormat="1" applyFont="1" applyFill="1" applyAlignment="1"/>
    <xf numFmtId="43" fontId="1" fillId="2" borderId="0" xfId="0" applyNumberFormat="1" applyFont="1" applyFill="1" applyAlignment="1"/>
    <xf numFmtId="169" fontId="1" fillId="2" borderId="0" xfId="0" applyNumberFormat="1" applyFont="1" applyFill="1" applyAlignment="1"/>
    <xf numFmtId="0" fontId="11" fillId="2" borderId="8" xfId="0" applyFont="1" applyFill="1" applyBorder="1" applyAlignment="1"/>
    <xf numFmtId="0" fontId="11" fillId="2" borderId="7" xfId="0" applyFont="1" applyFill="1" applyBorder="1" applyAlignment="1"/>
    <xf numFmtId="0" fontId="11" fillId="2" borderId="9" xfId="0" applyFont="1" applyFill="1" applyBorder="1" applyAlignment="1"/>
    <xf numFmtId="3" fontId="14" fillId="3" borderId="10" xfId="1" applyNumberFormat="1" applyFont="1" applyFill="1" applyBorder="1" applyAlignment="1">
      <alignment horizontal="right"/>
    </xf>
    <xf numFmtId="164" fontId="14" fillId="3" borderId="11" xfId="1" applyNumberFormat="1" applyFont="1" applyFill="1" applyBorder="1" applyAlignment="1">
      <alignment horizontal="center"/>
    </xf>
    <xf numFmtId="3" fontId="14" fillId="2" borderId="10" xfId="1" applyNumberFormat="1" applyFont="1" applyFill="1" applyBorder="1" applyAlignment="1">
      <alignment horizontal="right"/>
    </xf>
    <xf numFmtId="3" fontId="14" fillId="2" borderId="11" xfId="1" applyNumberFormat="1" applyFont="1" applyFill="1" applyBorder="1" applyAlignment="1">
      <alignment horizontal="right"/>
    </xf>
    <xf numFmtId="164" fontId="14" fillId="2" borderId="11" xfId="1" applyNumberFormat="1" applyFont="1" applyFill="1" applyBorder="1" applyAlignment="1">
      <alignment horizontal="center"/>
    </xf>
    <xf numFmtId="3" fontId="11" fillId="2" borderId="10" xfId="1" applyNumberFormat="1" applyFont="1" applyFill="1" applyBorder="1" applyAlignment="1">
      <alignment horizontal="right"/>
    </xf>
    <xf numFmtId="164" fontId="11" fillId="2" borderId="10" xfId="1" applyNumberFormat="1" applyFont="1" applyFill="1" applyBorder="1" applyAlignment="1">
      <alignment horizontal="center"/>
    </xf>
    <xf numFmtId="3" fontId="14" fillId="3" borderId="11" xfId="1" applyNumberFormat="1" applyFont="1" applyFill="1" applyBorder="1" applyAlignment="1">
      <alignment horizontal="right"/>
    </xf>
    <xf numFmtId="3" fontId="11" fillId="2" borderId="11" xfId="1" applyNumberFormat="1" applyFont="1" applyFill="1" applyBorder="1" applyAlignment="1">
      <alignment horizontal="right"/>
    </xf>
    <xf numFmtId="164" fontId="11" fillId="2" borderId="11" xfId="1" applyNumberFormat="1" applyFont="1" applyFill="1" applyBorder="1" applyAlignment="1"/>
    <xf numFmtId="164" fontId="14" fillId="2" borderId="10" xfId="1" applyNumberFormat="1" applyFont="1" applyFill="1" applyBorder="1" applyAlignment="1">
      <alignment horizontal="center"/>
    </xf>
    <xf numFmtId="167" fontId="1" fillId="0" borderId="0" xfId="1" applyNumberFormat="1" applyFont="1" applyAlignment="1"/>
    <xf numFmtId="167" fontId="1" fillId="0" borderId="0" xfId="1" applyNumberFormat="1" applyFont="1" applyFill="1" applyAlignment="1"/>
    <xf numFmtId="164" fontId="1" fillId="0" borderId="0" xfId="0" applyNumberFormat="1" applyFont="1" applyAlignment="1"/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left"/>
    </xf>
    <xf numFmtId="0" fontId="14" fillId="3" borderId="23" xfId="0" applyFont="1" applyFill="1" applyBorder="1" applyAlignment="1">
      <alignment horizontal="left"/>
    </xf>
    <xf numFmtId="0" fontId="14" fillId="2" borderId="23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1" fillId="2" borderId="27" xfId="0" applyFont="1" applyFill="1" applyBorder="1" applyAlignment="1"/>
    <xf numFmtId="0" fontId="1" fillId="3" borderId="28" xfId="0" applyFont="1" applyFill="1" applyBorder="1" applyAlignment="1"/>
    <xf numFmtId="0" fontId="1" fillId="2" borderId="28" xfId="0" applyFont="1" applyFill="1" applyBorder="1" applyAlignment="1"/>
    <xf numFmtId="164" fontId="14" fillId="2" borderId="12" xfId="1" applyNumberFormat="1" applyFont="1" applyFill="1" applyBorder="1" applyAlignment="1">
      <alignment horizontal="center"/>
    </xf>
    <xf numFmtId="0" fontId="5" fillId="2" borderId="28" xfId="0" applyFont="1" applyFill="1" applyBorder="1" applyAlignment="1"/>
    <xf numFmtId="0" fontId="5" fillId="2" borderId="29" xfId="0" applyFont="1" applyFill="1" applyBorder="1" applyAlignment="1"/>
    <xf numFmtId="0" fontId="6" fillId="2" borderId="30" xfId="0" applyFont="1" applyFill="1" applyBorder="1" applyAlignment="1">
      <alignment horizontal="left"/>
    </xf>
    <xf numFmtId="0" fontId="11" fillId="2" borderId="3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/>
    <xf numFmtId="0" fontId="14" fillId="3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0" xfId="0" applyFont="1" applyFill="1" applyBorder="1" applyAlignment="1"/>
    <xf numFmtId="0" fontId="11" fillId="2" borderId="34" xfId="0" applyFont="1" applyFill="1" applyBorder="1" applyAlignment="1">
      <alignment horizontal="center"/>
    </xf>
    <xf numFmtId="164" fontId="14" fillId="3" borderId="10" xfId="1" applyNumberFormat="1" applyFont="1" applyFill="1" applyBorder="1" applyAlignment="1">
      <alignment horizontal="right"/>
    </xf>
    <xf numFmtId="0" fontId="11" fillId="2" borderId="12" xfId="0" applyFont="1" applyFill="1" applyBorder="1" applyAlignment="1"/>
    <xf numFmtId="164" fontId="14" fillId="3" borderId="12" xfId="1" applyNumberFormat="1" applyFont="1" applyFill="1" applyBorder="1" applyAlignment="1">
      <alignment horizontal="center"/>
    </xf>
    <xf numFmtId="164" fontId="11" fillId="2" borderId="12" xfId="1" applyNumberFormat="1" applyFont="1" applyFill="1" applyBorder="1" applyAlignment="1">
      <alignment horizontal="center"/>
    </xf>
    <xf numFmtId="0" fontId="5" fillId="2" borderId="14" xfId="0" applyFont="1" applyFill="1" applyBorder="1" applyAlignment="1"/>
    <xf numFmtId="0" fontId="5" fillId="3" borderId="14" xfId="0" applyFont="1" applyFill="1" applyBorder="1" applyAlignment="1"/>
    <xf numFmtId="0" fontId="1" fillId="2" borderId="36" xfId="0" applyFont="1" applyFill="1" applyBorder="1" applyAlignment="1"/>
    <xf numFmtId="0" fontId="6" fillId="2" borderId="5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5" fontId="11" fillId="2" borderId="11" xfId="1" applyFont="1" applyFill="1" applyBorder="1" applyAlignment="1">
      <alignment horizontal="center"/>
    </xf>
    <xf numFmtId="43" fontId="11" fillId="2" borderId="24" xfId="0" applyNumberFormat="1" applyFont="1" applyFill="1" applyBorder="1" applyAlignment="1">
      <alignment horizontal="center"/>
    </xf>
    <xf numFmtId="43" fontId="11" fillId="2" borderId="21" xfId="0" applyNumberFormat="1" applyFont="1" applyFill="1" applyBorder="1" applyAlignment="1">
      <alignment horizontal="center"/>
    </xf>
    <xf numFmtId="43" fontId="11" fillId="2" borderId="7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8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14" fillId="2" borderId="20" xfId="1" applyNumberFormat="1" applyFont="1" applyFill="1" applyBorder="1" applyAlignment="1">
      <alignment horizontal="center"/>
    </xf>
    <xf numFmtId="3" fontId="14" fillId="2" borderId="18" xfId="1" applyNumberFormat="1" applyFont="1" applyFill="1" applyBorder="1" applyAlignment="1">
      <alignment horizontal="center"/>
    </xf>
    <xf numFmtId="3" fontId="14" fillId="2" borderId="19" xfId="1" applyNumberFormat="1" applyFont="1" applyFill="1" applyBorder="1" applyAlignment="1">
      <alignment horizontal="center"/>
    </xf>
    <xf numFmtId="3" fontId="11" fillId="2" borderId="20" xfId="1" applyNumberFormat="1" applyFont="1" applyFill="1" applyBorder="1" applyAlignment="1">
      <alignment horizontal="center"/>
    </xf>
    <xf numFmtId="3" fontId="11" fillId="2" borderId="18" xfId="1" applyNumberFormat="1" applyFont="1" applyFill="1" applyBorder="1" applyAlignment="1">
      <alignment horizontal="center"/>
    </xf>
    <xf numFmtId="3" fontId="11" fillId="2" borderId="19" xfId="1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71" fontId="14" fillId="3" borderId="10" xfId="1" applyNumberFormat="1" applyFont="1" applyFill="1" applyBorder="1" applyAlignment="1">
      <alignment horizontal="right"/>
    </xf>
    <xf numFmtId="171" fontId="14" fillId="3" borderId="11" xfId="1" applyNumberFormat="1" applyFont="1" applyFill="1" applyBorder="1" applyAlignment="1">
      <alignment horizontal="center"/>
    </xf>
    <xf numFmtId="171" fontId="14" fillId="3" borderId="12" xfId="1" applyNumberFormat="1" applyFont="1" applyFill="1" applyBorder="1" applyAlignment="1">
      <alignment horizontal="center"/>
    </xf>
    <xf numFmtId="171" fontId="14" fillId="2" borderId="20" xfId="1" applyNumberFormat="1" applyFont="1" applyFill="1" applyBorder="1" applyAlignment="1">
      <alignment horizontal="center"/>
    </xf>
    <xf numFmtId="171" fontId="14" fillId="2" borderId="18" xfId="1" applyNumberFormat="1" applyFont="1" applyFill="1" applyBorder="1" applyAlignment="1">
      <alignment horizontal="center"/>
    </xf>
    <xf numFmtId="171" fontId="14" fillId="2" borderId="19" xfId="1" applyNumberFormat="1" applyFont="1" applyFill="1" applyBorder="1" applyAlignment="1">
      <alignment horizontal="center"/>
    </xf>
    <xf numFmtId="171" fontId="14" fillId="2" borderId="11" xfId="1" applyNumberFormat="1" applyFont="1" applyFill="1" applyBorder="1" applyAlignment="1">
      <alignment horizontal="center"/>
    </xf>
    <xf numFmtId="171" fontId="14" fillId="2" borderId="11" xfId="1" applyNumberFormat="1" applyFont="1" applyFill="1" applyBorder="1" applyAlignment="1">
      <alignment horizontal="right"/>
    </xf>
    <xf numFmtId="171" fontId="14" fillId="2" borderId="12" xfId="1" applyNumberFormat="1" applyFont="1" applyFill="1" applyBorder="1" applyAlignment="1">
      <alignment horizontal="center"/>
    </xf>
    <xf numFmtId="171" fontId="11" fillId="2" borderId="10" xfId="1" applyNumberFormat="1" applyFont="1" applyFill="1" applyBorder="1" applyAlignment="1">
      <alignment horizontal="right"/>
    </xf>
    <xf numFmtId="171" fontId="11" fillId="2" borderId="11" xfId="1" applyNumberFormat="1" applyFont="1" applyFill="1" applyBorder="1" applyAlignment="1">
      <alignment horizontal="right"/>
    </xf>
    <xf numFmtId="171" fontId="11" fillId="2" borderId="11" xfId="1" applyNumberFormat="1" applyFont="1" applyFill="1" applyBorder="1" applyAlignment="1">
      <alignment horizontal="center"/>
    </xf>
    <xf numFmtId="171" fontId="11" fillId="2" borderId="12" xfId="1" applyNumberFormat="1" applyFont="1" applyFill="1" applyBorder="1" applyAlignment="1">
      <alignment horizontal="center"/>
    </xf>
    <xf numFmtId="171" fontId="14" fillId="2" borderId="10" xfId="1" applyNumberFormat="1" applyFont="1" applyFill="1" applyBorder="1" applyAlignment="1">
      <alignment horizontal="right"/>
    </xf>
    <xf numFmtId="171" fontId="14" fillId="2" borderId="10" xfId="1" applyNumberFormat="1" applyFont="1" applyFill="1" applyBorder="1" applyAlignment="1">
      <alignment horizontal="center"/>
    </xf>
    <xf numFmtId="171" fontId="11" fillId="0" borderId="10" xfId="1" applyNumberFormat="1" applyFont="1" applyFill="1" applyBorder="1" applyAlignment="1">
      <alignment horizontal="right"/>
    </xf>
    <xf numFmtId="171" fontId="14" fillId="0" borderId="10" xfId="1" applyNumberFormat="1" applyFont="1" applyFill="1" applyBorder="1" applyAlignment="1">
      <alignment horizontal="right"/>
    </xf>
    <xf numFmtId="171" fontId="11" fillId="2" borderId="10" xfId="1" applyNumberFormat="1" applyFont="1" applyFill="1" applyBorder="1" applyAlignment="1">
      <alignment horizontal="center"/>
    </xf>
    <xf numFmtId="171" fontId="14" fillId="2" borderId="19" xfId="1" applyNumberFormat="1" applyFont="1" applyFill="1" applyBorder="1" applyAlignment="1">
      <alignment horizontal="center"/>
    </xf>
    <xf numFmtId="171" fontId="11" fillId="2" borderId="19" xfId="1" applyNumberFormat="1" applyFont="1" applyFill="1" applyBorder="1" applyAlignment="1">
      <alignment horizontal="center"/>
    </xf>
    <xf numFmtId="171" fontId="14" fillId="3" borderId="19" xfId="1" applyNumberFormat="1" applyFont="1" applyFill="1" applyBorder="1" applyAlignment="1">
      <alignment horizontal="center"/>
    </xf>
    <xf numFmtId="171" fontId="11" fillId="2" borderId="11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2804584</xdr:colOff>
      <xdr:row>0</xdr:row>
      <xdr:rowOff>0</xdr:rowOff>
    </xdr:from>
    <xdr:to>
      <xdr:col>6</xdr:col>
      <xdr:colOff>1050788</xdr:colOff>
      <xdr:row>11</xdr:row>
      <xdr:rowOff>137583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9584" y="0"/>
          <a:ext cx="5730737" cy="1883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54"/>
  <sheetViews>
    <sheetView tabSelected="1" view="pageBreakPreview" topLeftCell="A58" zoomScale="90" zoomScaleNormal="100" zoomScaleSheetLayoutView="90" workbookViewId="0">
      <selection activeCell="P79" sqref="P79"/>
    </sheetView>
  </sheetViews>
  <sheetFormatPr defaultRowHeight="12.75" x14ac:dyDescent="0.2"/>
  <cols>
    <col min="1" max="1" width="9" style="2" customWidth="1"/>
    <col min="2" max="2" width="28" style="2" customWidth="1"/>
    <col min="3" max="3" width="16.85546875" style="2" customWidth="1"/>
    <col min="4" max="4" width="18.28515625" style="2" customWidth="1"/>
    <col min="5" max="5" width="17.140625" style="2" customWidth="1"/>
    <col min="6" max="6" width="18.140625" style="2" customWidth="1"/>
    <col min="7" max="7" width="17.42578125" style="2" customWidth="1"/>
    <col min="8" max="8" width="19" style="2" customWidth="1"/>
    <col min="9" max="9" width="15.5703125" style="2" customWidth="1"/>
    <col min="10" max="10" width="18.140625" style="2" customWidth="1"/>
    <col min="11" max="11" width="14.7109375" style="2" customWidth="1"/>
    <col min="12" max="12" width="18" style="2" customWidth="1"/>
    <col min="13" max="13" width="17.42578125" style="41" bestFit="1" customWidth="1"/>
    <col min="14" max="14" width="9.140625" style="2"/>
    <col min="15" max="15" width="15.7109375" style="2" bestFit="1" customWidth="1"/>
    <col min="16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x14ac:dyDescent="0.2">
      <c r="A13" s="1"/>
      <c r="B13" s="21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x14ac:dyDescent="0.25">
      <c r="A14" s="1"/>
      <c r="B14" s="3"/>
      <c r="C14" s="1"/>
      <c r="D14" s="1"/>
      <c r="E14" s="4" t="s">
        <v>28</v>
      </c>
      <c r="F14" s="1"/>
      <c r="G14" s="1"/>
      <c r="H14" s="1"/>
      <c r="I14" s="1"/>
      <c r="J14" s="1"/>
      <c r="K14" s="1"/>
      <c r="L14" s="1"/>
    </row>
    <row r="15" spans="1:12" ht="13.5" thickBot="1" x14ac:dyDescent="0.25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x14ac:dyDescent="0.25">
      <c r="A16" s="80" t="s">
        <v>31</v>
      </c>
      <c r="B16" s="103" t="s">
        <v>10</v>
      </c>
      <c r="C16" s="101" t="s">
        <v>4</v>
      </c>
      <c r="D16" s="101"/>
      <c r="E16" s="101" t="s">
        <v>5</v>
      </c>
      <c r="F16" s="101"/>
      <c r="G16" s="101" t="s">
        <v>6</v>
      </c>
      <c r="H16" s="101"/>
      <c r="I16" s="101" t="s">
        <v>7</v>
      </c>
      <c r="J16" s="101"/>
      <c r="K16" s="101" t="s">
        <v>34</v>
      </c>
      <c r="L16" s="102"/>
    </row>
    <row r="17" spans="1:13" ht="14.25" x14ac:dyDescent="0.2">
      <c r="A17" s="81"/>
      <c r="B17" s="104"/>
      <c r="C17" s="45" t="s">
        <v>8</v>
      </c>
      <c r="D17" s="45" t="s">
        <v>9</v>
      </c>
      <c r="E17" s="45" t="s">
        <v>8</v>
      </c>
      <c r="F17" s="45" t="s">
        <v>9</v>
      </c>
      <c r="G17" s="45" t="s">
        <v>8</v>
      </c>
      <c r="H17" s="45" t="s">
        <v>9</v>
      </c>
      <c r="I17" s="45" t="s">
        <v>8</v>
      </c>
      <c r="J17" s="45" t="s">
        <v>9</v>
      </c>
      <c r="K17" s="45" t="s">
        <v>8</v>
      </c>
      <c r="L17" s="46" t="s">
        <v>9</v>
      </c>
    </row>
    <row r="18" spans="1:13" ht="14.25" x14ac:dyDescent="0.2">
      <c r="A18" s="53"/>
      <c r="B18" s="47"/>
      <c r="C18" s="86"/>
      <c r="D18" s="86"/>
      <c r="E18" s="86"/>
      <c r="F18" s="86"/>
      <c r="G18" s="86"/>
      <c r="H18" s="86"/>
      <c r="I18" s="86"/>
      <c r="J18" s="86"/>
      <c r="K18" s="64"/>
      <c r="L18" s="71"/>
    </row>
    <row r="19" spans="1:13" ht="15" x14ac:dyDescent="0.25">
      <c r="A19" s="54"/>
      <c r="B19" s="48" t="s">
        <v>11</v>
      </c>
      <c r="C19" s="107">
        <f>C21+C24</f>
        <v>1224675</v>
      </c>
      <c r="D19" s="107">
        <f t="shared" ref="D19:I19" si="0">D21+D24</f>
        <v>306029.69999999995</v>
      </c>
      <c r="E19" s="107">
        <f>E21+E24</f>
        <v>1288716</v>
      </c>
      <c r="F19" s="107">
        <f t="shared" si="0"/>
        <v>321753.94999999995</v>
      </c>
      <c r="G19" s="107">
        <f t="shared" si="0"/>
        <v>0</v>
      </c>
      <c r="H19" s="107">
        <f t="shared" si="0"/>
        <v>0</v>
      </c>
      <c r="I19" s="107">
        <f t="shared" si="0"/>
        <v>0</v>
      </c>
      <c r="J19" s="108">
        <f>J21+J24</f>
        <v>0</v>
      </c>
      <c r="K19" s="108">
        <f>C19+E19+G19+I19</f>
        <v>2513391</v>
      </c>
      <c r="L19" s="109">
        <f>D19+F19+H19+J19</f>
        <v>627783.64999999991</v>
      </c>
    </row>
    <row r="20" spans="1:13" s="6" customFormat="1" ht="15" x14ac:dyDescent="0.25">
      <c r="A20" s="55"/>
      <c r="B20" s="49"/>
      <c r="C20" s="110"/>
      <c r="D20" s="111"/>
      <c r="E20" s="111"/>
      <c r="F20" s="111"/>
      <c r="G20" s="111"/>
      <c r="H20" s="111"/>
      <c r="I20" s="111"/>
      <c r="J20" s="111"/>
      <c r="K20" s="111"/>
      <c r="L20" s="112"/>
      <c r="M20" s="42"/>
    </row>
    <row r="21" spans="1:13" s="6" customFormat="1" ht="15" x14ac:dyDescent="0.25">
      <c r="A21" s="57" t="s">
        <v>0</v>
      </c>
      <c r="B21" s="50" t="s">
        <v>12</v>
      </c>
      <c r="C21" s="113">
        <f t="shared" ref="C21:D21" si="1">SUM(C22:C23)</f>
        <v>1053768</v>
      </c>
      <c r="D21" s="113">
        <f t="shared" si="1"/>
        <v>203357.37</v>
      </c>
      <c r="E21" s="113">
        <f>SUM(E22:E23)</f>
        <v>1093425</v>
      </c>
      <c r="F21" s="113">
        <f>SUM(F22:F23)</f>
        <v>211157.84999999998</v>
      </c>
      <c r="G21" s="113">
        <f t="shared" ref="G21:J21" si="2">SUM(G22:G23)</f>
        <v>0</v>
      </c>
      <c r="H21" s="113">
        <f t="shared" si="2"/>
        <v>0</v>
      </c>
      <c r="I21" s="113">
        <f t="shared" si="2"/>
        <v>0</v>
      </c>
      <c r="J21" s="113">
        <f t="shared" si="2"/>
        <v>0</v>
      </c>
      <c r="K21" s="114">
        <f>C21+E21+G21+I21</f>
        <v>2147193</v>
      </c>
      <c r="L21" s="115">
        <f>D21+F21+H21+J21</f>
        <v>414515.22</v>
      </c>
      <c r="M21" s="42"/>
    </row>
    <row r="22" spans="1:13" ht="14.25" x14ac:dyDescent="0.2">
      <c r="A22" s="57" t="s">
        <v>1</v>
      </c>
      <c r="B22" s="51" t="s">
        <v>14</v>
      </c>
      <c r="C22" s="116">
        <v>578993</v>
      </c>
      <c r="D22" s="116">
        <v>164590.96</v>
      </c>
      <c r="E22" s="117">
        <v>574900</v>
      </c>
      <c r="F22" s="118">
        <v>169560.18</v>
      </c>
      <c r="G22" s="117"/>
      <c r="H22" s="118"/>
      <c r="I22" s="117"/>
      <c r="J22" s="118"/>
      <c r="K22" s="117">
        <f>C22+E22+G22+I22</f>
        <v>1153893</v>
      </c>
      <c r="L22" s="119">
        <f t="shared" ref="L22:L24" si="3">D22+F22+H22+J22</f>
        <v>334151.14</v>
      </c>
    </row>
    <row r="23" spans="1:13" ht="14.25" x14ac:dyDescent="0.2">
      <c r="A23" s="57" t="s">
        <v>2</v>
      </c>
      <c r="B23" s="51" t="s">
        <v>16</v>
      </c>
      <c r="C23" s="116">
        <v>474775</v>
      </c>
      <c r="D23" s="116">
        <v>38766.410000000003</v>
      </c>
      <c r="E23" s="117">
        <v>518525</v>
      </c>
      <c r="F23" s="118">
        <v>41597.67</v>
      </c>
      <c r="G23" s="117"/>
      <c r="H23" s="118"/>
      <c r="I23" s="117"/>
      <c r="J23" s="118"/>
      <c r="K23" s="117">
        <f>C23+E23+G23+I23</f>
        <v>993300</v>
      </c>
      <c r="L23" s="119">
        <f t="shared" si="3"/>
        <v>80364.08</v>
      </c>
    </row>
    <row r="24" spans="1:13" s="6" customFormat="1" ht="15" x14ac:dyDescent="0.25">
      <c r="A24" s="57" t="s">
        <v>3</v>
      </c>
      <c r="B24" s="50" t="s">
        <v>13</v>
      </c>
      <c r="C24" s="120">
        <v>170907</v>
      </c>
      <c r="D24" s="120">
        <v>102672.32999999999</v>
      </c>
      <c r="E24" s="114">
        <v>195291</v>
      </c>
      <c r="F24" s="113">
        <v>110596.1</v>
      </c>
      <c r="G24" s="114"/>
      <c r="H24" s="113"/>
      <c r="I24" s="114"/>
      <c r="J24" s="113"/>
      <c r="K24" s="114">
        <f>C24+E24+G24+I24</f>
        <v>366198</v>
      </c>
      <c r="L24" s="115">
        <f t="shared" si="3"/>
        <v>213268.43</v>
      </c>
      <c r="M24" s="42"/>
    </row>
    <row r="25" spans="1:13" ht="15" thickBot="1" x14ac:dyDescent="0.25">
      <c r="A25" s="58"/>
      <c r="B25" s="59"/>
      <c r="C25" s="93"/>
      <c r="D25" s="93"/>
      <c r="E25" s="93"/>
      <c r="F25" s="93"/>
      <c r="G25" s="93"/>
      <c r="H25" s="93"/>
      <c r="I25" s="93"/>
      <c r="J25" s="93"/>
      <c r="K25" s="7"/>
      <c r="L25" s="8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3" x14ac:dyDescent="0.2">
      <c r="A28" s="1"/>
      <c r="B28" s="1"/>
      <c r="C28" s="1"/>
      <c r="D28" s="1"/>
      <c r="E28" s="1"/>
      <c r="F28" s="1"/>
      <c r="G28" s="26"/>
      <c r="H28" s="25"/>
      <c r="I28" s="1"/>
      <c r="J28" s="1"/>
      <c r="K28" s="1"/>
      <c r="L28" s="1"/>
    </row>
    <row r="29" spans="1:13" ht="18" x14ac:dyDescent="0.25">
      <c r="A29" s="1"/>
      <c r="B29" s="3"/>
      <c r="C29" s="1"/>
      <c r="D29" s="1"/>
      <c r="E29" s="4" t="s">
        <v>20</v>
      </c>
      <c r="F29" s="1"/>
      <c r="G29" s="22"/>
      <c r="H29" s="9"/>
      <c r="I29" s="1"/>
      <c r="J29" s="1"/>
      <c r="K29" s="1"/>
      <c r="L29" s="1"/>
    </row>
    <row r="30" spans="1:13" ht="13.5" thickBot="1" x14ac:dyDescent="0.2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ht="15" x14ac:dyDescent="0.25">
      <c r="A31" s="80" t="s">
        <v>31</v>
      </c>
      <c r="B31" s="101" t="s">
        <v>15</v>
      </c>
      <c r="C31" s="106" t="s">
        <v>4</v>
      </c>
      <c r="D31" s="101"/>
      <c r="E31" s="101" t="s">
        <v>5</v>
      </c>
      <c r="F31" s="101"/>
      <c r="G31" s="101" t="s">
        <v>6</v>
      </c>
      <c r="H31" s="101"/>
      <c r="I31" s="101" t="s">
        <v>7</v>
      </c>
      <c r="J31" s="101"/>
      <c r="K31" s="101" t="s">
        <v>34</v>
      </c>
      <c r="L31" s="102"/>
    </row>
    <row r="32" spans="1:13" ht="14.25" x14ac:dyDescent="0.2">
      <c r="A32" s="81"/>
      <c r="B32" s="105"/>
      <c r="C32" s="45" t="s">
        <v>8</v>
      </c>
      <c r="D32" s="45" t="s">
        <v>9</v>
      </c>
      <c r="E32" s="44" t="s">
        <v>8</v>
      </c>
      <c r="F32" s="45" t="s">
        <v>9</v>
      </c>
      <c r="G32" s="44" t="s">
        <v>8</v>
      </c>
      <c r="H32" s="45" t="s">
        <v>9</v>
      </c>
      <c r="I32" s="44" t="s">
        <v>8</v>
      </c>
      <c r="J32" s="45" t="s">
        <v>9</v>
      </c>
      <c r="K32" s="45" t="s">
        <v>8</v>
      </c>
      <c r="L32" s="46" t="s">
        <v>9</v>
      </c>
    </row>
    <row r="33" spans="1:13" ht="14.25" x14ac:dyDescent="0.2">
      <c r="A33" s="53"/>
      <c r="B33" s="47"/>
      <c r="C33" s="87"/>
      <c r="D33" s="88"/>
      <c r="E33" s="88"/>
      <c r="F33" s="88"/>
      <c r="G33" s="88"/>
      <c r="H33" s="88"/>
      <c r="I33" s="88"/>
      <c r="J33" s="89"/>
      <c r="K33" s="27"/>
      <c r="L33" s="29"/>
    </row>
    <row r="34" spans="1:13" s="6" customFormat="1" ht="15" x14ac:dyDescent="0.25">
      <c r="A34" s="54"/>
      <c r="B34" s="48" t="s">
        <v>11</v>
      </c>
      <c r="C34" s="30">
        <f>C36+C39</f>
        <v>1293867</v>
      </c>
      <c r="D34" s="107">
        <f t="shared" ref="D34:J34" si="4">D36+D39</f>
        <v>248030.2</v>
      </c>
      <c r="E34" s="107">
        <f>E36+E39</f>
        <v>1322334</v>
      </c>
      <c r="F34" s="107">
        <f t="shared" si="4"/>
        <v>252008.95</v>
      </c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37">
        <f>C34+E34+G34+I34</f>
        <v>2616201</v>
      </c>
      <c r="L34" s="127">
        <f>D34+F34+H34+J34</f>
        <v>500039.15</v>
      </c>
      <c r="M34" s="42"/>
    </row>
    <row r="35" spans="1:13" s="6" customFormat="1" ht="15" x14ac:dyDescent="0.25">
      <c r="A35" s="55"/>
      <c r="B35" s="49"/>
      <c r="C35" s="95"/>
      <c r="D35" s="96"/>
      <c r="E35" s="96"/>
      <c r="F35" s="96"/>
      <c r="G35" s="96"/>
      <c r="H35" s="96"/>
      <c r="I35" s="96"/>
      <c r="J35" s="96"/>
      <c r="K35" s="96"/>
      <c r="L35" s="97"/>
      <c r="M35" s="42"/>
    </row>
    <row r="36" spans="1:13" s="6" customFormat="1" ht="15" x14ac:dyDescent="0.25">
      <c r="A36" s="57" t="s">
        <v>0</v>
      </c>
      <c r="B36" s="50" t="s">
        <v>12</v>
      </c>
      <c r="C36" s="121">
        <f t="shared" ref="C36:D36" si="5">SUM(C37:C38)</f>
        <v>638269</v>
      </c>
      <c r="D36" s="121">
        <f t="shared" si="5"/>
        <v>143510.87</v>
      </c>
      <c r="E36" s="121">
        <f>SUM(E37:E38)</f>
        <v>634281</v>
      </c>
      <c r="F36" s="121">
        <f>SUM(F37:F38)</f>
        <v>137169.60000000001</v>
      </c>
      <c r="G36" s="40">
        <f t="shared" ref="G36:J36" si="6">SUM(G37:G38)</f>
        <v>0</v>
      </c>
      <c r="H36" s="40">
        <f t="shared" si="6"/>
        <v>0</v>
      </c>
      <c r="I36" s="40">
        <f t="shared" si="6"/>
        <v>0</v>
      </c>
      <c r="J36" s="40">
        <f t="shared" si="6"/>
        <v>0</v>
      </c>
      <c r="K36" s="33">
        <f>C36+E36+G36+I36</f>
        <v>1272550</v>
      </c>
      <c r="L36" s="125">
        <f t="shared" ref="L36:L39" si="7">D36+F36+H36+J36</f>
        <v>280680.46999999997</v>
      </c>
      <c r="M36" s="42"/>
    </row>
    <row r="37" spans="1:13" ht="14.25" x14ac:dyDescent="0.2">
      <c r="A37" s="57" t="s">
        <v>1</v>
      </c>
      <c r="B37" s="51" t="s">
        <v>14</v>
      </c>
      <c r="C37" s="35">
        <v>463430</v>
      </c>
      <c r="D37" s="122">
        <v>53694.65</v>
      </c>
      <c r="E37" s="116">
        <v>446469</v>
      </c>
      <c r="F37" s="124">
        <v>49070.399999999994</v>
      </c>
      <c r="G37" s="35"/>
      <c r="H37" s="36"/>
      <c r="I37" s="35"/>
      <c r="J37" s="36"/>
      <c r="K37" s="38">
        <f>C37+E37+G37+I37</f>
        <v>909899</v>
      </c>
      <c r="L37" s="126">
        <f t="shared" si="7"/>
        <v>102765.04999999999</v>
      </c>
    </row>
    <row r="38" spans="1:13" ht="14.25" x14ac:dyDescent="0.2">
      <c r="A38" s="57" t="s">
        <v>2</v>
      </c>
      <c r="B38" s="52" t="s">
        <v>16</v>
      </c>
      <c r="C38" s="35">
        <v>174839</v>
      </c>
      <c r="D38" s="122">
        <v>89816.22</v>
      </c>
      <c r="E38" s="116">
        <v>187812</v>
      </c>
      <c r="F38" s="124">
        <v>88099.200000000012</v>
      </c>
      <c r="G38" s="35"/>
      <c r="H38" s="36"/>
      <c r="I38" s="35"/>
      <c r="J38" s="36"/>
      <c r="K38" s="38">
        <f>C38+E38+G38+I38</f>
        <v>362651</v>
      </c>
      <c r="L38" s="126">
        <f t="shared" si="7"/>
        <v>177915.42</v>
      </c>
    </row>
    <row r="39" spans="1:13" s="6" customFormat="1" ht="15" x14ac:dyDescent="0.25">
      <c r="A39" s="57" t="s">
        <v>3</v>
      </c>
      <c r="B39" s="50" t="s">
        <v>13</v>
      </c>
      <c r="C39" s="32">
        <v>655598</v>
      </c>
      <c r="D39" s="123">
        <v>104519.33</v>
      </c>
      <c r="E39" s="120">
        <v>688053</v>
      </c>
      <c r="F39" s="121">
        <v>114839.35</v>
      </c>
      <c r="G39" s="32"/>
      <c r="H39" s="40"/>
      <c r="I39" s="32"/>
      <c r="J39" s="40"/>
      <c r="K39" s="33">
        <f>C39+E39+G39+I39</f>
        <v>1343651</v>
      </c>
      <c r="L39" s="125">
        <f t="shared" si="7"/>
        <v>219358.68</v>
      </c>
      <c r="M39" s="42"/>
    </row>
    <row r="40" spans="1:13" ht="15" thickBot="1" x14ac:dyDescent="0.25">
      <c r="A40" s="58"/>
      <c r="B40" s="59"/>
      <c r="C40" s="90"/>
      <c r="D40" s="91"/>
      <c r="E40" s="91"/>
      <c r="F40" s="91"/>
      <c r="G40" s="91"/>
      <c r="H40" s="91"/>
      <c r="I40" s="91"/>
      <c r="J40" s="92"/>
      <c r="K40" s="7"/>
      <c r="L40" s="8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4.25" x14ac:dyDescent="0.2">
      <c r="A42" s="11" t="s">
        <v>17</v>
      </c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A43" s="13" t="s">
        <v>30</v>
      </c>
      <c r="B43" s="14"/>
      <c r="C43" s="9"/>
      <c r="D43" s="9"/>
      <c r="E43" s="9"/>
      <c r="F43" s="1"/>
      <c r="G43" s="1"/>
      <c r="H43" s="1"/>
      <c r="I43" s="1"/>
      <c r="J43" s="1"/>
      <c r="K43" s="1"/>
      <c r="L43" s="1"/>
    </row>
    <row r="44" spans="1:13" ht="14.25" x14ac:dyDescent="0.2">
      <c r="A44" s="15" t="s">
        <v>18</v>
      </c>
      <c r="B44" s="16"/>
      <c r="C44" s="9"/>
      <c r="D44" s="9"/>
      <c r="E44" s="9"/>
      <c r="F44" s="1"/>
      <c r="G44" s="1"/>
      <c r="H44" s="1"/>
      <c r="I44" s="1"/>
      <c r="J44" s="1"/>
      <c r="K44" s="1"/>
      <c r="L44" s="1"/>
    </row>
    <row r="45" spans="1:13" x14ac:dyDescent="0.2">
      <c r="A45" s="1"/>
      <c r="B45" s="10"/>
      <c r="C45" s="9"/>
      <c r="D45" s="9"/>
      <c r="E45" s="9"/>
      <c r="F45" s="1"/>
      <c r="G45" s="1"/>
      <c r="H45" s="1"/>
      <c r="I45" s="1"/>
      <c r="J45" s="1"/>
      <c r="K45" s="1"/>
      <c r="L45" s="1"/>
    </row>
    <row r="46" spans="1:13" x14ac:dyDescent="0.2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</row>
    <row r="47" spans="1:13" x14ac:dyDescent="0.2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</row>
    <row r="48" spans="1:13" x14ac:dyDescent="0.2">
      <c r="A48" s="1"/>
      <c r="B48" s="10"/>
      <c r="C48" s="9"/>
      <c r="D48" s="9"/>
      <c r="E48" s="9"/>
      <c r="F48" s="1"/>
      <c r="G48" s="1"/>
      <c r="H48" s="1"/>
      <c r="I48" s="1"/>
      <c r="J48" s="1"/>
      <c r="K48" s="1"/>
    </row>
    <row r="49" spans="1:12" x14ac:dyDescent="0.2">
      <c r="A49" s="1"/>
      <c r="B49" s="9"/>
      <c r="C49" s="9"/>
      <c r="D49" s="9"/>
      <c r="E49" s="9"/>
      <c r="F49" s="1"/>
      <c r="G49" s="1"/>
      <c r="H49" s="1"/>
      <c r="I49" s="1"/>
      <c r="J49" s="1"/>
      <c r="K49" s="1"/>
    </row>
    <row r="50" spans="1:12" x14ac:dyDescent="0.2">
      <c r="A50" s="1"/>
      <c r="B50" s="9"/>
      <c r="C50" s="9"/>
      <c r="D50" s="9"/>
      <c r="E50" s="9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9"/>
      <c r="C51" s="9"/>
      <c r="D51" s="9"/>
      <c r="E51" s="9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x14ac:dyDescent="0.2">
      <c r="A55" s="17"/>
      <c r="B55" s="3" t="s">
        <v>35</v>
      </c>
      <c r="C55" s="18"/>
      <c r="D55" s="18"/>
      <c r="E55" s="18"/>
      <c r="F55" s="18"/>
      <c r="G55" s="19"/>
      <c r="H55" s="18"/>
      <c r="I55" s="18"/>
      <c r="J55" s="18"/>
      <c r="K55" s="1"/>
      <c r="L55" s="1"/>
    </row>
    <row r="56" spans="1:12" ht="18" x14ac:dyDescent="0.25">
      <c r="A56" s="17"/>
      <c r="B56" s="3"/>
      <c r="C56" s="18"/>
      <c r="D56" s="18"/>
      <c r="E56" s="18"/>
      <c r="F56" s="18"/>
      <c r="G56" s="4" t="s">
        <v>28</v>
      </c>
      <c r="H56" s="18"/>
      <c r="I56" s="18"/>
      <c r="J56" s="18"/>
      <c r="K56" s="1"/>
      <c r="L56" s="1"/>
    </row>
    <row r="57" spans="1:12" ht="15" thickBot="1" x14ac:dyDescent="0.25">
      <c r="A57" s="17"/>
      <c r="B57" s="20"/>
      <c r="C57" s="18"/>
      <c r="D57" s="18"/>
      <c r="E57" s="18"/>
      <c r="F57" s="18"/>
      <c r="G57" s="18"/>
      <c r="H57" s="18"/>
      <c r="I57" s="18"/>
      <c r="J57" s="18"/>
      <c r="K57" s="1"/>
      <c r="L57" s="1"/>
    </row>
    <row r="58" spans="1:12" ht="15" x14ac:dyDescent="0.25">
      <c r="A58" s="82" t="s">
        <v>31</v>
      </c>
      <c r="B58" s="101" t="s">
        <v>15</v>
      </c>
      <c r="C58" s="101" t="s">
        <v>4</v>
      </c>
      <c r="D58" s="101"/>
      <c r="E58" s="101" t="s">
        <v>5</v>
      </c>
      <c r="F58" s="101"/>
      <c r="G58" s="101" t="s">
        <v>6</v>
      </c>
      <c r="H58" s="101"/>
      <c r="I58" s="101" t="s">
        <v>7</v>
      </c>
      <c r="J58" s="101"/>
      <c r="K58" s="106" t="s">
        <v>34</v>
      </c>
      <c r="L58" s="102"/>
    </row>
    <row r="59" spans="1:12" ht="14.25" x14ac:dyDescent="0.2">
      <c r="A59" s="83"/>
      <c r="B59" s="105"/>
      <c r="C59" s="45" t="s">
        <v>8</v>
      </c>
      <c r="D59" s="45" t="s">
        <v>9</v>
      </c>
      <c r="E59" s="45" t="s">
        <v>8</v>
      </c>
      <c r="F59" s="45" t="s">
        <v>9</v>
      </c>
      <c r="G59" s="45" t="s">
        <v>8</v>
      </c>
      <c r="H59" s="45" t="s">
        <v>9</v>
      </c>
      <c r="I59" s="45" t="s">
        <v>8</v>
      </c>
      <c r="J59" s="45" t="s">
        <v>9</v>
      </c>
      <c r="K59" s="60" t="s">
        <v>8</v>
      </c>
      <c r="L59" s="62" t="s">
        <v>9</v>
      </c>
    </row>
    <row r="60" spans="1:12" ht="14.25" x14ac:dyDescent="0.2">
      <c r="A60" s="74"/>
      <c r="B60" s="63"/>
      <c r="C60" s="78"/>
      <c r="D60" s="78"/>
      <c r="E60" s="78"/>
      <c r="F60" s="78"/>
      <c r="G60" s="78"/>
      <c r="H60" s="78"/>
      <c r="I60" s="78"/>
      <c r="J60" s="78"/>
      <c r="K60" s="68"/>
      <c r="L60" s="71"/>
    </row>
    <row r="61" spans="1:12" ht="15" x14ac:dyDescent="0.25">
      <c r="A61" s="75"/>
      <c r="B61" s="65" t="s">
        <v>29</v>
      </c>
      <c r="C61" s="30">
        <f>C62+C67</f>
        <v>1280035</v>
      </c>
      <c r="D61" s="108">
        <f>D62+D67</f>
        <v>393214.04000000004</v>
      </c>
      <c r="E61" s="108">
        <f>E62+E67</f>
        <v>1444213</v>
      </c>
      <c r="F61" s="108">
        <f>F62+F67</f>
        <v>387566.34</v>
      </c>
      <c r="G61" s="31">
        <f t="shared" ref="G61:H61" si="8">G62+G67</f>
        <v>0</v>
      </c>
      <c r="H61" s="31">
        <f t="shared" si="8"/>
        <v>0</v>
      </c>
      <c r="I61" s="31">
        <f>I62+I67</f>
        <v>0</v>
      </c>
      <c r="J61" s="31">
        <f t="shared" ref="J61" si="9">J62+J67</f>
        <v>0</v>
      </c>
      <c r="K61" s="37">
        <f>C61+E61+G61+I61</f>
        <v>2724248</v>
      </c>
      <c r="L61" s="72">
        <f>D61+F61+H61+J61</f>
        <v>780780.38000000012</v>
      </c>
    </row>
    <row r="62" spans="1:12" ht="15" x14ac:dyDescent="0.25">
      <c r="A62" s="74" t="s">
        <v>0</v>
      </c>
      <c r="B62" s="63" t="s">
        <v>21</v>
      </c>
      <c r="C62" s="34">
        <f>SUM(C63:C65)</f>
        <v>55281</v>
      </c>
      <c r="D62" s="113">
        <f t="shared" ref="D62:E62" si="10">SUM(D63:D65)</f>
        <v>362593.03</v>
      </c>
      <c r="E62" s="113">
        <f t="shared" si="10"/>
        <v>54460</v>
      </c>
      <c r="F62" s="113">
        <f>SUM(F63:F65)</f>
        <v>358361.75</v>
      </c>
      <c r="G62" s="34">
        <f t="shared" ref="G62:J62" si="11">SUM(G63:G65)</f>
        <v>0</v>
      </c>
      <c r="H62" s="34">
        <f t="shared" si="11"/>
        <v>0</v>
      </c>
      <c r="I62" s="34">
        <f t="shared" si="11"/>
        <v>0</v>
      </c>
      <c r="J62" s="34">
        <f t="shared" si="11"/>
        <v>0</v>
      </c>
      <c r="K62" s="33">
        <f t="shared" ref="K62:K70" si="12">C62+E62+G62+I62</f>
        <v>109741</v>
      </c>
      <c r="L62" s="56">
        <f t="shared" ref="L62:L70" si="13">D62+F62+H62+J62</f>
        <v>720954.78</v>
      </c>
    </row>
    <row r="63" spans="1:12" ht="14.25" x14ac:dyDescent="0.2">
      <c r="A63" s="74"/>
      <c r="B63" s="66" t="s">
        <v>22</v>
      </c>
      <c r="C63" s="35">
        <v>26508</v>
      </c>
      <c r="D63" s="128">
        <v>210577.45</v>
      </c>
      <c r="E63" s="117">
        <v>24205</v>
      </c>
      <c r="F63" s="128">
        <v>226110.26</v>
      </c>
      <c r="G63" s="38"/>
      <c r="H63" s="39"/>
      <c r="I63" s="38"/>
      <c r="J63" s="39"/>
      <c r="K63" s="38">
        <f t="shared" si="12"/>
        <v>50713</v>
      </c>
      <c r="L63" s="73">
        <f t="shared" si="13"/>
        <v>436687.71</v>
      </c>
    </row>
    <row r="64" spans="1:12" ht="14.25" x14ac:dyDescent="0.2">
      <c r="A64" s="74"/>
      <c r="B64" s="66" t="s">
        <v>23</v>
      </c>
      <c r="C64" s="35">
        <v>2159</v>
      </c>
      <c r="D64" s="128">
        <v>28442.239999999998</v>
      </c>
      <c r="E64" s="117">
        <v>2347</v>
      </c>
      <c r="F64" s="128">
        <v>30241</v>
      </c>
      <c r="G64" s="38"/>
      <c r="H64" s="39"/>
      <c r="I64" s="38"/>
      <c r="J64" s="39"/>
      <c r="K64" s="38">
        <f t="shared" si="12"/>
        <v>4506</v>
      </c>
      <c r="L64" s="73">
        <f t="shared" si="13"/>
        <v>58683.24</v>
      </c>
    </row>
    <row r="65" spans="1:15" ht="14.25" x14ac:dyDescent="0.2">
      <c r="A65" s="74"/>
      <c r="B65" s="66" t="s">
        <v>24</v>
      </c>
      <c r="C65" s="35">
        <v>26614</v>
      </c>
      <c r="D65" s="128">
        <v>123573.34000000001</v>
      </c>
      <c r="E65" s="117">
        <v>27908</v>
      </c>
      <c r="F65" s="128">
        <v>102010.48999999999</v>
      </c>
      <c r="G65" s="38"/>
      <c r="H65" s="39"/>
      <c r="I65" s="38"/>
      <c r="J65" s="39"/>
      <c r="K65" s="38">
        <f t="shared" si="12"/>
        <v>54522</v>
      </c>
      <c r="L65" s="73">
        <f t="shared" si="13"/>
        <v>225583.83000000002</v>
      </c>
    </row>
    <row r="66" spans="1:15" ht="15" x14ac:dyDescent="0.25">
      <c r="A66" s="74"/>
      <c r="B66" s="66"/>
      <c r="C66" s="95"/>
      <c r="D66" s="96"/>
      <c r="E66" s="96"/>
      <c r="F66" s="96"/>
      <c r="G66" s="96"/>
      <c r="H66" s="96"/>
      <c r="I66" s="96"/>
      <c r="J66" s="96"/>
      <c r="K66" s="96"/>
      <c r="L66" s="97"/>
    </row>
    <row r="67" spans="1:15" ht="15" x14ac:dyDescent="0.25">
      <c r="A67" s="74" t="s">
        <v>3</v>
      </c>
      <c r="B67" s="63" t="s">
        <v>32</v>
      </c>
      <c r="C67" s="113">
        <f t="shared" ref="C67:E67" si="14">SUM(C68:C70)</f>
        <v>1224754</v>
      </c>
      <c r="D67" s="113">
        <f t="shared" si="14"/>
        <v>30621.01</v>
      </c>
      <c r="E67" s="113">
        <f t="shared" si="14"/>
        <v>1389753</v>
      </c>
      <c r="F67" s="113">
        <f>SUM(F68:F70)</f>
        <v>29204.59</v>
      </c>
      <c r="G67" s="34">
        <f t="shared" ref="G67:J67" si="15">SUM(G68:G70)</f>
        <v>0</v>
      </c>
      <c r="H67" s="34">
        <f t="shared" si="15"/>
        <v>0</v>
      </c>
      <c r="I67" s="34">
        <f t="shared" si="15"/>
        <v>0</v>
      </c>
      <c r="J67" s="34">
        <f t="shared" si="15"/>
        <v>0</v>
      </c>
      <c r="K67" s="33">
        <f t="shared" si="12"/>
        <v>2614507</v>
      </c>
      <c r="L67" s="115">
        <f t="shared" si="13"/>
        <v>59825.599999999999</v>
      </c>
    </row>
    <row r="68" spans="1:15" ht="14.25" x14ac:dyDescent="0.2">
      <c r="A68" s="74"/>
      <c r="B68" s="66" t="s">
        <v>25</v>
      </c>
      <c r="C68" s="116">
        <v>2305</v>
      </c>
      <c r="D68" s="128">
        <v>258.05</v>
      </c>
      <c r="E68" s="117">
        <v>3254</v>
      </c>
      <c r="F68" s="128">
        <v>342.82</v>
      </c>
      <c r="G68" s="38"/>
      <c r="H68" s="39"/>
      <c r="I68" s="38"/>
      <c r="J68" s="39"/>
      <c r="K68" s="38">
        <f t="shared" si="12"/>
        <v>5559</v>
      </c>
      <c r="L68" s="119">
        <f t="shared" si="13"/>
        <v>600.87</v>
      </c>
    </row>
    <row r="69" spans="1:15" ht="14.25" x14ac:dyDescent="0.2">
      <c r="A69" s="74"/>
      <c r="B69" s="66" t="s">
        <v>26</v>
      </c>
      <c r="C69" s="116">
        <v>95268</v>
      </c>
      <c r="D69" s="128">
        <v>24898.32</v>
      </c>
      <c r="E69" s="117">
        <v>68449</v>
      </c>
      <c r="F69" s="128">
        <v>24675.040000000001</v>
      </c>
      <c r="G69" s="38"/>
      <c r="H69" s="39"/>
      <c r="I69" s="38"/>
      <c r="J69" s="39"/>
      <c r="K69" s="38">
        <f t="shared" si="12"/>
        <v>163717</v>
      </c>
      <c r="L69" s="119">
        <f t="shared" si="13"/>
        <v>49573.36</v>
      </c>
    </row>
    <row r="70" spans="1:15" ht="14.25" x14ac:dyDescent="0.2">
      <c r="A70" s="74"/>
      <c r="B70" s="66" t="s">
        <v>27</v>
      </c>
      <c r="C70" s="116">
        <v>1127181</v>
      </c>
      <c r="D70" s="128">
        <v>5464.64</v>
      </c>
      <c r="E70" s="117">
        <v>1318050</v>
      </c>
      <c r="F70" s="128">
        <v>4186.7299999999996</v>
      </c>
      <c r="G70" s="38"/>
      <c r="H70" s="39"/>
      <c r="I70" s="38"/>
      <c r="J70" s="39"/>
      <c r="K70" s="38">
        <f t="shared" si="12"/>
        <v>2445231</v>
      </c>
      <c r="L70" s="119">
        <f t="shared" si="13"/>
        <v>9651.369999999999</v>
      </c>
    </row>
    <row r="71" spans="1:15" ht="15" thickBot="1" x14ac:dyDescent="0.25">
      <c r="A71" s="76"/>
      <c r="B71" s="77"/>
      <c r="C71" s="94"/>
      <c r="D71" s="94"/>
      <c r="E71" s="94"/>
      <c r="F71" s="94"/>
      <c r="G71" s="94"/>
      <c r="H71" s="94"/>
      <c r="I71" s="94"/>
      <c r="J71" s="94"/>
      <c r="K71" s="7"/>
      <c r="L71" s="8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5" ht="18" x14ac:dyDescent="0.25">
      <c r="A73" s="1"/>
      <c r="B73" s="1"/>
      <c r="C73" s="1"/>
      <c r="D73" s="23"/>
      <c r="E73" s="1"/>
      <c r="F73" s="1"/>
      <c r="G73" s="4" t="s">
        <v>20</v>
      </c>
      <c r="H73" s="1"/>
      <c r="I73" s="1"/>
      <c r="J73" s="1"/>
      <c r="K73" s="1"/>
      <c r="L73" s="1"/>
    </row>
    <row r="74" spans="1:15" ht="13.5" thickBo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5" ht="12.75" customHeight="1" x14ac:dyDescent="0.25">
      <c r="A75" s="84" t="s">
        <v>31</v>
      </c>
      <c r="B75" s="101" t="s">
        <v>15</v>
      </c>
      <c r="C75" s="106" t="s">
        <v>4</v>
      </c>
      <c r="D75" s="101"/>
      <c r="E75" s="101" t="s">
        <v>5</v>
      </c>
      <c r="F75" s="101"/>
      <c r="G75" s="101" t="s">
        <v>6</v>
      </c>
      <c r="H75" s="101"/>
      <c r="I75" s="101" t="s">
        <v>7</v>
      </c>
      <c r="J75" s="103"/>
      <c r="K75" s="101" t="s">
        <v>34</v>
      </c>
      <c r="L75" s="102"/>
    </row>
    <row r="76" spans="1:15" ht="13.5" customHeight="1" x14ac:dyDescent="0.2">
      <c r="A76" s="85"/>
      <c r="B76" s="105"/>
      <c r="C76" s="60" t="s">
        <v>8</v>
      </c>
      <c r="D76" s="61" t="s">
        <v>9</v>
      </c>
      <c r="E76" s="60" t="s">
        <v>8</v>
      </c>
      <c r="F76" s="61" t="s">
        <v>9</v>
      </c>
      <c r="G76" s="60" t="s">
        <v>8</v>
      </c>
      <c r="H76" s="61" t="s">
        <v>9</v>
      </c>
      <c r="I76" s="60" t="s">
        <v>8</v>
      </c>
      <c r="J76" s="69" t="s">
        <v>9</v>
      </c>
      <c r="K76" s="45" t="s">
        <v>8</v>
      </c>
      <c r="L76" s="46" t="s">
        <v>9</v>
      </c>
    </row>
    <row r="77" spans="1:15" ht="14.25" x14ac:dyDescent="0.2">
      <c r="A77" s="74"/>
      <c r="B77" s="67"/>
      <c r="C77" s="78"/>
      <c r="D77" s="78"/>
      <c r="E77" s="78"/>
      <c r="F77" s="78"/>
      <c r="G77" s="78"/>
      <c r="H77" s="78"/>
      <c r="I77" s="78"/>
      <c r="J77" s="78"/>
      <c r="K77" s="28"/>
      <c r="L77" s="29"/>
    </row>
    <row r="78" spans="1:15" ht="15" x14ac:dyDescent="0.25">
      <c r="A78" s="75"/>
      <c r="B78" s="65" t="s">
        <v>29</v>
      </c>
      <c r="C78" s="108">
        <f t="shared" ref="C78" si="16">C79+C84</f>
        <v>3458727</v>
      </c>
      <c r="D78" s="108">
        <f t="shared" ref="D78" si="17">D79+D84</f>
        <v>96772.12</v>
      </c>
      <c r="E78" s="108">
        <f>E79+E84</f>
        <v>3592895</v>
      </c>
      <c r="F78" s="108">
        <f t="shared" ref="F78" si="18">F79+F84</f>
        <v>85194.35</v>
      </c>
      <c r="G78" s="31">
        <f t="shared" ref="G78" si="19">G79+G84</f>
        <v>0</v>
      </c>
      <c r="H78" s="31">
        <f t="shared" ref="H78" si="20">H79+H84</f>
        <v>0</v>
      </c>
      <c r="I78" s="31">
        <f t="shared" ref="I78" si="21">I79+I84</f>
        <v>0</v>
      </c>
      <c r="J78" s="31">
        <f t="shared" ref="J78" si="22">J79+J84</f>
        <v>0</v>
      </c>
      <c r="K78" s="37">
        <f>C78+E78+G78+I78</f>
        <v>7051622</v>
      </c>
      <c r="L78" s="109">
        <f>D78+F78+H78+J78</f>
        <v>181966.47</v>
      </c>
      <c r="O78" s="43"/>
    </row>
    <row r="79" spans="1:15" ht="15" x14ac:dyDescent="0.25">
      <c r="A79" s="74" t="s">
        <v>0</v>
      </c>
      <c r="B79" s="63" t="s">
        <v>21</v>
      </c>
      <c r="C79" s="32">
        <f>SUM(C80:C82)</f>
        <v>1074929</v>
      </c>
      <c r="D79" s="113">
        <f>SUM(D80:D82)</f>
        <v>76787.7</v>
      </c>
      <c r="E79" s="33">
        <f>SUM(E80:E82)</f>
        <v>1029092</v>
      </c>
      <c r="F79" s="113">
        <f>SUM(F80:F82)</f>
        <v>65582.42</v>
      </c>
      <c r="G79" s="34">
        <f t="shared" ref="G79:H79" si="23">SUM(G80:G82)</f>
        <v>0</v>
      </c>
      <c r="H79" s="34">
        <f t="shared" si="23"/>
        <v>0</v>
      </c>
      <c r="I79" s="33">
        <f>I80+I81+I82</f>
        <v>0</v>
      </c>
      <c r="J79" s="33">
        <f>J80+J81+J82</f>
        <v>0</v>
      </c>
      <c r="K79" s="33">
        <f t="shared" ref="K79:K87" si="24">C79+E79+G79+I79</f>
        <v>2104021</v>
      </c>
      <c r="L79" s="115">
        <f t="shared" ref="L79:L87" si="25">D79+F79+H79+J79</f>
        <v>142370.12</v>
      </c>
      <c r="O79" s="43"/>
    </row>
    <row r="80" spans="1:15" ht="14.25" x14ac:dyDescent="0.2">
      <c r="A80" s="74"/>
      <c r="B80" s="66" t="s">
        <v>22</v>
      </c>
      <c r="C80" s="35">
        <v>451881</v>
      </c>
      <c r="D80" s="118">
        <v>20109.32</v>
      </c>
      <c r="E80" s="38">
        <v>389368</v>
      </c>
      <c r="F80" s="128">
        <v>15420.119999999999</v>
      </c>
      <c r="G80" s="38"/>
      <c r="H80" s="38"/>
      <c r="I80" s="38"/>
      <c r="J80" s="38"/>
      <c r="K80" s="38">
        <f t="shared" si="24"/>
        <v>841249</v>
      </c>
      <c r="L80" s="119">
        <f t="shared" si="25"/>
        <v>35529.440000000002</v>
      </c>
      <c r="O80" s="43"/>
    </row>
    <row r="81" spans="1:15" ht="14.25" x14ac:dyDescent="0.2">
      <c r="A81" s="74"/>
      <c r="B81" s="66" t="s">
        <v>23</v>
      </c>
      <c r="C81" s="35">
        <v>20176</v>
      </c>
      <c r="D81" s="118">
        <v>11326.449999999999</v>
      </c>
      <c r="E81" s="38">
        <v>20494</v>
      </c>
      <c r="F81" s="128">
        <v>12580.79</v>
      </c>
      <c r="G81" s="38"/>
      <c r="H81" s="38"/>
      <c r="I81" s="38"/>
      <c r="J81" s="38"/>
      <c r="K81" s="38">
        <f t="shared" si="24"/>
        <v>40670</v>
      </c>
      <c r="L81" s="119">
        <f t="shared" si="25"/>
        <v>23907.239999999998</v>
      </c>
      <c r="O81" s="43"/>
    </row>
    <row r="82" spans="1:15" ht="14.25" x14ac:dyDescent="0.2">
      <c r="A82" s="74"/>
      <c r="B82" s="66" t="s">
        <v>24</v>
      </c>
      <c r="C82" s="35">
        <v>602872</v>
      </c>
      <c r="D82" s="118">
        <v>45351.93</v>
      </c>
      <c r="E82" s="38">
        <v>619230</v>
      </c>
      <c r="F82" s="128">
        <v>37581.51</v>
      </c>
      <c r="G82" s="38"/>
      <c r="H82" s="38"/>
      <c r="I82" s="38"/>
      <c r="J82" s="38"/>
      <c r="K82" s="38">
        <f t="shared" si="24"/>
        <v>1222102</v>
      </c>
      <c r="L82" s="119">
        <f t="shared" si="25"/>
        <v>82933.440000000002</v>
      </c>
      <c r="O82" s="43"/>
    </row>
    <row r="83" spans="1:15" ht="15" customHeight="1" x14ac:dyDescent="0.2">
      <c r="A83" s="74"/>
      <c r="B83" s="66"/>
      <c r="C83" s="98"/>
      <c r="D83" s="99"/>
      <c r="E83" s="99"/>
      <c r="F83" s="99"/>
      <c r="G83" s="99"/>
      <c r="H83" s="99"/>
      <c r="I83" s="99"/>
      <c r="J83" s="99"/>
      <c r="K83" s="99"/>
      <c r="L83" s="100"/>
      <c r="O83" s="43"/>
    </row>
    <row r="84" spans="1:15" ht="15" x14ac:dyDescent="0.25">
      <c r="A84" s="74" t="s">
        <v>3</v>
      </c>
      <c r="B84" s="63" t="s">
        <v>32</v>
      </c>
      <c r="C84" s="113">
        <f t="shared" ref="C84:E84" si="26">SUM(C85:C87)</f>
        <v>2383798</v>
      </c>
      <c r="D84" s="113">
        <f t="shared" si="26"/>
        <v>19984.420000000002</v>
      </c>
      <c r="E84" s="113">
        <f t="shared" si="26"/>
        <v>2563803</v>
      </c>
      <c r="F84" s="113">
        <f>SUM(F85:F87)</f>
        <v>19611.93</v>
      </c>
      <c r="G84" s="34">
        <f t="shared" ref="G84:H84" si="27">SUM(G85:G87)</f>
        <v>0</v>
      </c>
      <c r="H84" s="34">
        <f t="shared" si="27"/>
        <v>0</v>
      </c>
      <c r="I84" s="34">
        <f t="shared" ref="I84" si="28">SUM(I85:I87)</f>
        <v>0</v>
      </c>
      <c r="J84" s="34">
        <f t="shared" ref="J84" si="29">SUM(J85:J87)</f>
        <v>0</v>
      </c>
      <c r="K84" s="33">
        <f t="shared" si="24"/>
        <v>4947601</v>
      </c>
      <c r="L84" s="115">
        <f t="shared" si="25"/>
        <v>39596.350000000006</v>
      </c>
      <c r="O84" s="43"/>
    </row>
    <row r="85" spans="1:15" ht="14.25" x14ac:dyDescent="0.2">
      <c r="A85" s="74"/>
      <c r="B85" s="66" t="s">
        <v>25</v>
      </c>
      <c r="C85" s="116">
        <v>176685</v>
      </c>
      <c r="D85" s="118">
        <v>1804.7</v>
      </c>
      <c r="E85" s="117">
        <v>180811</v>
      </c>
      <c r="F85" s="118">
        <v>1795.94</v>
      </c>
      <c r="G85" s="38"/>
      <c r="H85" s="39"/>
      <c r="I85" s="38"/>
      <c r="J85" s="38"/>
      <c r="K85" s="38">
        <f t="shared" si="24"/>
        <v>357496</v>
      </c>
      <c r="L85" s="119">
        <f t="shared" si="25"/>
        <v>3600.6400000000003</v>
      </c>
      <c r="O85" s="43"/>
    </row>
    <row r="86" spans="1:15" ht="14.25" x14ac:dyDescent="0.2">
      <c r="A86" s="74"/>
      <c r="B86" s="66" t="s">
        <v>26</v>
      </c>
      <c r="C86" s="116">
        <v>692747</v>
      </c>
      <c r="D86" s="118">
        <v>10704.07</v>
      </c>
      <c r="E86" s="117">
        <v>476973</v>
      </c>
      <c r="F86" s="118">
        <v>11234.17</v>
      </c>
      <c r="G86" s="38"/>
      <c r="H86" s="39"/>
      <c r="I86" s="38"/>
      <c r="J86" s="38"/>
      <c r="K86" s="38">
        <f t="shared" si="24"/>
        <v>1169720</v>
      </c>
      <c r="L86" s="119">
        <f t="shared" si="25"/>
        <v>21938.239999999998</v>
      </c>
      <c r="O86" s="43"/>
    </row>
    <row r="87" spans="1:15" ht="14.25" x14ac:dyDescent="0.2">
      <c r="A87" s="74"/>
      <c r="B87" s="66" t="s">
        <v>27</v>
      </c>
      <c r="C87" s="116">
        <v>1514366</v>
      </c>
      <c r="D87" s="118">
        <v>7475.6500000000005</v>
      </c>
      <c r="E87" s="117">
        <v>1906019</v>
      </c>
      <c r="F87" s="118">
        <v>6581.82</v>
      </c>
      <c r="G87" s="38"/>
      <c r="H87" s="39"/>
      <c r="I87" s="38"/>
      <c r="J87" s="38"/>
      <c r="K87" s="38">
        <f t="shared" si="24"/>
        <v>3420385</v>
      </c>
      <c r="L87" s="119">
        <f t="shared" si="25"/>
        <v>14057.470000000001</v>
      </c>
      <c r="O87" s="43"/>
    </row>
    <row r="88" spans="1:15" ht="15" thickBot="1" x14ac:dyDescent="0.25">
      <c r="A88" s="76"/>
      <c r="B88" s="77"/>
      <c r="C88" s="79"/>
      <c r="D88" s="79"/>
      <c r="E88" s="79"/>
      <c r="F88" s="79"/>
      <c r="G88" s="79"/>
      <c r="H88" s="79"/>
      <c r="I88" s="79"/>
      <c r="J88" s="79"/>
      <c r="K88" s="7"/>
      <c r="L88" s="8"/>
    </row>
    <row r="89" spans="1:15" x14ac:dyDescent="0.2">
      <c r="A89" s="1"/>
      <c r="B89" s="1"/>
      <c r="C89" s="24"/>
      <c r="D89" s="24"/>
      <c r="E89" s="1"/>
      <c r="F89" s="1"/>
      <c r="G89" s="1"/>
      <c r="H89" s="1"/>
      <c r="I89" s="1"/>
      <c r="J89" s="1"/>
      <c r="K89" s="1"/>
      <c r="L89" s="1"/>
    </row>
    <row r="90" spans="1:15" ht="14.25" x14ac:dyDescent="0.2">
      <c r="A90" s="11" t="s">
        <v>17</v>
      </c>
      <c r="B90" s="12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5" x14ac:dyDescent="0.2">
      <c r="A91" s="13" t="s">
        <v>19</v>
      </c>
      <c r="B91" s="14"/>
      <c r="C91" s="9"/>
      <c r="D91" s="9"/>
      <c r="E91" s="1"/>
      <c r="F91" s="1"/>
      <c r="G91" s="1"/>
      <c r="H91" s="1"/>
      <c r="I91" s="1"/>
      <c r="J91" s="1"/>
      <c r="K91" s="1"/>
      <c r="L91" s="1"/>
    </row>
    <row r="92" spans="1:15" ht="14.25" x14ac:dyDescent="0.2">
      <c r="A92" s="15" t="s">
        <v>18</v>
      </c>
      <c r="B92" s="16"/>
      <c r="C92" s="9"/>
      <c r="D92" s="9"/>
      <c r="E92" s="1"/>
      <c r="F92" s="1"/>
      <c r="G92" s="1"/>
      <c r="H92" s="1"/>
      <c r="I92" s="1"/>
      <c r="J92" s="1"/>
      <c r="K92" s="1"/>
      <c r="L92" s="1"/>
    </row>
    <row r="93" spans="1: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</sheetData>
  <sheetProtection formatCells="0" formatColumns="0" formatRows="0" insertColumns="0" insertRows="0" insertHyperlinks="0" deleteColumns="0" deleteRows="0" sort="0" autoFilter="0" pivotTables="0"/>
  <mergeCells count="40">
    <mergeCell ref="K58:L58"/>
    <mergeCell ref="K75:L75"/>
    <mergeCell ref="B75:B76"/>
    <mergeCell ref="C75:D75"/>
    <mergeCell ref="E75:F75"/>
    <mergeCell ref="G75:H75"/>
    <mergeCell ref="I75:J75"/>
    <mergeCell ref="B58:B59"/>
    <mergeCell ref="C58:D58"/>
    <mergeCell ref="E58:F58"/>
    <mergeCell ref="G58:H58"/>
    <mergeCell ref="I58:J58"/>
    <mergeCell ref="C66:L66"/>
    <mergeCell ref="E31:F31"/>
    <mergeCell ref="G31:H31"/>
    <mergeCell ref="I31:J31"/>
    <mergeCell ref="B16:B17"/>
    <mergeCell ref="C16:D16"/>
    <mergeCell ref="E16:F16"/>
    <mergeCell ref="G16:H16"/>
    <mergeCell ref="I16:J16"/>
    <mergeCell ref="C20:L20"/>
    <mergeCell ref="B31:B32"/>
    <mergeCell ref="C31:D31"/>
    <mergeCell ref="C77:J77"/>
    <mergeCell ref="C88:J88"/>
    <mergeCell ref="A31:A32"/>
    <mergeCell ref="A16:A17"/>
    <mergeCell ref="A58:A59"/>
    <mergeCell ref="A75:A76"/>
    <mergeCell ref="C18:J18"/>
    <mergeCell ref="C33:J33"/>
    <mergeCell ref="C40:J40"/>
    <mergeCell ref="C25:J25"/>
    <mergeCell ref="C60:J60"/>
    <mergeCell ref="C71:J71"/>
    <mergeCell ref="C35:L35"/>
    <mergeCell ref="C83:L83"/>
    <mergeCell ref="K16:L16"/>
    <mergeCell ref="K31:L31"/>
  </mergeCells>
  <pageMargins left="0.75" right="0.75" top="1" bottom="1" header="0.5" footer="0.5"/>
  <pageSetup paperSize="9" scale="56" orientation="landscape" r:id="rId1"/>
  <headerFooter alignWithMargins="0"/>
  <rowBreaks count="1" manualBreakCount="1">
    <brk id="52" max="11" man="1"/>
  </rowBreaks>
  <ignoredErrors>
    <ignoredError sqref="C21:F21 C36:F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cash-regjister</vt:lpstr>
      <vt:lpstr>'cash-regjister'!Print_Area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dcterms:created xsi:type="dcterms:W3CDTF">2014-08-04T09:03:09Z</dcterms:created>
  <dcterms:modified xsi:type="dcterms:W3CDTF">2018-08-02T13:43:40Z</dcterms:modified>
</cp:coreProperties>
</file>