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"/>
    </mc:Choice>
  </mc:AlternateContent>
  <bookViews>
    <workbookView xWindow="0" yWindow="0" windowWidth="28800" windowHeight="10035" activeTab="1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F42" i="11"/>
  <c r="G42" i="11"/>
  <c r="H42" i="11"/>
  <c r="I42" i="11"/>
  <c r="J42" i="11"/>
  <c r="K42" i="11"/>
  <c r="L42" i="11"/>
  <c r="L41" i="11" s="1"/>
  <c r="M42" i="11"/>
  <c r="N42" i="11"/>
  <c r="C42" i="11"/>
  <c r="C41" i="11" s="1"/>
  <c r="D46" i="11"/>
  <c r="E46" i="11"/>
  <c r="F46" i="11"/>
  <c r="G46" i="11"/>
  <c r="H46" i="11"/>
  <c r="H41" i="11" s="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F34" i="11"/>
  <c r="G34" i="11"/>
  <c r="H34" i="11"/>
  <c r="I34" i="11"/>
  <c r="J34" i="11"/>
  <c r="K34" i="11"/>
  <c r="L34" i="11"/>
  <c r="M34" i="11"/>
  <c r="N34" i="11"/>
  <c r="N29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I24" i="8"/>
  <c r="J24" i="8"/>
  <c r="L24" i="8"/>
  <c r="M24" i="8"/>
  <c r="N24" i="8"/>
  <c r="C24" i="8"/>
  <c r="O26" i="8"/>
  <c r="C18" i="8"/>
  <c r="O45" i="11"/>
  <c r="O49" i="11"/>
  <c r="O33" i="11"/>
  <c r="O37" i="11"/>
  <c r="O31" i="8"/>
  <c r="O32" i="8"/>
  <c r="K41" i="11" l="1"/>
  <c r="J41" i="11"/>
  <c r="J29" i="11"/>
  <c r="H29" i="11"/>
  <c r="G41" i="11"/>
  <c r="O42" i="11"/>
  <c r="F41" i="11"/>
  <c r="F29" i="11"/>
  <c r="O34" i="11"/>
  <c r="F18" i="14"/>
  <c r="O30" i="8"/>
  <c r="O46" i="11"/>
  <c r="N41" i="11"/>
  <c r="D41" i="11"/>
  <c r="M41" i="11"/>
  <c r="I41" i="11"/>
  <c r="E41" i="11"/>
  <c r="L29" i="11"/>
  <c r="D29" i="11"/>
  <c r="C29" i="11"/>
  <c r="M29" i="11"/>
  <c r="K29" i="11"/>
  <c r="I29" i="11"/>
  <c r="G29" i="11"/>
  <c r="E29" i="11"/>
  <c r="O30" i="11"/>
  <c r="O24" i="8"/>
  <c r="O41" i="11" l="1"/>
  <c r="O29" i="11"/>
</calcChain>
</file>

<file path=xl/sharedStrings.xml><?xml version="1.0" encoding="utf-8"?>
<sst xmlns="http://schemas.openxmlformats.org/spreadsheetml/2006/main" count="168" uniqueCount="76">
  <si>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</si>
  <si>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</si>
  <si>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</si>
  <si>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</si>
  <si>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</si>
  <si>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</si>
  <si>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</si>
  <si>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</si>
  <si>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</si>
  <si>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</si>
  <si>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</si>
  <si>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</si>
  <si>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</si>
  <si>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</si>
  <si>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</si>
  <si>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</si>
  <si>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</si>
  <si>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</si>
  <si>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</si>
  <si>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</si>
  <si>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</si>
  <si>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</si>
  <si>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</si>
  <si>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</si>
  <si>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</si>
  <si>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</si>
  <si>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</si>
  <si>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</si>
  <si>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</si>
  <si>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</si>
  <si>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</si>
  <si>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</si>
  <si>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</si>
  <si>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</si>
  <si>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</si>
  <si>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</si>
  <si>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</si>
  <si>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</si>
  <si>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</si>
  <si>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</si>
  <si>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</si>
  <si>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</si>
  <si>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</si>
  <si>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</si>
  <si>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</si>
  <si>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</si>
  <si>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</si>
  <si>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</si>
  <si>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</si>
  <si>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</si>
  <si>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</si>
  <si>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</si>
  <si>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</si>
  <si>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</si>
  <si>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</si>
  <si>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</si>
  <si>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</si>
  <si>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</si>
  <si>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</si>
  <si>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</si>
  <si>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</si>
  <si>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</si>
  <si>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</si>
  <si>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</si>
  <si>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</si>
  <si>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</si>
  <si>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</si>
  <si>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</si>
  <si>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 xml:space="preserve"> Viti 2019</t>
  </si>
  <si>
    <t xml:space="preserve">Aneksi 5.  Statistika mbi numrin e llogarive të klientëvev pët vitin 2018  </t>
  </si>
  <si>
    <t xml:space="preserve"> Pagesat sipas instrumentit për vitin 2019</t>
  </si>
  <si>
    <t xml:space="preserve"> Transaksionet sipas terminaleve për vitin 2019</t>
  </si>
  <si>
    <t xml:space="preserve"> Terminalet për paranë elektronike  viti 2019</t>
  </si>
  <si>
    <t>Totali 2018</t>
  </si>
  <si>
    <t>2018**</t>
  </si>
  <si>
    <t>**Sistemim nga një institucion I parasë elektronike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</si>
</sst>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59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9</xdr:col>
      <xdr:colOff>152400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topLeftCell="A10" zoomScale="75" zoomScaleNormal="100" zoomScaleSheetLayoutView="75" workbookViewId="0">
      <selection activeCell="M32" sqref="M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197" t="s">
        <v>4</v>
      </c>
      <c r="B14" s="194" t="s">
        <v>34</v>
      </c>
      <c r="C14" s="194" t="s">
        <v>56</v>
      </c>
      <c r="D14" s="196"/>
      <c r="E14" s="194" t="s">
        <v>52</v>
      </c>
      <c r="F14" s="196"/>
      <c r="G14" s="13"/>
      <c r="H14" s="12"/>
      <c r="I14" s="13"/>
      <c r="J14" s="13"/>
      <c r="K14" s="7"/>
      <c r="L14" s="7"/>
      <c r="M14" s="7"/>
    </row>
    <row r="15" spans="1:15" ht="18" customHeight="1" x14ac:dyDescent="0.25">
      <c r="A15" s="198"/>
      <c r="B15" s="195"/>
      <c r="C15" s="38" t="s">
        <v>36</v>
      </c>
      <c r="D15" s="100" t="s">
        <v>37</v>
      </c>
      <c r="E15" s="38" t="s">
        <v>36</v>
      </c>
      <c r="F15" s="100" t="s">
        <v>37</v>
      </c>
      <c r="G15" s="13"/>
      <c r="H15" s="12"/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3"/>
      <c r="H16" s="12"/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13"/>
      <c r="H17" s="12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3"/>
      <c r="H18" s="12"/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70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02" t="s">
        <v>31</v>
      </c>
      <c r="C22" s="207" t="s">
        <v>67</v>
      </c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9"/>
      <c r="O22" s="210" t="s">
        <v>1</v>
      </c>
    </row>
    <row r="23" spans="1:15" s="3" customFormat="1" ht="21.75" customHeight="1" x14ac:dyDescent="0.25">
      <c r="A23" s="102"/>
      <c r="B23" s="203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11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201387</v>
      </c>
      <c r="D24" s="30">
        <f t="shared" ref="D24:N24" si="0">D25+D26</f>
        <v>189676</v>
      </c>
      <c r="E24" s="30">
        <f t="shared" si="0"/>
        <v>210714</v>
      </c>
      <c r="F24" s="30">
        <f t="shared" si="0"/>
        <v>218773</v>
      </c>
      <c r="G24" s="30">
        <f t="shared" si="0"/>
        <v>232714</v>
      </c>
      <c r="H24" s="30">
        <f t="shared" si="0"/>
        <v>216205</v>
      </c>
      <c r="I24" s="30">
        <f t="shared" si="0"/>
        <v>249514</v>
      </c>
      <c r="J24" s="30">
        <f t="shared" si="0"/>
        <v>251554</v>
      </c>
      <c r="K24" s="30">
        <f t="shared" si="0"/>
        <v>245275</v>
      </c>
      <c r="L24" s="30">
        <f t="shared" si="0"/>
        <v>255732</v>
      </c>
      <c r="M24" s="30">
        <f t="shared" si="0"/>
        <v>235834</v>
      </c>
      <c r="N24" s="30">
        <f t="shared" si="0"/>
        <v>0</v>
      </c>
      <c r="O24" s="87">
        <f>SUM(C24:N24)</f>
        <v>2507378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201387</v>
      </c>
      <c r="D26" s="33">
        <v>189676</v>
      </c>
      <c r="E26" s="33">
        <v>210714</v>
      </c>
      <c r="F26" s="33">
        <v>218773</v>
      </c>
      <c r="G26" s="33">
        <v>232714</v>
      </c>
      <c r="H26" s="33">
        <v>216205</v>
      </c>
      <c r="I26" s="33">
        <v>249514</v>
      </c>
      <c r="J26" s="33">
        <v>251554</v>
      </c>
      <c r="K26" s="33">
        <v>245275</v>
      </c>
      <c r="L26" s="33">
        <v>255732</v>
      </c>
      <c r="M26" s="33">
        <v>235834</v>
      </c>
      <c r="N26" s="83"/>
      <c r="O26" s="89">
        <f>SUM(C26:N26)</f>
        <v>2507378</v>
      </c>
    </row>
    <row r="27" spans="1:15" ht="24.75" customHeight="1" x14ac:dyDescent="0.25">
      <c r="A27" s="199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1"/>
    </row>
    <row r="28" spans="1:15" ht="28.5" customHeight="1" x14ac:dyDescent="0.25">
      <c r="A28" s="113" t="s">
        <v>4</v>
      </c>
      <c r="B28" s="204" t="s">
        <v>41</v>
      </c>
      <c r="C28" s="213" t="s">
        <v>67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5"/>
      <c r="O28" s="212" t="s">
        <v>1</v>
      </c>
    </row>
    <row r="29" spans="1:15" ht="22.5" customHeight="1" x14ac:dyDescent="0.25">
      <c r="A29" s="102"/>
      <c r="B29" s="203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11"/>
    </row>
    <row r="30" spans="1:15" ht="26.25" customHeight="1" x14ac:dyDescent="0.25">
      <c r="A30" s="101" t="s">
        <v>3</v>
      </c>
      <c r="B30" s="108" t="s">
        <v>9</v>
      </c>
      <c r="C30" s="97">
        <f>C31+C32</f>
        <v>589.82966483999996</v>
      </c>
      <c r="D30" s="97">
        <f t="shared" ref="D30:N30" si="1">D31+D32</f>
        <v>598.58651750999979</v>
      </c>
      <c r="E30" s="97">
        <f t="shared" si="1"/>
        <v>643.17877911999994</v>
      </c>
      <c r="F30" s="97">
        <f t="shared" si="1"/>
        <v>628.03899226999999</v>
      </c>
      <c r="G30" s="97">
        <f t="shared" si="1"/>
        <v>619.85308422000003</v>
      </c>
      <c r="H30" s="97">
        <f t="shared" si="1"/>
        <v>557.95914405000008</v>
      </c>
      <c r="I30" s="97">
        <f t="shared" si="1"/>
        <v>666.92073754</v>
      </c>
      <c r="J30" s="97">
        <f t="shared" si="1"/>
        <v>662.44249678000006</v>
      </c>
      <c r="K30" s="97">
        <f t="shared" si="1"/>
        <v>680.89798633999999</v>
      </c>
      <c r="L30" s="97">
        <f t="shared" si="1"/>
        <v>685.98208091000004</v>
      </c>
      <c r="M30" s="97">
        <f t="shared" si="1"/>
        <v>625.77173274999996</v>
      </c>
      <c r="N30" s="97">
        <f t="shared" si="1"/>
        <v>0</v>
      </c>
      <c r="O30" s="96">
        <f>SUM(C30:N30)</f>
        <v>6959.4612163299989</v>
      </c>
    </row>
    <row r="31" spans="1:15" ht="23.25" customHeight="1" x14ac:dyDescent="0.25">
      <c r="A31" s="205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206"/>
      <c r="B32" s="110" t="s">
        <v>2</v>
      </c>
      <c r="C32" s="164">
        <v>589.82966483999996</v>
      </c>
      <c r="D32" s="164">
        <v>598.58651750999979</v>
      </c>
      <c r="E32" s="55">
        <v>643.17877911999994</v>
      </c>
      <c r="F32" s="55">
        <v>628.03899226999999</v>
      </c>
      <c r="G32" s="55">
        <v>619.85308422000003</v>
      </c>
      <c r="H32" s="55">
        <v>557.95914405000008</v>
      </c>
      <c r="I32" s="55">
        <v>666.92073754</v>
      </c>
      <c r="J32" s="55">
        <v>662.44249678000006</v>
      </c>
      <c r="K32" s="55">
        <v>680.89798633999999</v>
      </c>
      <c r="L32" s="56">
        <v>685.98208091000004</v>
      </c>
      <c r="M32" s="56">
        <v>625.77173274999996</v>
      </c>
      <c r="N32" s="86"/>
      <c r="O32" s="91">
        <f>SUM(C32:N32)</f>
        <v>6959.4612163299989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2">
    <mergeCell ref="B28:B29"/>
    <mergeCell ref="A31:A32"/>
    <mergeCell ref="C22:N22"/>
    <mergeCell ref="O22:O23"/>
    <mergeCell ref="O28:O29"/>
    <mergeCell ref="C28:N28"/>
    <mergeCell ref="B14:B15"/>
    <mergeCell ref="C14:D14"/>
    <mergeCell ref="A14:A15"/>
    <mergeCell ref="A27:O27"/>
    <mergeCell ref="B22:B23"/>
    <mergeCell ref="E14:F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tabSelected="1" view="pageBreakPreview" topLeftCell="A22" zoomScale="90" zoomScaleNormal="100" zoomScaleSheetLayoutView="90" workbookViewId="0">
      <selection activeCell="M45" sqref="M45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3.5703125" style="5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32" t="s">
        <v>4</v>
      </c>
      <c r="B13" s="242" t="s">
        <v>0</v>
      </c>
      <c r="C13" s="230" t="s">
        <v>56</v>
      </c>
      <c r="D13" s="231"/>
      <c r="E13" s="216" t="s">
        <v>58</v>
      </c>
      <c r="F13" s="217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33"/>
      <c r="B14" s="243"/>
      <c r="C14" s="115" t="s">
        <v>36</v>
      </c>
      <c r="D14" s="166" t="s">
        <v>37</v>
      </c>
      <c r="E14" s="169" t="s">
        <v>36</v>
      </c>
      <c r="F14" s="116" t="s">
        <v>37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>C16+C20</f>
        <v>1242093</v>
      </c>
      <c r="D15" s="167">
        <f>D16+D20</f>
        <v>5555.0530661900002</v>
      </c>
      <c r="E15" s="170">
        <f>E16+E20</f>
        <v>1843010</v>
      </c>
      <c r="F15" s="171">
        <f>F16+F20</f>
        <v>9256.4536410199998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34"/>
      <c r="B16" s="40" t="s">
        <v>39</v>
      </c>
      <c r="C16" s="45">
        <f>C18+C19</f>
        <v>211722</v>
      </c>
      <c r="D16" s="165">
        <f>D18+D19</f>
        <v>2993.0275786300003</v>
      </c>
      <c r="E16" s="172">
        <f>E18+E19</f>
        <v>62908</v>
      </c>
      <c r="F16" s="117">
        <f>F18+F19</f>
        <v>4677.7415611899996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35"/>
      <c r="B17" s="40" t="s">
        <v>5</v>
      </c>
      <c r="C17" s="226"/>
      <c r="D17" s="227"/>
      <c r="E17" s="218"/>
      <c r="F17" s="219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35"/>
      <c r="B18" s="40" t="s">
        <v>6</v>
      </c>
      <c r="C18" s="51"/>
      <c r="D18" s="165"/>
      <c r="E18" s="173"/>
      <c r="F18" s="117"/>
      <c r="G18" s="15"/>
      <c r="H18" s="15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35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35"/>
      <c r="B20" s="40" t="s">
        <v>10</v>
      </c>
      <c r="C20" s="45">
        <f>C22+C23</f>
        <v>1030371</v>
      </c>
      <c r="D20" s="165">
        <f>D22+D23</f>
        <v>2562.0254875599999</v>
      </c>
      <c r="E20" s="172">
        <f>E22+E23</f>
        <v>1780102</v>
      </c>
      <c r="F20" s="117">
        <f>F22+F23</f>
        <v>4578.7120798300002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35"/>
      <c r="B21" s="40" t="s">
        <v>5</v>
      </c>
      <c r="C21" s="226"/>
      <c r="D21" s="227"/>
      <c r="E21" s="218"/>
      <c r="F21" s="219"/>
      <c r="G21" s="15"/>
      <c r="H21" s="15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35"/>
      <c r="B22" s="40" t="s">
        <v>6</v>
      </c>
      <c r="C22" s="51"/>
      <c r="D22" s="165"/>
      <c r="E22" s="173"/>
      <c r="F22" s="117"/>
      <c r="G22" s="15"/>
      <c r="H22" s="15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39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71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32" t="s">
        <v>4</v>
      </c>
      <c r="B27" s="228" t="s">
        <v>0</v>
      </c>
      <c r="C27" s="230" t="s">
        <v>67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20" t="s">
        <v>1</v>
      </c>
    </row>
    <row r="28" spans="1:17" ht="15" x14ac:dyDescent="0.2">
      <c r="A28" s="233"/>
      <c r="B28" s="229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21"/>
    </row>
    <row r="29" spans="1:17" ht="19.5" customHeight="1" x14ac:dyDescent="0.25">
      <c r="A29" s="69" t="s">
        <v>3</v>
      </c>
      <c r="B29" s="39" t="s">
        <v>33</v>
      </c>
      <c r="C29" s="44">
        <f>C30+C34</f>
        <v>208600</v>
      </c>
      <c r="D29" s="44">
        <f t="shared" ref="D29:N29" si="0">D30+D34</f>
        <v>197012</v>
      </c>
      <c r="E29" s="44">
        <f t="shared" si="0"/>
        <v>218366</v>
      </c>
      <c r="F29" s="44">
        <f t="shared" si="0"/>
        <v>226665</v>
      </c>
      <c r="G29" s="44">
        <f t="shared" si="0"/>
        <v>240884</v>
      </c>
      <c r="H29" s="44">
        <f t="shared" si="0"/>
        <v>223774</v>
      </c>
      <c r="I29" s="44">
        <f t="shared" si="0"/>
        <v>258506</v>
      </c>
      <c r="J29" s="44">
        <f t="shared" si="0"/>
        <v>259919</v>
      </c>
      <c r="K29" s="44">
        <f t="shared" si="0"/>
        <v>253626</v>
      </c>
      <c r="L29" s="44">
        <f t="shared" si="0"/>
        <v>264593</v>
      </c>
      <c r="M29" s="44">
        <f t="shared" si="0"/>
        <v>243617</v>
      </c>
      <c r="N29" s="44">
        <f t="shared" si="0"/>
        <v>0</v>
      </c>
      <c r="O29" s="57">
        <f>SUM(C29:N29)</f>
        <v>2595562</v>
      </c>
      <c r="Q29" s="59"/>
    </row>
    <row r="30" spans="1:17" ht="30.75" x14ac:dyDescent="0.25">
      <c r="A30" s="234"/>
      <c r="B30" s="40" t="s">
        <v>39</v>
      </c>
      <c r="C30" s="45">
        <f>C32+C33</f>
        <v>7213</v>
      </c>
      <c r="D30" s="45">
        <f>D32+D33</f>
        <v>7336</v>
      </c>
      <c r="E30" s="45">
        <f t="shared" ref="E30:N30" si="1">E32+E33</f>
        <v>7652</v>
      </c>
      <c r="F30" s="45">
        <f t="shared" si="1"/>
        <v>7892</v>
      </c>
      <c r="G30" s="45">
        <f t="shared" si="1"/>
        <v>8170</v>
      </c>
      <c r="H30" s="45">
        <f t="shared" si="1"/>
        <v>7569</v>
      </c>
      <c r="I30" s="45">
        <f t="shared" si="1"/>
        <v>8992</v>
      </c>
      <c r="J30" s="45">
        <f t="shared" si="1"/>
        <v>8365</v>
      </c>
      <c r="K30" s="45">
        <f t="shared" si="1"/>
        <v>8351</v>
      </c>
      <c r="L30" s="45">
        <f t="shared" si="1"/>
        <v>8861</v>
      </c>
      <c r="M30" s="45">
        <f t="shared" si="1"/>
        <v>7783</v>
      </c>
      <c r="N30" s="45">
        <f t="shared" si="1"/>
        <v>0</v>
      </c>
      <c r="O30" s="71">
        <f>SUM(C30:N30)</f>
        <v>88184</v>
      </c>
      <c r="Q30" s="59"/>
    </row>
    <row r="31" spans="1:17" ht="15.75" x14ac:dyDescent="0.25">
      <c r="A31" s="235"/>
      <c r="B31" s="40" t="s">
        <v>5</v>
      </c>
      <c r="C31" s="223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71"/>
      <c r="Q31" s="59"/>
    </row>
    <row r="32" spans="1:17" ht="15.75" x14ac:dyDescent="0.25">
      <c r="A32" s="235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35"/>
      <c r="B33" s="40" t="s">
        <v>7</v>
      </c>
      <c r="C33" s="47">
        <v>7213</v>
      </c>
      <c r="D33" s="47">
        <v>7336</v>
      </c>
      <c r="E33" s="47">
        <v>7652</v>
      </c>
      <c r="F33" s="47">
        <v>7892</v>
      </c>
      <c r="G33" s="47">
        <v>8170</v>
      </c>
      <c r="H33" s="47">
        <v>7569</v>
      </c>
      <c r="I33" s="47">
        <v>8992</v>
      </c>
      <c r="J33" s="47">
        <v>8365</v>
      </c>
      <c r="K33" s="47">
        <v>8351</v>
      </c>
      <c r="L33" s="47">
        <v>8861</v>
      </c>
      <c r="M33" s="47">
        <v>7783</v>
      </c>
      <c r="N33" s="64"/>
      <c r="O33" s="72">
        <f>SUM(C33:N33)</f>
        <v>88184</v>
      </c>
      <c r="Q33" s="59"/>
    </row>
    <row r="34" spans="1:17" ht="15.75" x14ac:dyDescent="0.25">
      <c r="A34" s="235"/>
      <c r="B34" s="40" t="s">
        <v>10</v>
      </c>
      <c r="C34" s="45">
        <f>C36+C37</f>
        <v>201387</v>
      </c>
      <c r="D34" s="45">
        <f t="shared" ref="D34:N34" si="2">D36+D37</f>
        <v>189676</v>
      </c>
      <c r="E34" s="45">
        <f t="shared" si="2"/>
        <v>210714</v>
      </c>
      <c r="F34" s="45">
        <f t="shared" si="2"/>
        <v>218773</v>
      </c>
      <c r="G34" s="45">
        <f t="shared" si="2"/>
        <v>232714</v>
      </c>
      <c r="H34" s="45">
        <f t="shared" si="2"/>
        <v>216205</v>
      </c>
      <c r="I34" s="45">
        <f t="shared" si="2"/>
        <v>249514</v>
      </c>
      <c r="J34" s="45">
        <f t="shared" si="2"/>
        <v>251554</v>
      </c>
      <c r="K34" s="45">
        <f t="shared" si="2"/>
        <v>245275</v>
      </c>
      <c r="L34" s="45">
        <f t="shared" si="2"/>
        <v>255732</v>
      </c>
      <c r="M34" s="45">
        <f t="shared" si="2"/>
        <v>235834</v>
      </c>
      <c r="N34" s="45">
        <f t="shared" si="2"/>
        <v>0</v>
      </c>
      <c r="O34" s="71">
        <f>SUM(C34:N34)</f>
        <v>2507378</v>
      </c>
      <c r="Q34" s="59"/>
    </row>
    <row r="35" spans="1:17" ht="15.75" x14ac:dyDescent="0.25">
      <c r="A35" s="235"/>
      <c r="B35" s="40" t="s">
        <v>5</v>
      </c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5"/>
      <c r="O35" s="71"/>
      <c r="Q35" s="59"/>
    </row>
    <row r="36" spans="1:17" ht="15.75" x14ac:dyDescent="0.25">
      <c r="A36" s="235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33"/>
      <c r="B37" s="40" t="s">
        <v>7</v>
      </c>
      <c r="C37" s="47">
        <v>201387</v>
      </c>
      <c r="D37" s="47">
        <v>189676</v>
      </c>
      <c r="E37" s="47">
        <v>210714</v>
      </c>
      <c r="F37" s="47">
        <v>218773</v>
      </c>
      <c r="G37" s="47">
        <v>232714</v>
      </c>
      <c r="H37" s="47">
        <v>216205</v>
      </c>
      <c r="I37" s="47">
        <v>249514</v>
      </c>
      <c r="J37" s="47">
        <v>251554</v>
      </c>
      <c r="K37" s="47">
        <v>245275</v>
      </c>
      <c r="L37" s="47">
        <v>255732</v>
      </c>
      <c r="M37" s="47">
        <v>235834</v>
      </c>
      <c r="N37" s="64"/>
      <c r="O37" s="72">
        <f>SUM(C37:N37)</f>
        <v>2507378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34" t="s">
        <v>4</v>
      </c>
      <c r="B39" s="229" t="s">
        <v>0</v>
      </c>
      <c r="C39" s="240" t="s">
        <v>68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22" t="s">
        <v>1</v>
      </c>
      <c r="P39" s="15"/>
    </row>
    <row r="40" spans="1:17" ht="15" x14ac:dyDescent="0.2">
      <c r="A40" s="233"/>
      <c r="B40" s="229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21"/>
    </row>
    <row r="41" spans="1:17" ht="18.75" customHeight="1" x14ac:dyDescent="0.25">
      <c r="A41" s="70" t="s">
        <v>3</v>
      </c>
      <c r="B41" s="39" t="s">
        <v>32</v>
      </c>
      <c r="C41" s="50">
        <f>C42+C46</f>
        <v>1180.6197538399999</v>
      </c>
      <c r="D41" s="50">
        <f t="shared" ref="D41:N41" si="3">D42+D46</f>
        <v>1187.4644545099998</v>
      </c>
      <c r="E41" s="50">
        <f t="shared" si="3"/>
        <v>1264.32194912</v>
      </c>
      <c r="F41" s="50">
        <f t="shared" si="3"/>
        <v>1249.9402162900001</v>
      </c>
      <c r="G41" s="50">
        <f t="shared" si="3"/>
        <v>1232.48221711</v>
      </c>
      <c r="H41" s="50">
        <f t="shared" si="3"/>
        <v>1090.6822809499999</v>
      </c>
      <c r="I41" s="50">
        <f t="shared" si="3"/>
        <v>1298.3733364499999</v>
      </c>
      <c r="J41" s="50">
        <f t="shared" si="3"/>
        <v>1282.1297818600001</v>
      </c>
      <c r="K41" s="50">
        <f t="shared" si="3"/>
        <v>1319.02535734</v>
      </c>
      <c r="L41" s="50">
        <f t="shared" si="3"/>
        <v>1336.0996479099999</v>
      </c>
      <c r="M41" s="50">
        <f t="shared" si="3"/>
        <v>1198.58156375</v>
      </c>
      <c r="N41" s="50">
        <f t="shared" si="3"/>
        <v>0</v>
      </c>
      <c r="O41" s="75">
        <f>SUM(C41:N41)</f>
        <v>13639.720559129999</v>
      </c>
      <c r="Q41" s="60"/>
    </row>
    <row r="42" spans="1:17" ht="30.75" x14ac:dyDescent="0.25">
      <c r="A42" s="235"/>
      <c r="B42" s="40" t="s">
        <v>39</v>
      </c>
      <c r="C42" s="46">
        <f>C44+C45</f>
        <v>590.79008899999997</v>
      </c>
      <c r="D42" s="46">
        <f t="shared" ref="D42:N42" si="4">D44+D45</f>
        <v>588.87793699999997</v>
      </c>
      <c r="E42" s="46">
        <f t="shared" si="4"/>
        <v>621.14317000000005</v>
      </c>
      <c r="F42" s="46">
        <f t="shared" si="4"/>
        <v>621.90122401999997</v>
      </c>
      <c r="G42" s="46">
        <f t="shared" si="4"/>
        <v>612.62913288999994</v>
      </c>
      <c r="H42" s="46">
        <f t="shared" si="4"/>
        <v>532.72313689999999</v>
      </c>
      <c r="I42" s="46">
        <f t="shared" si="4"/>
        <v>631.45259891000001</v>
      </c>
      <c r="J42" s="46">
        <f t="shared" si="4"/>
        <v>619.68728508000004</v>
      </c>
      <c r="K42" s="46">
        <f t="shared" si="4"/>
        <v>638.12737100000004</v>
      </c>
      <c r="L42" s="46">
        <f t="shared" si="4"/>
        <v>650.11756700000001</v>
      </c>
      <c r="M42" s="46">
        <f t="shared" si="4"/>
        <v>572.80983100000003</v>
      </c>
      <c r="N42" s="46">
        <f t="shared" si="4"/>
        <v>0</v>
      </c>
      <c r="O42" s="76">
        <f t="shared" ref="O42:O49" si="5">SUM(C42:N42)</f>
        <v>6680.2593428</v>
      </c>
      <c r="Q42" s="60"/>
    </row>
    <row r="43" spans="1:17" ht="15.75" x14ac:dyDescent="0.25">
      <c r="A43" s="235"/>
      <c r="B43" s="40" t="s">
        <v>5</v>
      </c>
      <c r="C43" s="236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8"/>
      <c r="O43" s="76"/>
      <c r="Q43" s="60"/>
    </row>
    <row r="44" spans="1:17" ht="15.75" x14ac:dyDescent="0.25">
      <c r="A44" s="235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35"/>
      <c r="B45" s="40" t="s">
        <v>7</v>
      </c>
      <c r="C45" s="48">
        <v>590.79008899999997</v>
      </c>
      <c r="D45" s="48">
        <v>588.87793699999997</v>
      </c>
      <c r="E45" s="53">
        <v>621.14317000000005</v>
      </c>
      <c r="F45" s="48">
        <v>621.90122401999997</v>
      </c>
      <c r="G45" s="48">
        <v>612.62913288999994</v>
      </c>
      <c r="H45" s="48">
        <v>532.72313689999999</v>
      </c>
      <c r="I45" s="48">
        <v>631.45259891000001</v>
      </c>
      <c r="J45" s="48">
        <v>619.68728508000004</v>
      </c>
      <c r="K45" s="53">
        <v>638.12737100000004</v>
      </c>
      <c r="L45" s="53">
        <v>650.11756700000001</v>
      </c>
      <c r="M45" s="53">
        <v>572.80983100000003</v>
      </c>
      <c r="N45" s="67"/>
      <c r="O45" s="77">
        <f t="shared" si="5"/>
        <v>6680.2593428</v>
      </c>
      <c r="Q45" s="60"/>
    </row>
    <row r="46" spans="1:17" ht="15.75" x14ac:dyDescent="0.25">
      <c r="A46" s="235"/>
      <c r="B46" s="40" t="s">
        <v>10</v>
      </c>
      <c r="C46" s="46">
        <f>C48+C49</f>
        <v>589.82966483999996</v>
      </c>
      <c r="D46" s="46">
        <f t="shared" ref="D46:N46" si="6">D48+D49</f>
        <v>598.58651750999979</v>
      </c>
      <c r="E46" s="46">
        <f t="shared" si="6"/>
        <v>643.17877911999994</v>
      </c>
      <c r="F46" s="46">
        <f t="shared" si="6"/>
        <v>628.03899226999999</v>
      </c>
      <c r="G46" s="46">
        <f t="shared" si="6"/>
        <v>619.85308422000003</v>
      </c>
      <c r="H46" s="46">
        <f t="shared" si="6"/>
        <v>557.95914405000008</v>
      </c>
      <c r="I46" s="46">
        <f t="shared" si="6"/>
        <v>666.92073754</v>
      </c>
      <c r="J46" s="46">
        <f t="shared" si="6"/>
        <v>662.44249678000006</v>
      </c>
      <c r="K46" s="46">
        <f t="shared" si="6"/>
        <v>680.89798633999999</v>
      </c>
      <c r="L46" s="46">
        <f t="shared" si="6"/>
        <v>685.98208091000004</v>
      </c>
      <c r="M46" s="46">
        <f t="shared" si="6"/>
        <v>625.77173274999996</v>
      </c>
      <c r="N46" s="46">
        <f t="shared" si="6"/>
        <v>0</v>
      </c>
      <c r="O46" s="76">
        <f>SUM(C46:N46)</f>
        <v>6959.4612163299989</v>
      </c>
      <c r="Q46" s="60"/>
    </row>
    <row r="47" spans="1:17" ht="15.75" x14ac:dyDescent="0.25">
      <c r="A47" s="235"/>
      <c r="B47" s="40" t="s">
        <v>5</v>
      </c>
      <c r="C47" s="236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8"/>
      <c r="O47" s="76">
        <f t="shared" si="5"/>
        <v>0</v>
      </c>
      <c r="Q47" s="60"/>
    </row>
    <row r="48" spans="1:17" ht="15.75" x14ac:dyDescent="0.25">
      <c r="A48" s="235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 x14ac:dyDescent="0.25">
      <c r="A49" s="239"/>
      <c r="B49" s="78" t="s">
        <v>7</v>
      </c>
      <c r="C49" s="79">
        <v>589.82966483999996</v>
      </c>
      <c r="D49" s="79">
        <v>598.58651750999979</v>
      </c>
      <c r="E49" s="79">
        <v>643.17877911999994</v>
      </c>
      <c r="F49" s="79">
        <v>628.03899226999999</v>
      </c>
      <c r="G49" s="79">
        <v>619.85308422000003</v>
      </c>
      <c r="H49" s="79">
        <v>557.95914405000008</v>
      </c>
      <c r="I49" s="79">
        <v>666.92073754</v>
      </c>
      <c r="J49" s="79">
        <v>662.44249678000006</v>
      </c>
      <c r="K49" s="79">
        <v>680.89798633999999</v>
      </c>
      <c r="L49" s="79">
        <v>685.98208091000004</v>
      </c>
      <c r="M49" s="79">
        <v>625.77173274999996</v>
      </c>
      <c r="N49" s="92"/>
      <c r="O49" s="80">
        <f t="shared" si="5"/>
        <v>6959.4612163299989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3">
    <mergeCell ref="A13:A14"/>
    <mergeCell ref="A16:A23"/>
    <mergeCell ref="C13:D13"/>
    <mergeCell ref="C17:D17"/>
    <mergeCell ref="B13:B14"/>
    <mergeCell ref="C43:N43"/>
    <mergeCell ref="C47:N47"/>
    <mergeCell ref="A42:A49"/>
    <mergeCell ref="B39:B40"/>
    <mergeCell ref="C39:N39"/>
    <mergeCell ref="B27:B28"/>
    <mergeCell ref="C27:N27"/>
    <mergeCell ref="A27:A28"/>
    <mergeCell ref="A39:A40"/>
    <mergeCell ref="A30:A37"/>
    <mergeCell ref="E13:F13"/>
    <mergeCell ref="E17:F17"/>
    <mergeCell ref="E21:F21"/>
    <mergeCell ref="O27:O28"/>
    <mergeCell ref="O39:O40"/>
    <mergeCell ref="C31:N31"/>
    <mergeCell ref="C35:N35"/>
    <mergeCell ref="C21:D21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zoomScale="90" zoomScaleNormal="100" zoomScaleSheetLayoutView="90" workbookViewId="0">
      <selection activeCell="N21" sqref="N21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74</v>
      </c>
      <c r="E14" s="127"/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27"/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27"/>
      <c r="F16" s="127"/>
    </row>
    <row r="17" spans="1:6" ht="18" customHeight="1" x14ac:dyDescent="0.2">
      <c r="A17" s="249"/>
      <c r="B17" s="143" t="s">
        <v>43</v>
      </c>
      <c r="C17" s="155">
        <v>459</v>
      </c>
      <c r="D17" s="155">
        <v>668</v>
      </c>
      <c r="E17" s="127"/>
      <c r="F17" s="127"/>
    </row>
    <row r="18" spans="1:6" ht="17.25" customHeight="1" x14ac:dyDescent="0.2">
      <c r="A18" s="250"/>
      <c r="B18" s="143" t="s">
        <v>42</v>
      </c>
      <c r="C18" s="155">
        <v>285</v>
      </c>
      <c r="D18" s="192">
        <v>597</v>
      </c>
      <c r="E18" s="134"/>
      <c r="F18" s="127"/>
    </row>
    <row r="19" spans="1:6" ht="16.5" thickBot="1" x14ac:dyDescent="0.3">
      <c r="A19" s="251"/>
      <c r="B19" s="139"/>
      <c r="C19" s="154"/>
      <c r="D19" s="154"/>
      <c r="E19" s="127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72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32" t="s">
        <v>50</v>
      </c>
      <c r="B23" s="247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33"/>
      <c r="B24" s="248"/>
      <c r="C24" s="146">
        <f>C26+C27</f>
        <v>1303</v>
      </c>
      <c r="D24" s="146">
        <f>SUM(D26:D27)</f>
        <v>1477</v>
      </c>
      <c r="E24" s="146">
        <f>SUM(E26:E27)</f>
        <v>1432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44"/>
      <c r="D25" s="245"/>
      <c r="E25" s="245"/>
      <c r="F25" s="246"/>
    </row>
    <row r="26" spans="1:6" ht="14.25" x14ac:dyDescent="0.2">
      <c r="A26" s="249"/>
      <c r="B26" s="143" t="s">
        <v>43</v>
      </c>
      <c r="C26" s="142">
        <v>682</v>
      </c>
      <c r="D26" s="142">
        <v>745</v>
      </c>
      <c r="E26" s="141">
        <v>742</v>
      </c>
      <c r="F26" s="140"/>
    </row>
    <row r="27" spans="1:6" ht="14.25" x14ac:dyDescent="0.2">
      <c r="A27" s="250"/>
      <c r="B27" s="143" t="s">
        <v>42</v>
      </c>
      <c r="C27" s="142">
        <v>621</v>
      </c>
      <c r="D27" s="142">
        <v>732</v>
      </c>
      <c r="E27" s="141">
        <v>690</v>
      </c>
      <c r="F27" s="140"/>
    </row>
    <row r="28" spans="1:6" ht="12.75" customHeight="1" thickBot="1" x14ac:dyDescent="0.25">
      <c r="A28" s="251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193" t="s">
        <v>75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K25" sqref="K25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69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52" t="s">
        <v>0</v>
      </c>
      <c r="B15" s="253" t="s">
        <v>61</v>
      </c>
      <c r="C15" s="254"/>
      <c r="D15" s="254"/>
      <c r="E15" s="254"/>
      <c r="F15" s="255"/>
    </row>
    <row r="16" spans="1:6" ht="17.25" customHeight="1" thickBot="1" x14ac:dyDescent="0.25">
      <c r="A16" s="252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73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5865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5865</v>
      </c>
    </row>
    <row r="19" spans="1:6" ht="15" thickBot="1" x14ac:dyDescent="0.25">
      <c r="A19" s="186"/>
      <c r="B19" s="256"/>
      <c r="C19" s="257"/>
      <c r="D19" s="257"/>
      <c r="E19" s="257"/>
      <c r="F19" s="258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2020-01-08T10:05:18Z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