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 tabRatio="786" activeTab="11"/>
  </bookViews>
  <sheets>
    <sheet name="Janar" sheetId="23" r:id="rId1"/>
    <sheet name="Shkurt" sheetId="24" r:id="rId2"/>
    <sheet name="Mars" sheetId="25" r:id="rId3"/>
    <sheet name="Prill" sheetId="27" r:id="rId4"/>
    <sheet name="Maj" sheetId="28" r:id="rId5"/>
    <sheet name="Qershor" sheetId="29" r:id="rId6"/>
    <sheet name="Korrik" sheetId="30" r:id="rId7"/>
    <sheet name="Gusht" sheetId="31" r:id="rId8"/>
    <sheet name="Shtator" sheetId="32" r:id="rId9"/>
    <sheet name="Tetor" sheetId="33" r:id="rId10"/>
    <sheet name="Nentor" sheetId="34" r:id="rId11"/>
    <sheet name="Dhjetor" sheetId="35" r:id="rId12"/>
  </sheets>
  <calcPr calcId="152511"/>
</workbook>
</file>

<file path=xl/calcChain.xml><?xml version="1.0" encoding="utf-8"?>
<calcChain xmlns="http://schemas.openxmlformats.org/spreadsheetml/2006/main">
  <c r="BR97" i="35" l="1"/>
  <c r="BR99" i="35" s="1"/>
  <c r="BR100" i="35"/>
  <c r="BR103" i="35" s="1"/>
  <c r="BR101" i="35"/>
  <c r="BR61" i="35" l="1"/>
  <c r="BR63" i="35" s="1"/>
  <c r="BR64" i="35"/>
  <c r="BR65" i="35"/>
  <c r="BR67" i="35"/>
  <c r="BK15" i="35" l="1"/>
  <c r="CF101" i="35" l="1"/>
  <c r="CE101" i="35"/>
  <c r="CD101" i="35"/>
  <c r="CC101" i="35"/>
  <c r="CB101" i="35"/>
  <c r="CA101" i="35"/>
  <c r="BZ101" i="35"/>
  <c r="BY101" i="35"/>
  <c r="BX101" i="35"/>
  <c r="BW101" i="35"/>
  <c r="BV101" i="35"/>
  <c r="BU101" i="35"/>
  <c r="BT101" i="35"/>
  <c r="BS101" i="35"/>
  <c r="CF100" i="35"/>
  <c r="CE100" i="35"/>
  <c r="CD100" i="35"/>
  <c r="CC100" i="35"/>
  <c r="CB100" i="35"/>
  <c r="CA100" i="35"/>
  <c r="BZ100" i="35"/>
  <c r="BY100" i="35"/>
  <c r="BX100" i="35"/>
  <c r="BW100" i="35"/>
  <c r="BV100" i="35"/>
  <c r="BU100" i="35"/>
  <c r="BT100" i="35"/>
  <c r="BS100" i="35"/>
  <c r="CF97" i="35"/>
  <c r="CF99" i="35" s="1"/>
  <c r="CE97" i="35"/>
  <c r="CE99" i="35" s="1"/>
  <c r="CD97" i="35"/>
  <c r="CD99" i="35" s="1"/>
  <c r="CC97" i="35"/>
  <c r="CC99" i="35" s="1"/>
  <c r="CB97" i="35"/>
  <c r="CB99" i="35" s="1"/>
  <c r="CA97" i="35"/>
  <c r="CA99" i="35" s="1"/>
  <c r="BZ97" i="35"/>
  <c r="BZ99" i="35" s="1"/>
  <c r="BY97" i="35"/>
  <c r="BY99" i="35" s="1"/>
  <c r="BX97" i="35"/>
  <c r="BX99" i="35" s="1"/>
  <c r="BW97" i="35"/>
  <c r="BW99" i="35" s="1"/>
  <c r="BV97" i="35"/>
  <c r="BV99" i="35" s="1"/>
  <c r="BU97" i="35"/>
  <c r="BU99" i="35" s="1"/>
  <c r="BT97" i="35"/>
  <c r="BT99" i="35" s="1"/>
  <c r="BS97" i="35"/>
  <c r="BS99" i="35" s="1"/>
  <c r="CF65" i="35"/>
  <c r="CE65" i="35"/>
  <c r="CD65" i="35"/>
  <c r="CC65" i="35"/>
  <c r="CB65" i="35"/>
  <c r="CA65" i="35"/>
  <c r="BZ65" i="35"/>
  <c r="BY65" i="35"/>
  <c r="BX65" i="35"/>
  <c r="BW65" i="35"/>
  <c r="BV65" i="35"/>
  <c r="BU65" i="35"/>
  <c r="BT65" i="35"/>
  <c r="BS65" i="35"/>
  <c r="CF64" i="35"/>
  <c r="CE64" i="35"/>
  <c r="CD64" i="35"/>
  <c r="CC64" i="35"/>
  <c r="CB64" i="35"/>
  <c r="CA64" i="35"/>
  <c r="BZ64" i="35"/>
  <c r="BY64" i="35"/>
  <c r="BX64" i="35"/>
  <c r="BW64" i="35"/>
  <c r="BV64" i="35"/>
  <c r="BU64" i="35"/>
  <c r="BT64" i="35"/>
  <c r="BS64" i="35"/>
  <c r="CF61" i="35"/>
  <c r="CF63" i="35" s="1"/>
  <c r="CE61" i="35"/>
  <c r="CE63" i="35" s="1"/>
  <c r="CD61" i="35"/>
  <c r="CD63" i="35" s="1"/>
  <c r="CC61" i="35"/>
  <c r="CC63" i="35" s="1"/>
  <c r="CB61" i="35"/>
  <c r="CB63" i="35" s="1"/>
  <c r="CA61" i="35"/>
  <c r="CA63" i="35" s="1"/>
  <c r="BZ61" i="35"/>
  <c r="BZ63" i="35" s="1"/>
  <c r="BY61" i="35"/>
  <c r="BY63" i="35" s="1"/>
  <c r="BX61" i="35"/>
  <c r="BX63" i="35" s="1"/>
  <c r="BW61" i="35"/>
  <c r="BW63" i="35" s="1"/>
  <c r="BV61" i="35"/>
  <c r="BV63" i="35" s="1"/>
  <c r="BU61" i="35"/>
  <c r="BU63" i="35" s="1"/>
  <c r="BT61" i="35"/>
  <c r="BT63" i="35" s="1"/>
  <c r="BS61" i="35"/>
  <c r="BS63" i="35" s="1"/>
  <c r="BL29" i="35"/>
  <c r="BK29" i="35"/>
  <c r="BL28" i="35"/>
  <c r="BK28" i="35"/>
  <c r="BL27" i="35"/>
  <c r="BK27" i="35"/>
  <c r="BL26" i="35"/>
  <c r="BK26" i="35"/>
  <c r="BL25" i="35"/>
  <c r="BK25" i="35"/>
  <c r="BL24" i="35"/>
  <c r="BK24" i="35"/>
  <c r="BL23" i="35"/>
  <c r="BK23" i="35"/>
  <c r="BL22" i="35"/>
  <c r="BK22" i="35"/>
  <c r="BL21" i="35"/>
  <c r="BK21" i="35"/>
  <c r="BL20" i="35"/>
  <c r="BK20" i="35"/>
  <c r="BL19" i="35"/>
  <c r="BK19" i="35"/>
  <c r="BL18" i="35"/>
  <c r="BK18" i="35"/>
  <c r="BL17" i="35"/>
  <c r="BK17" i="35"/>
  <c r="BL16" i="35"/>
  <c r="BK16" i="35"/>
  <c r="BL15" i="35"/>
  <c r="BU67" i="35" l="1"/>
  <c r="BY67" i="35"/>
  <c r="CC67" i="35"/>
  <c r="CF103" i="35"/>
  <c r="BS67" i="35"/>
  <c r="BW67" i="35"/>
  <c r="CA67" i="35"/>
  <c r="CE67" i="35"/>
  <c r="BX103" i="35"/>
  <c r="CB103" i="35"/>
  <c r="BT103" i="35"/>
  <c r="BU103" i="35"/>
  <c r="BY103" i="35"/>
  <c r="CC103" i="35"/>
  <c r="BT67" i="35"/>
  <c r="BX67" i="35"/>
  <c r="CB67" i="35"/>
  <c r="CF67" i="35"/>
  <c r="BV67" i="35"/>
  <c r="BZ67" i="35"/>
  <c r="CD67" i="35"/>
  <c r="BV103" i="35"/>
  <c r="BZ103" i="35"/>
  <c r="CD103" i="35"/>
  <c r="BS103" i="35"/>
  <c r="BW103" i="35"/>
  <c r="CA103" i="35"/>
  <c r="CE103" i="35"/>
  <c r="BR61" i="34"/>
  <c r="BR63" i="34" s="1"/>
  <c r="BR64" i="34"/>
  <c r="BR65" i="34"/>
  <c r="BR97" i="34"/>
  <c r="BS97" i="34"/>
  <c r="BT97" i="34"/>
  <c r="BT99" i="34" s="1"/>
  <c r="BU97" i="34"/>
  <c r="BU99" i="34" s="1"/>
  <c r="BV97" i="34"/>
  <c r="BV99" i="34" s="1"/>
  <c r="BW97" i="34"/>
  <c r="BW99" i="34" s="1"/>
  <c r="BX97" i="34"/>
  <c r="BX99" i="34" s="1"/>
  <c r="BY97" i="34"/>
  <c r="BY99" i="34" s="1"/>
  <c r="BZ97" i="34"/>
  <c r="BZ99" i="34" s="1"/>
  <c r="CA97" i="34"/>
  <c r="CA99" i="34" s="1"/>
  <c r="CB97" i="34"/>
  <c r="CB99" i="34" s="1"/>
  <c r="CC97" i="34"/>
  <c r="CC99" i="34" s="1"/>
  <c r="CD97" i="34"/>
  <c r="CD99" i="34" s="1"/>
  <c r="CE97" i="34"/>
  <c r="CE99" i="34" s="1"/>
  <c r="CF97" i="34"/>
  <c r="CF99" i="34" s="1"/>
  <c r="CF101" i="34"/>
  <c r="CE101" i="34"/>
  <c r="CD101" i="34"/>
  <c r="CC101" i="34"/>
  <c r="CB101" i="34"/>
  <c r="CA101" i="34"/>
  <c r="BZ101" i="34"/>
  <c r="BY101" i="34"/>
  <c r="BX101" i="34"/>
  <c r="BW101" i="34"/>
  <c r="BV101" i="34"/>
  <c r="BU101" i="34"/>
  <c r="BT101" i="34"/>
  <c r="BS101" i="34"/>
  <c r="BR101" i="34"/>
  <c r="CF100" i="34"/>
  <c r="CE100" i="34"/>
  <c r="CD100" i="34"/>
  <c r="CC100" i="34"/>
  <c r="CB100" i="34"/>
  <c r="CA100" i="34"/>
  <c r="BZ100" i="34"/>
  <c r="BY100" i="34"/>
  <c r="BX100" i="34"/>
  <c r="BW100" i="34"/>
  <c r="BV100" i="34"/>
  <c r="BU100" i="34"/>
  <c r="BT100" i="34"/>
  <c r="BS100" i="34"/>
  <c r="BR100" i="34"/>
  <c r="BS99" i="34"/>
  <c r="BR99" i="34"/>
  <c r="CF65" i="34"/>
  <c r="CE65" i="34"/>
  <c r="CD65" i="34"/>
  <c r="CC65" i="34"/>
  <c r="CB65" i="34"/>
  <c r="CA65" i="34"/>
  <c r="BZ65" i="34"/>
  <c r="BY65" i="34"/>
  <c r="BX65" i="34"/>
  <c r="BW65" i="34"/>
  <c r="BV65" i="34"/>
  <c r="BU65" i="34"/>
  <c r="BT65" i="34"/>
  <c r="BS65" i="34"/>
  <c r="CF64" i="34"/>
  <c r="CE64" i="34"/>
  <c r="CD64" i="34"/>
  <c r="CC64" i="34"/>
  <c r="CB64" i="34"/>
  <c r="CA64" i="34"/>
  <c r="BZ64" i="34"/>
  <c r="BY64" i="34"/>
  <c r="BX64" i="34"/>
  <c r="BW64" i="34"/>
  <c r="BV64" i="34"/>
  <c r="BU64" i="34"/>
  <c r="BT64" i="34"/>
  <c r="BS64" i="34"/>
  <c r="CF61" i="34"/>
  <c r="CF63" i="34" s="1"/>
  <c r="CE61" i="34"/>
  <c r="CE63" i="34" s="1"/>
  <c r="CD61" i="34"/>
  <c r="CD63" i="34" s="1"/>
  <c r="CC61" i="34"/>
  <c r="CC63" i="34" s="1"/>
  <c r="CB61" i="34"/>
  <c r="CB63" i="34" s="1"/>
  <c r="CA61" i="34"/>
  <c r="CA63" i="34" s="1"/>
  <c r="BZ61" i="34"/>
  <c r="BZ63" i="34" s="1"/>
  <c r="BY61" i="34"/>
  <c r="BY63" i="34" s="1"/>
  <c r="BX61" i="34"/>
  <c r="BX63" i="34" s="1"/>
  <c r="BW61" i="34"/>
  <c r="BW63" i="34" s="1"/>
  <c r="BV61" i="34"/>
  <c r="BV63" i="34" s="1"/>
  <c r="BU61" i="34"/>
  <c r="BU63" i="34" s="1"/>
  <c r="BT61" i="34"/>
  <c r="BT63" i="34" s="1"/>
  <c r="BS61" i="34"/>
  <c r="BS63" i="34" s="1"/>
  <c r="BL29" i="34"/>
  <c r="BK29" i="34"/>
  <c r="BL28" i="34"/>
  <c r="BK28" i="34"/>
  <c r="BL27" i="34"/>
  <c r="BK27" i="34"/>
  <c r="BL26" i="34"/>
  <c r="BK26" i="34"/>
  <c r="BL25" i="34"/>
  <c r="BK25" i="34"/>
  <c r="BL24" i="34"/>
  <c r="BK24" i="34"/>
  <c r="BL23" i="34"/>
  <c r="BK23" i="34"/>
  <c r="BL22" i="34"/>
  <c r="BK22" i="34"/>
  <c r="BL21" i="34"/>
  <c r="BK21" i="34"/>
  <c r="BL20" i="34"/>
  <c r="BK20" i="34"/>
  <c r="BL19" i="34"/>
  <c r="BK19" i="34"/>
  <c r="BL18" i="34"/>
  <c r="BK18" i="34"/>
  <c r="BL17" i="34"/>
  <c r="BK17" i="34"/>
  <c r="BL16" i="34"/>
  <c r="BK16" i="34"/>
  <c r="BL15" i="34"/>
  <c r="BK15" i="34"/>
  <c r="CE102" i="33"/>
  <c r="CF102" i="33"/>
  <c r="CE101" i="33"/>
  <c r="CE104" i="33" s="1"/>
  <c r="CF101" i="33"/>
  <c r="CF104" i="33" s="1"/>
  <c r="CE100" i="33"/>
  <c r="CE98" i="33"/>
  <c r="CF98" i="33"/>
  <c r="CF100" i="33" s="1"/>
  <c r="CE66" i="33"/>
  <c r="CF66" i="33"/>
  <c r="CE65" i="33"/>
  <c r="CF65" i="33"/>
  <c r="CE62" i="33"/>
  <c r="CE64" i="33" s="1"/>
  <c r="CF62" i="33"/>
  <c r="CF64" i="33" s="1"/>
  <c r="BL29" i="33"/>
  <c r="BK29" i="33"/>
  <c r="BL28" i="33"/>
  <c r="BK28" i="33"/>
  <c r="CC67" i="34" l="1"/>
  <c r="BV103" i="34"/>
  <c r="BU103" i="34"/>
  <c r="CC103" i="34"/>
  <c r="BY103" i="34"/>
  <c r="BR67" i="34"/>
  <c r="BV67" i="34"/>
  <c r="BZ67" i="34"/>
  <c r="CD67" i="34"/>
  <c r="BR103" i="34"/>
  <c r="BZ103" i="34"/>
  <c r="CD103" i="34"/>
  <c r="BU67" i="34"/>
  <c r="BY67" i="34"/>
  <c r="BS103" i="34"/>
  <c r="BW103" i="34"/>
  <c r="CA103" i="34"/>
  <c r="CE103" i="34"/>
  <c r="BT103" i="34"/>
  <c r="BX103" i="34"/>
  <c r="CB103" i="34"/>
  <c r="CF103" i="34"/>
  <c r="BW67" i="34"/>
  <c r="CE67" i="34"/>
  <c r="BT67" i="34"/>
  <c r="BX67" i="34"/>
  <c r="CB67" i="34"/>
  <c r="CF67" i="34"/>
  <c r="BS67" i="34"/>
  <c r="CA67" i="34"/>
  <c r="CF68" i="33"/>
  <c r="CE68" i="33"/>
  <c r="BS102" i="33" l="1"/>
  <c r="BT102" i="33"/>
  <c r="BU102" i="33"/>
  <c r="BV102" i="33"/>
  <c r="BW102" i="33"/>
  <c r="BX102" i="33"/>
  <c r="BY102" i="33"/>
  <c r="BZ102" i="33"/>
  <c r="CA102" i="33"/>
  <c r="CB102" i="33"/>
  <c r="CC102" i="33"/>
  <c r="CD102" i="33"/>
  <c r="BS101" i="33"/>
  <c r="BT101" i="33"/>
  <c r="BU101" i="33"/>
  <c r="BV101" i="33"/>
  <c r="BW101" i="33"/>
  <c r="BX101" i="33"/>
  <c r="BY101" i="33"/>
  <c r="BZ101" i="33"/>
  <c r="CA101" i="33"/>
  <c r="CB101" i="33"/>
  <c r="CC101" i="33"/>
  <c r="CD101" i="33"/>
  <c r="BS98" i="33"/>
  <c r="BT98" i="33"/>
  <c r="BU98" i="33"/>
  <c r="BV98" i="33"/>
  <c r="BW98" i="33"/>
  <c r="BX98" i="33"/>
  <c r="BY98" i="33"/>
  <c r="BZ98" i="33"/>
  <c r="CA98" i="33"/>
  <c r="CB98" i="33"/>
  <c r="CC98" i="33"/>
  <c r="CD98" i="33"/>
  <c r="BS62" i="33"/>
  <c r="BT62" i="33"/>
  <c r="BU62" i="33"/>
  <c r="BV62" i="33"/>
  <c r="BW62" i="33"/>
  <c r="BX62" i="33"/>
  <c r="BY62" i="33"/>
  <c r="BZ62" i="33"/>
  <c r="CA62" i="33"/>
  <c r="CB62" i="33"/>
  <c r="CC62" i="33"/>
  <c r="CD62" i="33"/>
  <c r="BS65" i="33"/>
  <c r="BT65" i="33"/>
  <c r="BU65" i="33"/>
  <c r="BV65" i="33"/>
  <c r="BW65" i="33"/>
  <c r="BX65" i="33"/>
  <c r="BY65" i="33"/>
  <c r="BZ65" i="33"/>
  <c r="CA65" i="33"/>
  <c r="CB65" i="33"/>
  <c r="CC65" i="33"/>
  <c r="CD65" i="33"/>
  <c r="BS66" i="33"/>
  <c r="BT66" i="33"/>
  <c r="BU66" i="33"/>
  <c r="BV66" i="33"/>
  <c r="BW66" i="33"/>
  <c r="BX66" i="33"/>
  <c r="BY66" i="33"/>
  <c r="BZ66" i="33"/>
  <c r="CA66" i="33"/>
  <c r="CB66" i="33"/>
  <c r="CC66" i="33"/>
  <c r="CD66" i="33"/>
  <c r="BR66" i="33"/>
  <c r="BR102" i="33"/>
  <c r="BR101" i="33"/>
  <c r="BR98" i="33"/>
  <c r="BR65" i="33"/>
  <c r="BR62" i="33"/>
  <c r="BL16" i="33" l="1"/>
  <c r="BL17" i="33"/>
  <c r="BL18" i="33"/>
  <c r="BL19" i="33"/>
  <c r="BL20" i="33"/>
  <c r="BL21" i="33"/>
  <c r="BL22" i="33"/>
  <c r="BL23" i="33"/>
  <c r="BL24" i="33"/>
  <c r="BL25" i="33"/>
  <c r="BL26" i="33"/>
  <c r="BL27" i="33"/>
  <c r="BL15" i="33"/>
  <c r="BK16" i="33"/>
  <c r="BK17" i="33"/>
  <c r="BK18" i="33"/>
  <c r="BK19" i="33"/>
  <c r="BK20" i="33"/>
  <c r="BK21" i="33"/>
  <c r="BK22" i="33"/>
  <c r="BK23" i="33"/>
  <c r="BK24" i="33"/>
  <c r="BK25" i="33"/>
  <c r="BK26" i="33"/>
  <c r="BK27" i="33"/>
  <c r="BK15" i="33"/>
  <c r="CD100" i="33" l="1"/>
  <c r="CC100" i="33"/>
  <c r="CB100" i="33"/>
  <c r="CA100" i="33"/>
  <c r="BZ100" i="33"/>
  <c r="BY100" i="33"/>
  <c r="BX100" i="33"/>
  <c r="BW100" i="33"/>
  <c r="BV100" i="33"/>
  <c r="BU100" i="33"/>
  <c r="BT100" i="33"/>
  <c r="BS100" i="33"/>
  <c r="BR100" i="33"/>
  <c r="CD64" i="33"/>
  <c r="CC64" i="33"/>
  <c r="CB64" i="33"/>
  <c r="CA64" i="33"/>
  <c r="BZ64" i="33"/>
  <c r="BY64" i="33"/>
  <c r="BX64" i="33"/>
  <c r="BW64" i="33"/>
  <c r="BV64" i="33"/>
  <c r="BU64" i="33"/>
  <c r="BT64" i="33"/>
  <c r="BS64" i="33"/>
  <c r="BR64" i="33"/>
  <c r="CB104" i="33" l="1"/>
  <c r="BY68" i="33"/>
  <c r="CC68" i="33"/>
  <c r="BT104" i="33"/>
  <c r="BX104" i="33"/>
  <c r="BU68" i="33"/>
  <c r="BR68" i="33"/>
  <c r="BV68" i="33"/>
  <c r="BZ68" i="33"/>
  <c r="CD68" i="33"/>
  <c r="BU104" i="33"/>
  <c r="BY104" i="33"/>
  <c r="CC104" i="33"/>
  <c r="BT68" i="33"/>
  <c r="BX68" i="33"/>
  <c r="CB68" i="33"/>
  <c r="BS104" i="33"/>
  <c r="BW104" i="33"/>
  <c r="CA104" i="33"/>
  <c r="BS68" i="33"/>
  <c r="BW68" i="33"/>
  <c r="CA68" i="33"/>
  <c r="BR104" i="33"/>
  <c r="BV104" i="33"/>
  <c r="BZ104" i="33"/>
  <c r="CD104" i="33"/>
  <c r="BZ99" i="32"/>
  <c r="CA99" i="32"/>
  <c r="CB99" i="32"/>
  <c r="CC99" i="32"/>
  <c r="CD99" i="32"/>
  <c r="CE99" i="32"/>
  <c r="CF99" i="32"/>
  <c r="CG99" i="32"/>
  <c r="BZ98" i="32"/>
  <c r="CA98" i="32"/>
  <c r="CB98" i="32"/>
  <c r="CC98" i="32"/>
  <c r="CD98" i="32"/>
  <c r="CE98" i="32"/>
  <c r="CF98" i="32"/>
  <c r="CG98" i="32"/>
  <c r="BZ95" i="32"/>
  <c r="CA95" i="32"/>
  <c r="CB95" i="32"/>
  <c r="CC95" i="32"/>
  <c r="CD95" i="32"/>
  <c r="CE95" i="32"/>
  <c r="CF95" i="32"/>
  <c r="CG95" i="32"/>
  <c r="BZ63" i="32"/>
  <c r="CA63" i="32"/>
  <c r="CB63" i="32"/>
  <c r="CC63" i="32"/>
  <c r="CD63" i="32"/>
  <c r="CE63" i="32"/>
  <c r="CF63" i="32"/>
  <c r="CG63" i="32"/>
  <c r="BZ62" i="32"/>
  <c r="CA62" i="32"/>
  <c r="CB62" i="32"/>
  <c r="CC62" i="32"/>
  <c r="CD62" i="32"/>
  <c r="CE62" i="32"/>
  <c r="CF62" i="32"/>
  <c r="CG62" i="32"/>
  <c r="BZ59" i="32"/>
  <c r="CA59" i="32"/>
  <c r="CB59" i="32"/>
  <c r="CC59" i="32"/>
  <c r="CD59" i="32"/>
  <c r="CE59" i="32"/>
  <c r="CF59" i="32"/>
  <c r="CG59" i="32"/>
  <c r="BV99" i="32" l="1"/>
  <c r="BW99" i="32"/>
  <c r="BX99" i="32"/>
  <c r="BY99" i="32"/>
  <c r="BU99" i="32"/>
  <c r="BV98" i="32"/>
  <c r="BW98" i="32"/>
  <c r="BX98" i="32"/>
  <c r="BY98" i="32"/>
  <c r="BU98" i="32"/>
  <c r="BV95" i="32"/>
  <c r="BW95" i="32"/>
  <c r="BX95" i="32"/>
  <c r="BY95" i="32"/>
  <c r="BU95" i="32"/>
  <c r="BV63" i="32"/>
  <c r="BW63" i="32"/>
  <c r="BX63" i="32"/>
  <c r="BY63" i="32"/>
  <c r="BU63" i="32"/>
  <c r="BV62" i="32"/>
  <c r="BW62" i="32"/>
  <c r="BX62" i="32"/>
  <c r="BY62" i="32"/>
  <c r="BU62" i="32"/>
  <c r="BV59" i="32"/>
  <c r="BW59" i="32"/>
  <c r="BX59" i="32"/>
  <c r="BY59" i="32"/>
  <c r="BU59" i="32"/>
  <c r="BO27" i="32"/>
  <c r="BO16" i="32"/>
  <c r="BO17" i="32"/>
  <c r="BO18" i="32"/>
  <c r="BO19" i="32"/>
  <c r="BO20" i="32"/>
  <c r="BO21" i="32"/>
  <c r="BO22" i="32"/>
  <c r="BO23" i="32"/>
  <c r="BO24" i="32"/>
  <c r="BO25" i="32"/>
  <c r="BO26" i="32"/>
  <c r="BO15" i="32"/>
  <c r="BN27" i="32"/>
  <c r="BN16" i="32"/>
  <c r="BN17" i="32"/>
  <c r="BN18" i="32"/>
  <c r="BN19" i="32"/>
  <c r="BN20" i="32"/>
  <c r="BN21" i="32"/>
  <c r="BN22" i="32"/>
  <c r="BN23" i="32"/>
  <c r="BN24" i="32"/>
  <c r="BN25" i="32"/>
  <c r="BN26" i="32"/>
  <c r="BN15" i="32"/>
  <c r="CG101" i="32" l="1"/>
  <c r="CC101" i="32"/>
  <c r="CB101" i="32"/>
  <c r="BX101" i="32"/>
  <c r="CG97" i="32"/>
  <c r="CF97" i="32"/>
  <c r="CE97" i="32"/>
  <c r="CD97" i="32"/>
  <c r="CC97" i="32"/>
  <c r="CB97" i="32"/>
  <c r="CA97" i="32"/>
  <c r="BZ97" i="32"/>
  <c r="BY97" i="32"/>
  <c r="BX97" i="32"/>
  <c r="BW97" i="32"/>
  <c r="BV97" i="32"/>
  <c r="BU97" i="32"/>
  <c r="CG65" i="32"/>
  <c r="CD65" i="32"/>
  <c r="CC65" i="32"/>
  <c r="CB65" i="32"/>
  <c r="BZ65" i="32"/>
  <c r="BY65" i="32"/>
  <c r="BX65" i="32"/>
  <c r="BV65" i="32"/>
  <c r="BU65" i="32"/>
  <c r="CG61" i="32"/>
  <c r="CF61" i="32"/>
  <c r="CE61" i="32"/>
  <c r="CD61" i="32"/>
  <c r="CC61" i="32"/>
  <c r="CB61" i="32"/>
  <c r="CA61" i="32"/>
  <c r="BZ61" i="32"/>
  <c r="BY61" i="32"/>
  <c r="BX61" i="32"/>
  <c r="BW61" i="32"/>
  <c r="BV61" i="32"/>
  <c r="BU61" i="32"/>
  <c r="CE101" i="32" l="1"/>
  <c r="CF101" i="32"/>
  <c r="CA101" i="32"/>
  <c r="BU101" i="32"/>
  <c r="BY101" i="32"/>
  <c r="BW101" i="32"/>
  <c r="CF65" i="32"/>
  <c r="BW65" i="32"/>
  <c r="CA65" i="32"/>
  <c r="CE65" i="32"/>
  <c r="BV101" i="32"/>
  <c r="BZ101" i="32"/>
  <c r="CD101" i="32"/>
  <c r="CC16" i="31"/>
  <c r="CD16" i="31"/>
  <c r="CC17" i="31"/>
  <c r="CD17" i="31"/>
  <c r="CC18" i="31"/>
  <c r="CD18" i="31"/>
  <c r="CC19" i="31"/>
  <c r="CD19" i="31"/>
  <c r="CC20" i="31"/>
  <c r="CD20" i="31"/>
  <c r="CC21" i="31"/>
  <c r="CD21" i="31"/>
  <c r="CC22" i="31"/>
  <c r="CD22" i="31"/>
  <c r="CC23" i="31"/>
  <c r="CD23" i="31"/>
  <c r="CC24" i="31"/>
  <c r="CD24" i="31"/>
  <c r="CC25" i="31"/>
  <c r="CD25" i="31"/>
  <c r="CC26" i="31"/>
  <c r="CD26" i="31"/>
  <c r="CC27" i="31"/>
  <c r="CD27" i="31"/>
  <c r="CD15" i="31"/>
  <c r="CC15" i="31"/>
  <c r="BZ15" i="31"/>
  <c r="BZ16" i="31"/>
  <c r="BZ17" i="31"/>
  <c r="BZ18" i="31"/>
  <c r="BZ19" i="31"/>
  <c r="BZ20" i="31"/>
  <c r="BZ21" i="31"/>
  <c r="BZ22" i="31"/>
  <c r="BZ23" i="31"/>
  <c r="BZ24" i="31"/>
  <c r="BZ25" i="31"/>
  <c r="BZ26" i="31"/>
  <c r="BZ27" i="31"/>
  <c r="CA59" i="31" l="1"/>
  <c r="CA61" i="31" s="1"/>
  <c r="CA62" i="31"/>
  <c r="CA63" i="31"/>
  <c r="CB95" i="31"/>
  <c r="CC95" i="31"/>
  <c r="CD95" i="31"/>
  <c r="CE95" i="31"/>
  <c r="CF95" i="31"/>
  <c r="CG95" i="31"/>
  <c r="CH95" i="31"/>
  <c r="CI95" i="31"/>
  <c r="CJ95" i="31"/>
  <c r="CK95" i="31"/>
  <c r="CL95" i="31"/>
  <c r="CM95" i="31"/>
  <c r="CA95" i="31"/>
  <c r="CB59" i="31"/>
  <c r="CC59" i="31"/>
  <c r="CD59" i="31"/>
  <c r="CE59" i="31"/>
  <c r="CF59" i="31"/>
  <c r="CG59" i="31"/>
  <c r="CH59" i="31"/>
  <c r="CI59" i="31"/>
  <c r="CJ59" i="31"/>
  <c r="CK59" i="31"/>
  <c r="CL59" i="31"/>
  <c r="CM59" i="31"/>
  <c r="CA65" i="31" l="1"/>
  <c r="BT16" i="31"/>
  <c r="BY16" i="31" s="1"/>
  <c r="BT17" i="31"/>
  <c r="BY17" i="31" s="1"/>
  <c r="BT18" i="31"/>
  <c r="BY18" i="31" s="1"/>
  <c r="BT19" i="31"/>
  <c r="BY19" i="31" s="1"/>
  <c r="BT20" i="31"/>
  <c r="BY20" i="31" s="1"/>
  <c r="BT21" i="31"/>
  <c r="BY21" i="31" s="1"/>
  <c r="BT22" i="31"/>
  <c r="BY22" i="31" s="1"/>
  <c r="BT23" i="31"/>
  <c r="BY23" i="31" s="1"/>
  <c r="BT24" i="31"/>
  <c r="BY24" i="31" s="1"/>
  <c r="BT25" i="31"/>
  <c r="BY25" i="31" s="1"/>
  <c r="BT26" i="31"/>
  <c r="BY26" i="31" s="1"/>
  <c r="BT27" i="31"/>
  <c r="BY27" i="31" s="1"/>
  <c r="BT15" i="31"/>
  <c r="BY15" i="31" s="1"/>
  <c r="BU16" i="31" l="1"/>
  <c r="BU17" i="31"/>
  <c r="BU18" i="31"/>
  <c r="BU19" i="31"/>
  <c r="BU20" i="31"/>
  <c r="BU21" i="31"/>
  <c r="BU22" i="31"/>
  <c r="BU23" i="31"/>
  <c r="BU24" i="31"/>
  <c r="BU25" i="31"/>
  <c r="BU26" i="31"/>
  <c r="BU27" i="31"/>
  <c r="BU15" i="31"/>
  <c r="CM99" i="31" l="1"/>
  <c r="CL99" i="31"/>
  <c r="CK99" i="31"/>
  <c r="CJ99" i="31"/>
  <c r="CI99" i="31"/>
  <c r="CH99" i="31"/>
  <c r="CG99" i="31"/>
  <c r="CF99" i="31"/>
  <c r="CE99" i="31"/>
  <c r="CD99" i="31"/>
  <c r="CC99" i="31"/>
  <c r="CB99" i="31"/>
  <c r="CA99" i="31"/>
  <c r="CM98" i="31"/>
  <c r="CL98" i="31"/>
  <c r="CK98" i="31"/>
  <c r="CJ98" i="31"/>
  <c r="CI98" i="31"/>
  <c r="CH98" i="31"/>
  <c r="CG98" i="31"/>
  <c r="CF98" i="31"/>
  <c r="CE98" i="31"/>
  <c r="CD98" i="31"/>
  <c r="CC98" i="31"/>
  <c r="CB98" i="31"/>
  <c r="CA98" i="31"/>
  <c r="CL97" i="31"/>
  <c r="CJ97" i="31"/>
  <c r="CH97" i="31"/>
  <c r="CF97" i="31"/>
  <c r="CD97" i="31"/>
  <c r="CB97" i="31"/>
  <c r="CM97" i="31"/>
  <c r="CK97" i="31"/>
  <c r="CI97" i="31"/>
  <c r="CG97" i="31"/>
  <c r="CE97" i="31"/>
  <c r="CC97" i="31"/>
  <c r="CA97" i="31"/>
  <c r="CM63" i="31"/>
  <c r="CL63" i="31"/>
  <c r="CK63" i="31"/>
  <c r="CJ63" i="31"/>
  <c r="CI63" i="31"/>
  <c r="CH63" i="31"/>
  <c r="CG63" i="31"/>
  <c r="CF63" i="31"/>
  <c r="CE63" i="31"/>
  <c r="CD63" i="31"/>
  <c r="CC63" i="31"/>
  <c r="CB63" i="31"/>
  <c r="CM62" i="31"/>
  <c r="CM65" i="31" s="1"/>
  <c r="CL62" i="31"/>
  <c r="CK62" i="31"/>
  <c r="CJ62" i="31"/>
  <c r="CI62" i="31"/>
  <c r="CI65" i="31" s="1"/>
  <c r="CH62" i="31"/>
  <c r="CG62" i="31"/>
  <c r="CF62" i="31"/>
  <c r="CE62" i="31"/>
  <c r="CE65" i="31" s="1"/>
  <c r="CD62" i="31"/>
  <c r="CC62" i="31"/>
  <c r="CB62" i="31"/>
  <c r="CM61" i="31"/>
  <c r="CK61" i="31"/>
  <c r="CI61" i="31"/>
  <c r="CG61" i="31"/>
  <c r="CE61" i="31"/>
  <c r="CC61" i="31"/>
  <c r="CL61" i="31"/>
  <c r="CJ61" i="31"/>
  <c r="CH61" i="31"/>
  <c r="CF61" i="31"/>
  <c r="CD61" i="31"/>
  <c r="CB61" i="31"/>
  <c r="CD65" i="31" l="1"/>
  <c r="CH65" i="31"/>
  <c r="CL65" i="31"/>
  <c r="CD101" i="31"/>
  <c r="CH101" i="31"/>
  <c r="CL101" i="31"/>
  <c r="CA101" i="31"/>
  <c r="CE101" i="31"/>
  <c r="CI101" i="31"/>
  <c r="CM101" i="31"/>
  <c r="CC101" i="31"/>
  <c r="CG101" i="31"/>
  <c r="CK101" i="31"/>
  <c r="CB101" i="31"/>
  <c r="CF101" i="31"/>
  <c r="CJ101" i="31"/>
  <c r="CB65" i="31"/>
  <c r="CF65" i="31"/>
  <c r="CJ65" i="31"/>
  <c r="CC65" i="31"/>
  <c r="CG65" i="31"/>
  <c r="CK65" i="31"/>
  <c r="BP95" i="30"/>
  <c r="BQ95" i="30"/>
  <c r="BR95" i="30"/>
  <c r="BS95" i="30"/>
  <c r="BT95" i="30"/>
  <c r="BU95" i="30"/>
  <c r="BV95" i="30"/>
  <c r="BW95" i="30"/>
  <c r="BX95" i="30"/>
  <c r="BY95" i="30"/>
  <c r="BZ95" i="30"/>
  <c r="CA95" i="30"/>
  <c r="BO95" i="30"/>
  <c r="BP59" i="30" l="1"/>
  <c r="BQ59" i="30"/>
  <c r="BR59" i="30"/>
  <c r="BS59" i="30"/>
  <c r="BT59" i="30"/>
  <c r="BU59" i="30"/>
  <c r="BV59" i="30"/>
  <c r="BW59" i="30"/>
  <c r="BX59" i="30"/>
  <c r="BY59" i="30"/>
  <c r="BZ59" i="30"/>
  <c r="CA59" i="30"/>
  <c r="BO59" i="30"/>
  <c r="BO61" i="30" s="1"/>
  <c r="BH16" i="30"/>
  <c r="BI16" i="30"/>
  <c r="BH17" i="30"/>
  <c r="BI17" i="30"/>
  <c r="BH18" i="30"/>
  <c r="BI18" i="30"/>
  <c r="BH19" i="30"/>
  <c r="BI19" i="30"/>
  <c r="BH20" i="30"/>
  <c r="BI20" i="30"/>
  <c r="BH21" i="30"/>
  <c r="BI21" i="30"/>
  <c r="BH22" i="30"/>
  <c r="BI22" i="30"/>
  <c r="BH23" i="30"/>
  <c r="BI23" i="30"/>
  <c r="BH24" i="30"/>
  <c r="BI24" i="30"/>
  <c r="BH25" i="30"/>
  <c r="BI25" i="30"/>
  <c r="BH26" i="30"/>
  <c r="BI26" i="30"/>
  <c r="BH27" i="30"/>
  <c r="BI27" i="30"/>
  <c r="BI15" i="30"/>
  <c r="BH15" i="30"/>
  <c r="CA99" i="30" l="1"/>
  <c r="BZ99" i="30"/>
  <c r="BY99" i="30"/>
  <c r="BX99" i="30"/>
  <c r="BW99" i="30"/>
  <c r="BV99" i="30"/>
  <c r="BU99" i="30"/>
  <c r="BT99" i="30"/>
  <c r="BS99" i="30"/>
  <c r="BR99" i="30"/>
  <c r="BQ99" i="30"/>
  <c r="BP99" i="30"/>
  <c r="BO99" i="30"/>
  <c r="CA98" i="30"/>
  <c r="BZ98" i="30"/>
  <c r="BY98" i="30"/>
  <c r="BX98" i="30"/>
  <c r="BW98" i="30"/>
  <c r="BV98" i="30"/>
  <c r="BU98" i="30"/>
  <c r="BT98" i="30"/>
  <c r="BS98" i="30"/>
  <c r="BS101" i="30" s="1"/>
  <c r="BR98" i="30"/>
  <c r="BQ98" i="30"/>
  <c r="BP98" i="30"/>
  <c r="BO98" i="30"/>
  <c r="BO101" i="30" s="1"/>
  <c r="CA97" i="30"/>
  <c r="BZ97" i="30"/>
  <c r="BY97" i="30"/>
  <c r="BX97" i="30"/>
  <c r="BW97" i="30"/>
  <c r="BV97" i="30"/>
  <c r="BU97" i="30"/>
  <c r="BT97" i="30"/>
  <c r="BS97" i="30"/>
  <c r="BR97" i="30"/>
  <c r="BQ97" i="30"/>
  <c r="BP97" i="30"/>
  <c r="BO97" i="30"/>
  <c r="CA63" i="30"/>
  <c r="BZ63" i="30"/>
  <c r="BY63" i="30"/>
  <c r="BX63" i="30"/>
  <c r="BW63" i="30"/>
  <c r="BV63" i="30"/>
  <c r="BU63" i="30"/>
  <c r="BT63" i="30"/>
  <c r="BS63" i="30"/>
  <c r="BR63" i="30"/>
  <c r="BQ63" i="30"/>
  <c r="BP63" i="30"/>
  <c r="BO63" i="30"/>
  <c r="CA62" i="30"/>
  <c r="CA65" i="30" s="1"/>
  <c r="BZ62" i="30"/>
  <c r="BY62" i="30"/>
  <c r="BX62" i="30"/>
  <c r="BW62" i="30"/>
  <c r="BW65" i="30" s="1"/>
  <c r="BV62" i="30"/>
  <c r="BU62" i="30"/>
  <c r="BT62" i="30"/>
  <c r="BS62" i="30"/>
  <c r="BS65" i="30" s="1"/>
  <c r="BR62" i="30"/>
  <c r="BQ62" i="30"/>
  <c r="BP62" i="30"/>
  <c r="BO62" i="30"/>
  <c r="BO65" i="30" s="1"/>
  <c r="CA61" i="30"/>
  <c r="BZ61" i="30"/>
  <c r="BY61" i="30"/>
  <c r="BX61" i="30"/>
  <c r="BW61" i="30"/>
  <c r="BV61" i="30"/>
  <c r="BU61" i="30"/>
  <c r="BT61" i="30"/>
  <c r="BS61" i="30"/>
  <c r="BR61" i="30"/>
  <c r="BQ61" i="30"/>
  <c r="BP61" i="30"/>
  <c r="BR101" i="30" l="1"/>
  <c r="BV101" i="30"/>
  <c r="BZ101" i="30"/>
  <c r="BP101" i="30"/>
  <c r="BT101" i="30"/>
  <c r="BX101" i="30"/>
  <c r="BT65" i="30"/>
  <c r="BR65" i="30"/>
  <c r="BV65" i="30"/>
  <c r="BZ65" i="30"/>
  <c r="BW101" i="30"/>
  <c r="CA101" i="30"/>
  <c r="BP65" i="30"/>
  <c r="BX65" i="30"/>
  <c r="BQ65" i="30"/>
  <c r="BU65" i="30"/>
  <c r="BY65" i="30"/>
  <c r="BQ101" i="30"/>
  <c r="BU101" i="30"/>
  <c r="BY101" i="30"/>
  <c r="BR16" i="29"/>
  <c r="BR17" i="29"/>
  <c r="BR18" i="29"/>
  <c r="BR19" i="29"/>
  <c r="BR20" i="29"/>
  <c r="BR21" i="29"/>
  <c r="BR22" i="29"/>
  <c r="BR23" i="29"/>
  <c r="BR24" i="29"/>
  <c r="BR25" i="29"/>
  <c r="BR26" i="29"/>
  <c r="BR27" i="29"/>
  <c r="BR15" i="29"/>
  <c r="BQ16" i="29"/>
  <c r="BQ17" i="29"/>
  <c r="BQ18" i="29"/>
  <c r="BQ19" i="29"/>
  <c r="BQ20" i="29"/>
  <c r="BQ21" i="29"/>
  <c r="BQ22" i="29"/>
  <c r="BQ23" i="29"/>
  <c r="BQ24" i="29"/>
  <c r="BQ25" i="29"/>
  <c r="BQ26" i="29"/>
  <c r="BQ27" i="29"/>
  <c r="BQ15" i="29"/>
  <c r="BX60" i="29" l="1"/>
  <c r="BX61" i="29"/>
  <c r="BX64" i="29" s="1"/>
  <c r="BX62" i="29"/>
  <c r="BY97" i="29" l="1"/>
  <c r="BZ97" i="29"/>
  <c r="CA97" i="29"/>
  <c r="CB97" i="29"/>
  <c r="CC97" i="29"/>
  <c r="CD97" i="29"/>
  <c r="CE97" i="29"/>
  <c r="CF97" i="29"/>
  <c r="CG97" i="29"/>
  <c r="CH97" i="29"/>
  <c r="CI97" i="29"/>
  <c r="CJ97" i="29"/>
  <c r="BX97" i="29"/>
  <c r="BY96" i="29"/>
  <c r="BZ96" i="29"/>
  <c r="CA96" i="29"/>
  <c r="CB96" i="29"/>
  <c r="CC96" i="29"/>
  <c r="CD96" i="29"/>
  <c r="CE96" i="29"/>
  <c r="CF96" i="29"/>
  <c r="CG96" i="29"/>
  <c r="CH96" i="29"/>
  <c r="CI96" i="29"/>
  <c r="CJ96" i="29"/>
  <c r="BX96" i="29"/>
  <c r="BY93" i="29"/>
  <c r="BZ93" i="29"/>
  <c r="CA93" i="29"/>
  <c r="CB93" i="29"/>
  <c r="CC93" i="29"/>
  <c r="CD93" i="29"/>
  <c r="CE93" i="29"/>
  <c r="CF93" i="29"/>
  <c r="CG93" i="29"/>
  <c r="CH93" i="29"/>
  <c r="CI93" i="29"/>
  <c r="CJ93" i="29"/>
  <c r="BX93" i="29"/>
  <c r="BY62" i="29"/>
  <c r="BZ62" i="29"/>
  <c r="CA62" i="29"/>
  <c r="CB62" i="29"/>
  <c r="CC62" i="29"/>
  <c r="CD62" i="29"/>
  <c r="CE62" i="29"/>
  <c r="CF62" i="29"/>
  <c r="CG62" i="29"/>
  <c r="CH62" i="29"/>
  <c r="CI62" i="29"/>
  <c r="CJ62" i="29"/>
  <c r="BY61" i="29"/>
  <c r="BZ61" i="29"/>
  <c r="CA61" i="29"/>
  <c r="CB61" i="29"/>
  <c r="CC61" i="29"/>
  <c r="CD61" i="29"/>
  <c r="CE61" i="29"/>
  <c r="CF61" i="29"/>
  <c r="CG61" i="29"/>
  <c r="CH61" i="29"/>
  <c r="CI61" i="29"/>
  <c r="CJ61" i="29"/>
  <c r="CJ58" i="29"/>
  <c r="CI58" i="29"/>
  <c r="CH58" i="29"/>
  <c r="CG58" i="29"/>
  <c r="CF58" i="29"/>
  <c r="CE58" i="29"/>
  <c r="CD58" i="29"/>
  <c r="CC58" i="29"/>
  <c r="CB58" i="29"/>
  <c r="CA58" i="29"/>
  <c r="BZ58" i="29"/>
  <c r="BY58" i="29"/>
  <c r="BX58" i="29"/>
  <c r="CJ95" i="29" l="1"/>
  <c r="CI95" i="29"/>
  <c r="CH95" i="29"/>
  <c r="CG95" i="29"/>
  <c r="CF95" i="29"/>
  <c r="CE95" i="29"/>
  <c r="CD95" i="29"/>
  <c r="CC95" i="29"/>
  <c r="CB95" i="29"/>
  <c r="CA95" i="29"/>
  <c r="BZ95" i="29"/>
  <c r="BY95" i="29"/>
  <c r="BX95" i="29"/>
  <c r="CD64" i="29"/>
  <c r="CI64" i="29"/>
  <c r="CE64" i="29"/>
  <c r="CA64" i="29"/>
  <c r="CJ60" i="29"/>
  <c r="CI60" i="29"/>
  <c r="CH60" i="29"/>
  <c r="CG60" i="29"/>
  <c r="CF60" i="29"/>
  <c r="CE60" i="29"/>
  <c r="CD60" i="29"/>
  <c r="CC60" i="29"/>
  <c r="CB60" i="29"/>
  <c r="CA60" i="29"/>
  <c r="BZ60" i="29"/>
  <c r="BY60" i="29"/>
  <c r="CB64" i="29" l="1"/>
  <c r="CF64" i="29"/>
  <c r="CJ64" i="29"/>
  <c r="CC99" i="29"/>
  <c r="CG99" i="29"/>
  <c r="BY64" i="29"/>
  <c r="CC64" i="29"/>
  <c r="BZ99" i="29"/>
  <c r="CD99" i="29"/>
  <c r="CH99" i="29"/>
  <c r="BY99" i="29"/>
  <c r="BZ64" i="29"/>
  <c r="CH64" i="29"/>
  <c r="CA99" i="29"/>
  <c r="CE99" i="29"/>
  <c r="CI99" i="29"/>
  <c r="CG64" i="29"/>
  <c r="BX99" i="29"/>
  <c r="CB99" i="29"/>
  <c r="CF99" i="29"/>
  <c r="CJ99" i="29"/>
  <c r="BU58" i="28"/>
  <c r="BU60" i="28" s="1"/>
  <c r="BU61" i="28"/>
  <c r="BU62" i="28"/>
  <c r="BN15" i="28"/>
  <c r="BO15" i="28"/>
  <c r="BN16" i="28"/>
  <c r="BO16" i="28"/>
  <c r="BN17" i="28"/>
  <c r="BO17" i="28"/>
  <c r="BN18" i="28"/>
  <c r="BO18" i="28"/>
  <c r="BN19" i="28"/>
  <c r="BO19" i="28"/>
  <c r="BN20" i="28"/>
  <c r="BO20" i="28"/>
  <c r="BN21" i="28"/>
  <c r="BO21" i="28"/>
  <c r="BN22" i="28"/>
  <c r="BO22" i="28"/>
  <c r="BN23" i="28"/>
  <c r="BO23" i="28"/>
  <c r="BN24" i="28"/>
  <c r="BO24" i="28"/>
  <c r="BN25" i="28"/>
  <c r="BO25" i="28"/>
  <c r="BN26" i="28"/>
  <c r="BO26" i="28"/>
  <c r="BN27" i="28"/>
  <c r="BO27" i="28"/>
  <c r="BV58" i="28"/>
  <c r="BW58" i="28"/>
  <c r="BW60" i="28" s="1"/>
  <c r="BX58" i="28"/>
  <c r="BX60" i="28" s="1"/>
  <c r="BY58" i="28"/>
  <c r="BY60" i="28" s="1"/>
  <c r="BZ58" i="28"/>
  <c r="BZ60" i="28" s="1"/>
  <c r="CA58" i="28"/>
  <c r="CA60" i="28" s="1"/>
  <c r="CB58" i="28"/>
  <c r="CB60" i="28" s="1"/>
  <c r="CC58" i="28"/>
  <c r="CC60" i="28" s="1"/>
  <c r="CD58" i="28"/>
  <c r="CD60" i="28" s="1"/>
  <c r="CE58" i="28"/>
  <c r="CE60" i="28" s="1"/>
  <c r="CF58" i="28"/>
  <c r="CF60" i="28" s="1"/>
  <c r="CG58" i="28"/>
  <c r="CG60" i="28" s="1"/>
  <c r="BV60" i="28"/>
  <c r="BV61" i="28"/>
  <c r="BW61" i="28"/>
  <c r="BX61" i="28"/>
  <c r="BY61" i="28"/>
  <c r="BZ61" i="28"/>
  <c r="CA61" i="28"/>
  <c r="CB61" i="28"/>
  <c r="CC61" i="28"/>
  <c r="CD61" i="28"/>
  <c r="CE61" i="28"/>
  <c r="CF61" i="28"/>
  <c r="CG61" i="28"/>
  <c r="BV62" i="28"/>
  <c r="BW62" i="28"/>
  <c r="BX62" i="28"/>
  <c r="BY62" i="28"/>
  <c r="BZ62" i="28"/>
  <c r="CA62" i="28"/>
  <c r="CB62" i="28"/>
  <c r="CC62" i="28"/>
  <c r="CD62" i="28"/>
  <c r="CE62" i="28"/>
  <c r="CF62" i="28"/>
  <c r="CG62" i="28"/>
  <c r="BU93" i="28"/>
  <c r="BU95" i="28" s="1"/>
  <c r="BV93" i="28"/>
  <c r="BV95" i="28" s="1"/>
  <c r="BW93" i="28"/>
  <c r="BW95" i="28" s="1"/>
  <c r="BX93" i="28"/>
  <c r="BX95" i="28" s="1"/>
  <c r="BY93" i="28"/>
  <c r="BY95" i="28" s="1"/>
  <c r="BZ93" i="28"/>
  <c r="BZ95" i="28" s="1"/>
  <c r="CA93" i="28"/>
  <c r="CA95" i="28" s="1"/>
  <c r="CB93" i="28"/>
  <c r="CB95" i="28" s="1"/>
  <c r="CC93" i="28"/>
  <c r="CC95" i="28" s="1"/>
  <c r="CD93" i="28"/>
  <c r="CD95" i="28" s="1"/>
  <c r="CE93" i="28"/>
  <c r="CE95" i="28" s="1"/>
  <c r="CF93" i="28"/>
  <c r="CF95" i="28" s="1"/>
  <c r="CG93" i="28"/>
  <c r="CG95" i="28" s="1"/>
  <c r="BU96" i="28"/>
  <c r="BV96" i="28"/>
  <c r="BW96" i="28"/>
  <c r="BX96" i="28"/>
  <c r="BY96" i="28"/>
  <c r="BZ96" i="28"/>
  <c r="CA96" i="28"/>
  <c r="CB96" i="28"/>
  <c r="CC96" i="28"/>
  <c r="CD96" i="28"/>
  <c r="CE96" i="28"/>
  <c r="CF96" i="28"/>
  <c r="CG96" i="28"/>
  <c r="BU97" i="28"/>
  <c r="BV97" i="28"/>
  <c r="BW97" i="28"/>
  <c r="BX97" i="28"/>
  <c r="BY97" i="28"/>
  <c r="BZ97" i="28"/>
  <c r="CA97" i="28"/>
  <c r="CB97" i="28"/>
  <c r="CC97" i="28"/>
  <c r="CD97" i="28"/>
  <c r="CE97" i="28"/>
  <c r="CF97" i="28"/>
  <c r="CG97" i="28"/>
  <c r="CE64" i="28" l="1"/>
  <c r="CA64" i="28"/>
  <c r="BW64" i="28"/>
  <c r="BZ99" i="28"/>
  <c r="CC99" i="28"/>
  <c r="BU99" i="28"/>
  <c r="CG99" i="28"/>
  <c r="BY99" i="28"/>
  <c r="CF64" i="28"/>
  <c r="CB64" i="28"/>
  <c r="CD99" i="28"/>
  <c r="BV99" i="28"/>
  <c r="CD64" i="28"/>
  <c r="BZ64" i="28"/>
  <c r="BV64" i="28"/>
  <c r="BX64" i="28"/>
  <c r="CE99" i="28"/>
  <c r="CA99" i="28"/>
  <c r="BW99" i="28"/>
  <c r="CF99" i="28"/>
  <c r="CB99" i="28"/>
  <c r="BX99" i="28"/>
  <c r="CC64" i="28"/>
  <c r="BU64" i="28"/>
  <c r="CG64" i="28"/>
  <c r="BY64" i="28"/>
  <c r="BU93" i="27"/>
  <c r="BV93" i="27"/>
  <c r="BW93" i="27"/>
  <c r="BX93" i="27"/>
  <c r="BY93" i="27"/>
  <c r="BZ93" i="27"/>
  <c r="CA93" i="27"/>
  <c r="CB93" i="27"/>
  <c r="CC93" i="27"/>
  <c r="CD93" i="27"/>
  <c r="CE93" i="27"/>
  <c r="CF93" i="27"/>
  <c r="CG93" i="27"/>
  <c r="BU95" i="27"/>
  <c r="BU96" i="27"/>
  <c r="BU97" i="27"/>
  <c r="CG97" i="27" l="1"/>
  <c r="CF97" i="27"/>
  <c r="CE97" i="27"/>
  <c r="CD97" i="27"/>
  <c r="CC97" i="27"/>
  <c r="CB97" i="27"/>
  <c r="CA97" i="27"/>
  <c r="BZ97" i="27"/>
  <c r="BY97" i="27"/>
  <c r="BX97" i="27"/>
  <c r="BW97" i="27"/>
  <c r="BV97" i="27"/>
  <c r="CG96" i="27"/>
  <c r="CF96" i="27"/>
  <c r="CE96" i="27"/>
  <c r="CD96" i="27"/>
  <c r="CC96" i="27"/>
  <c r="CB96" i="27"/>
  <c r="CA96" i="27"/>
  <c r="BZ96" i="27"/>
  <c r="BY96" i="27"/>
  <c r="BX96" i="27"/>
  <c r="BW96" i="27"/>
  <c r="BV96" i="27"/>
  <c r="CG95" i="27"/>
  <c r="CF95" i="27"/>
  <c r="CE95" i="27"/>
  <c r="CD95" i="27"/>
  <c r="CC95" i="27"/>
  <c r="CB95" i="27"/>
  <c r="CA95" i="27"/>
  <c r="BZ95" i="27"/>
  <c r="BY95" i="27"/>
  <c r="BX95" i="27"/>
  <c r="BW95" i="27"/>
  <c r="BV95" i="27"/>
  <c r="CG62" i="27"/>
  <c r="CF62" i="27"/>
  <c r="CE62" i="27"/>
  <c r="CD62" i="27"/>
  <c r="CC62" i="27"/>
  <c r="CB62" i="27"/>
  <c r="CA62" i="27"/>
  <c r="BZ62" i="27"/>
  <c r="BY62" i="27"/>
  <c r="BX62" i="27"/>
  <c r="BW62" i="27"/>
  <c r="BV62" i="27"/>
  <c r="BU62" i="27"/>
  <c r="CG61" i="27"/>
  <c r="CF61" i="27"/>
  <c r="CE61" i="27"/>
  <c r="CD61" i="27"/>
  <c r="CC61" i="27"/>
  <c r="CB61" i="27"/>
  <c r="CA61" i="27"/>
  <c r="BZ61" i="27"/>
  <c r="BY61" i="27"/>
  <c r="BX61" i="27"/>
  <c r="BW61" i="27"/>
  <c r="BV61" i="27"/>
  <c r="BU61" i="27"/>
  <c r="CG58" i="27"/>
  <c r="CG60" i="27" s="1"/>
  <c r="CF58" i="27"/>
  <c r="CF60" i="27" s="1"/>
  <c r="CE58" i="27"/>
  <c r="CE60" i="27" s="1"/>
  <c r="CD58" i="27"/>
  <c r="CD60" i="27" s="1"/>
  <c r="CC58" i="27"/>
  <c r="CC60" i="27" s="1"/>
  <c r="CB58" i="27"/>
  <c r="CB60" i="27" s="1"/>
  <c r="CA58" i="27"/>
  <c r="CA60" i="27" s="1"/>
  <c r="BZ58" i="27"/>
  <c r="BZ60" i="27" s="1"/>
  <c r="BY58" i="27"/>
  <c r="BY60" i="27" s="1"/>
  <c r="BX58" i="27"/>
  <c r="BX60" i="27" s="1"/>
  <c r="BW58" i="27"/>
  <c r="BW60" i="27" s="1"/>
  <c r="BV58" i="27"/>
  <c r="BV60" i="27" s="1"/>
  <c r="BU58" i="27"/>
  <c r="BU60" i="27" s="1"/>
  <c r="BO27" i="27"/>
  <c r="BN27" i="27"/>
  <c r="BO26" i="27"/>
  <c r="BN26" i="27"/>
  <c r="BO25" i="27"/>
  <c r="BN25" i="27"/>
  <c r="BO24" i="27"/>
  <c r="BN24" i="27"/>
  <c r="BO23" i="27"/>
  <c r="BN23" i="27"/>
  <c r="BO22" i="27"/>
  <c r="BN22" i="27"/>
  <c r="BO21" i="27"/>
  <c r="BN21" i="27"/>
  <c r="BO20" i="27"/>
  <c r="BN20" i="27"/>
  <c r="BO19" i="27"/>
  <c r="BN19" i="27"/>
  <c r="BO18" i="27"/>
  <c r="BN18" i="27"/>
  <c r="BO17" i="27"/>
  <c r="BN17" i="27"/>
  <c r="BO16" i="27"/>
  <c r="BN16" i="27"/>
  <c r="BO15" i="27"/>
  <c r="BN15" i="27"/>
  <c r="CD99" i="25"/>
  <c r="CC99" i="25"/>
  <c r="CB99" i="25"/>
  <c r="CA99" i="25"/>
  <c r="BZ99" i="25"/>
  <c r="BY99" i="25"/>
  <c r="BX99" i="25"/>
  <c r="BW99" i="25"/>
  <c r="BV99" i="25"/>
  <c r="BU99" i="25"/>
  <c r="BT99" i="25"/>
  <c r="BS99" i="25"/>
  <c r="BR99" i="25"/>
  <c r="CD97" i="25"/>
  <c r="CC97" i="25"/>
  <c r="CB97" i="25"/>
  <c r="CA97" i="25"/>
  <c r="BZ97" i="25"/>
  <c r="BY97" i="25"/>
  <c r="BX97" i="25"/>
  <c r="BW97" i="25"/>
  <c r="BV97" i="25"/>
  <c r="BU97" i="25"/>
  <c r="BT97" i="25"/>
  <c r="BS97" i="25"/>
  <c r="BR97" i="25"/>
  <c r="CD96" i="25"/>
  <c r="CC96" i="25"/>
  <c r="CB96" i="25"/>
  <c r="CA96" i="25"/>
  <c r="BZ96" i="25"/>
  <c r="BY96" i="25"/>
  <c r="BX96" i="25"/>
  <c r="BW96" i="25"/>
  <c r="BV96" i="25"/>
  <c r="BU96" i="25"/>
  <c r="BT96" i="25"/>
  <c r="BS96" i="25"/>
  <c r="BR96" i="25"/>
  <c r="CD95" i="25"/>
  <c r="CC95" i="25"/>
  <c r="CB95" i="25"/>
  <c r="CA95" i="25"/>
  <c r="BZ95" i="25"/>
  <c r="BY95" i="25"/>
  <c r="BX95" i="25"/>
  <c r="BW95" i="25"/>
  <c r="BV95" i="25"/>
  <c r="BU95" i="25"/>
  <c r="BT95" i="25"/>
  <c r="BS95" i="25"/>
  <c r="BR95" i="25"/>
  <c r="CD93" i="25"/>
  <c r="CC93" i="25"/>
  <c r="CB93" i="25"/>
  <c r="CA93" i="25"/>
  <c r="BZ93" i="25"/>
  <c r="BY93" i="25"/>
  <c r="BX93" i="25"/>
  <c r="BW93" i="25"/>
  <c r="BV93" i="25"/>
  <c r="BU93" i="25"/>
  <c r="BT93" i="25"/>
  <c r="BS93" i="25"/>
  <c r="BR93" i="25"/>
  <c r="CD64" i="25"/>
  <c r="CC64" i="25"/>
  <c r="CB64" i="25"/>
  <c r="CA64" i="25"/>
  <c r="BZ64" i="25"/>
  <c r="BY64" i="25"/>
  <c r="BX64" i="25"/>
  <c r="BW64" i="25"/>
  <c r="BV64" i="25"/>
  <c r="BU64" i="25"/>
  <c r="BT64" i="25"/>
  <c r="BS64" i="25"/>
  <c r="BR64" i="25"/>
  <c r="CD62" i="25"/>
  <c r="CC62" i="25"/>
  <c r="CB62" i="25"/>
  <c r="CA62" i="25"/>
  <c r="BZ62" i="25"/>
  <c r="BY62" i="25"/>
  <c r="BX62" i="25"/>
  <c r="BW62" i="25"/>
  <c r="BV62" i="25"/>
  <c r="BU62" i="25"/>
  <c r="BT62" i="25"/>
  <c r="BS62" i="25"/>
  <c r="BR62" i="25"/>
  <c r="CD61" i="25"/>
  <c r="CC61" i="25"/>
  <c r="CB61" i="25"/>
  <c r="CA61" i="25"/>
  <c r="BZ61" i="25"/>
  <c r="BY61" i="25"/>
  <c r="BX61" i="25"/>
  <c r="BW61" i="25"/>
  <c r="BV61" i="25"/>
  <c r="BU61" i="25"/>
  <c r="BT61" i="25"/>
  <c r="BS61" i="25"/>
  <c r="BR61" i="25"/>
  <c r="CD60" i="25"/>
  <c r="CC60" i="25"/>
  <c r="CB60" i="25"/>
  <c r="CA60" i="25"/>
  <c r="BZ60" i="25"/>
  <c r="BY60" i="25"/>
  <c r="BX60" i="25"/>
  <c r="BW60" i="25"/>
  <c r="BV60" i="25"/>
  <c r="BU60" i="25"/>
  <c r="BT60" i="25"/>
  <c r="BS60" i="25"/>
  <c r="BR60" i="25"/>
  <c r="CD58" i="25"/>
  <c r="CC58" i="25"/>
  <c r="CB58" i="25"/>
  <c r="CA58" i="25"/>
  <c r="BZ58" i="25"/>
  <c r="BY58" i="25"/>
  <c r="BX58" i="25"/>
  <c r="BW58" i="25"/>
  <c r="BV58" i="25"/>
  <c r="BU58" i="25"/>
  <c r="BT58" i="25"/>
  <c r="BS58" i="25"/>
  <c r="BR58" i="25"/>
  <c r="BL27" i="25"/>
  <c r="BK27" i="25"/>
  <c r="BL26" i="25"/>
  <c r="BK26" i="25"/>
  <c r="BL25" i="25"/>
  <c r="BK25" i="25"/>
  <c r="BL24" i="25"/>
  <c r="BK24" i="25"/>
  <c r="BL23" i="25"/>
  <c r="BK23" i="25"/>
  <c r="BL22" i="25"/>
  <c r="BK22" i="25"/>
  <c r="BL21" i="25"/>
  <c r="BK21" i="25"/>
  <c r="BL20" i="25"/>
  <c r="BK20" i="25"/>
  <c r="BL19" i="25"/>
  <c r="BK19" i="25"/>
  <c r="BL18" i="25"/>
  <c r="BK18" i="25"/>
  <c r="BL17" i="25"/>
  <c r="BK17" i="25"/>
  <c r="BL16" i="25"/>
  <c r="BK16" i="25"/>
  <c r="BL15" i="25"/>
  <c r="BK15" i="25"/>
  <c r="CG99" i="24"/>
  <c r="CF99" i="24"/>
  <c r="CE99" i="24"/>
  <c r="CD99" i="24"/>
  <c r="CC99" i="24"/>
  <c r="CB99" i="24"/>
  <c r="CA99" i="24"/>
  <c r="BZ99" i="24"/>
  <c r="BY99" i="24"/>
  <c r="BX99" i="24"/>
  <c r="BW99" i="24"/>
  <c r="BV99" i="24"/>
  <c r="BU99" i="24"/>
  <c r="CG97" i="24"/>
  <c r="CF97" i="24"/>
  <c r="CE97" i="24"/>
  <c r="CD97" i="24"/>
  <c r="CC97" i="24"/>
  <c r="CB97" i="24"/>
  <c r="CA97" i="24"/>
  <c r="BZ97" i="24"/>
  <c r="BY97" i="24"/>
  <c r="BX97" i="24"/>
  <c r="BW97" i="24"/>
  <c r="BV97" i="24"/>
  <c r="BU97" i="24"/>
  <c r="CG96" i="24"/>
  <c r="CF96" i="24"/>
  <c r="CE96" i="24"/>
  <c r="CD96" i="24"/>
  <c r="CC96" i="24"/>
  <c r="CB96" i="24"/>
  <c r="CA96" i="24"/>
  <c r="BZ96" i="24"/>
  <c r="BY96" i="24"/>
  <c r="BX96" i="24"/>
  <c r="BW96" i="24"/>
  <c r="BV96" i="24"/>
  <c r="BU96" i="24"/>
  <c r="CG95" i="24"/>
  <c r="CF95" i="24"/>
  <c r="CE95" i="24"/>
  <c r="CD95" i="24"/>
  <c r="CC95" i="24"/>
  <c r="CB95" i="24"/>
  <c r="CA95" i="24"/>
  <c r="BZ95" i="24"/>
  <c r="BY95" i="24"/>
  <c r="BX95" i="24"/>
  <c r="BW95" i="24"/>
  <c r="BV95" i="24"/>
  <c r="BU95" i="24"/>
  <c r="CG93" i="24"/>
  <c r="CF93" i="24"/>
  <c r="CE93" i="24"/>
  <c r="CD93" i="24"/>
  <c r="CC93" i="24"/>
  <c r="CB93" i="24"/>
  <c r="CA93" i="24"/>
  <c r="BZ93" i="24"/>
  <c r="BY93" i="24"/>
  <c r="BX93" i="24"/>
  <c r="BW93" i="24"/>
  <c r="BV93" i="24"/>
  <c r="BU93" i="24"/>
  <c r="CG64" i="24"/>
  <c r="CF64" i="24"/>
  <c r="CE64" i="24"/>
  <c r="CD64" i="24"/>
  <c r="CC64" i="24"/>
  <c r="CB64" i="24"/>
  <c r="CA64" i="24"/>
  <c r="BZ64" i="24"/>
  <c r="BY64" i="24"/>
  <c r="BX64" i="24"/>
  <c r="BW64" i="24"/>
  <c r="BV64" i="24"/>
  <c r="BU64" i="24"/>
  <c r="CG62" i="24"/>
  <c r="CF62" i="24"/>
  <c r="CE62" i="24"/>
  <c r="CD62" i="24"/>
  <c r="CC62" i="24"/>
  <c r="CB62" i="24"/>
  <c r="CA62" i="24"/>
  <c r="BZ62" i="24"/>
  <c r="BY62" i="24"/>
  <c r="BX62" i="24"/>
  <c r="BW62" i="24"/>
  <c r="BV62" i="24"/>
  <c r="BU62" i="24"/>
  <c r="CG61" i="24"/>
  <c r="CF61" i="24"/>
  <c r="CE61" i="24"/>
  <c r="CD61" i="24"/>
  <c r="CC61" i="24"/>
  <c r="CB61" i="24"/>
  <c r="CA61" i="24"/>
  <c r="BZ61" i="24"/>
  <c r="BY61" i="24"/>
  <c r="BX61" i="24"/>
  <c r="BW61" i="24"/>
  <c r="BV61" i="24"/>
  <c r="BU61" i="24"/>
  <c r="CG60" i="24"/>
  <c r="CF60" i="24"/>
  <c r="CE60" i="24"/>
  <c r="CD60" i="24"/>
  <c r="CC60" i="24"/>
  <c r="CB60" i="24"/>
  <c r="CA60" i="24"/>
  <c r="BZ60" i="24"/>
  <c r="BY60" i="24"/>
  <c r="BX60" i="24"/>
  <c r="BW60" i="24"/>
  <c r="BV60" i="24"/>
  <c r="BU60" i="24"/>
  <c r="CG58" i="24"/>
  <c r="CF58" i="24"/>
  <c r="CE58" i="24"/>
  <c r="CD58" i="24"/>
  <c r="CC58" i="24"/>
  <c r="CB58" i="24"/>
  <c r="CA58" i="24"/>
  <c r="BZ58" i="24"/>
  <c r="BY58" i="24"/>
  <c r="BX58" i="24"/>
  <c r="BW58" i="24"/>
  <c r="BV58" i="24"/>
  <c r="BU58" i="24"/>
  <c r="BO27" i="24"/>
  <c r="BN27" i="24"/>
  <c r="BO26" i="24"/>
  <c r="BN26" i="24"/>
  <c r="BO25" i="24"/>
  <c r="BN25" i="24"/>
  <c r="BO24" i="24"/>
  <c r="BN24" i="24"/>
  <c r="BO23" i="24"/>
  <c r="BN23" i="24"/>
  <c r="BO22" i="24"/>
  <c r="BN22" i="24"/>
  <c r="BO21" i="24"/>
  <c r="BN21" i="24"/>
  <c r="BO20" i="24"/>
  <c r="BN20" i="24"/>
  <c r="BO19" i="24"/>
  <c r="BN19" i="24"/>
  <c r="BO18" i="24"/>
  <c r="BN18" i="24"/>
  <c r="BO17" i="24"/>
  <c r="BN17" i="24"/>
  <c r="BO16" i="24"/>
  <c r="BN16" i="24"/>
  <c r="BO15" i="24"/>
  <c r="BN15" i="24"/>
  <c r="CA93" i="23"/>
  <c r="BZ93" i="23"/>
  <c r="BY93" i="23"/>
  <c r="BX93" i="23"/>
  <c r="BW93" i="23"/>
  <c r="BV93" i="23"/>
  <c r="BU93" i="23"/>
  <c r="BT93" i="23"/>
  <c r="BS93" i="23"/>
  <c r="BR93" i="23"/>
  <c r="BQ93" i="23"/>
  <c r="BP93" i="23"/>
  <c r="BO93" i="23"/>
  <c r="CA91" i="23"/>
  <c r="BZ91" i="23"/>
  <c r="BY91" i="23"/>
  <c r="BX91" i="23"/>
  <c r="BW91" i="23"/>
  <c r="BV91" i="23"/>
  <c r="BU91" i="23"/>
  <c r="BT91" i="23"/>
  <c r="BS91" i="23"/>
  <c r="BR91" i="23"/>
  <c r="BQ91" i="23"/>
  <c r="BP91" i="23"/>
  <c r="BO91" i="23"/>
  <c r="CA90" i="23"/>
  <c r="BZ90" i="23"/>
  <c r="BY90" i="23"/>
  <c r="BX90" i="23"/>
  <c r="BW90" i="23"/>
  <c r="BV90" i="23"/>
  <c r="BU90" i="23"/>
  <c r="BT90" i="23"/>
  <c r="BS90" i="23"/>
  <c r="BR90" i="23"/>
  <c r="BQ90" i="23"/>
  <c r="BP90" i="23"/>
  <c r="BO90" i="23"/>
  <c r="CA89" i="23"/>
  <c r="BZ89" i="23"/>
  <c r="BY89" i="23"/>
  <c r="BX89" i="23"/>
  <c r="BW89" i="23"/>
  <c r="BV89" i="23"/>
  <c r="BU89" i="23"/>
  <c r="BT89" i="23"/>
  <c r="BS89" i="23"/>
  <c r="BR89" i="23"/>
  <c r="BQ89" i="23"/>
  <c r="BP89" i="23"/>
  <c r="BO89" i="23"/>
  <c r="CA87" i="23"/>
  <c r="BZ87" i="23"/>
  <c r="BY87" i="23"/>
  <c r="BX87" i="23"/>
  <c r="BW87" i="23"/>
  <c r="BV87" i="23"/>
  <c r="BU87" i="23"/>
  <c r="BT87" i="23"/>
  <c r="BS87" i="23"/>
  <c r="BR87" i="23"/>
  <c r="BQ87" i="23"/>
  <c r="BP87" i="23"/>
  <c r="BO87" i="23"/>
  <c r="CA61" i="23"/>
  <c r="BZ61" i="23"/>
  <c r="BY61" i="23"/>
  <c r="BX61" i="23"/>
  <c r="BW61" i="23"/>
  <c r="BV61" i="23"/>
  <c r="BU61" i="23"/>
  <c r="BT61" i="23"/>
  <c r="BS61" i="23"/>
  <c r="BR61" i="23"/>
  <c r="BQ61" i="23"/>
  <c r="BP61" i="23"/>
  <c r="BO61" i="23"/>
  <c r="CA59" i="23"/>
  <c r="BZ59" i="23"/>
  <c r="BY59" i="23"/>
  <c r="BX59" i="23"/>
  <c r="BW59" i="23"/>
  <c r="BV59" i="23"/>
  <c r="BU59" i="23"/>
  <c r="BT59" i="23"/>
  <c r="BS59" i="23"/>
  <c r="BR59" i="23"/>
  <c r="BQ59" i="23"/>
  <c r="BP59" i="23"/>
  <c r="BO59" i="23"/>
  <c r="CA58" i="23"/>
  <c r="BZ58" i="23"/>
  <c r="BY58" i="23"/>
  <c r="BX58" i="23"/>
  <c r="BW58" i="23"/>
  <c r="BV58" i="23"/>
  <c r="BU58" i="23"/>
  <c r="BT58" i="23"/>
  <c r="BS58" i="23"/>
  <c r="BR58" i="23"/>
  <c r="BQ58" i="23"/>
  <c r="BP58" i="23"/>
  <c r="BO58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CA55" i="23"/>
  <c r="BZ55" i="23"/>
  <c r="BY55" i="23"/>
  <c r="BX55" i="23"/>
  <c r="BW55" i="23"/>
  <c r="BV55" i="23"/>
  <c r="BU55" i="23"/>
  <c r="BT55" i="23"/>
  <c r="BS55" i="23"/>
  <c r="BR55" i="23"/>
  <c r="BQ55" i="23"/>
  <c r="BP55" i="23"/>
  <c r="BO55" i="23"/>
  <c r="BI27" i="23"/>
  <c r="BH27" i="23"/>
  <c r="BI26" i="23"/>
  <c r="BH26" i="23"/>
  <c r="BI25" i="23"/>
  <c r="BH25" i="23"/>
  <c r="BI24" i="23"/>
  <c r="BH24" i="23"/>
  <c r="BI23" i="23"/>
  <c r="BH23" i="23"/>
  <c r="BI22" i="23"/>
  <c r="BH22" i="23"/>
  <c r="BI21" i="23"/>
  <c r="BH21" i="23"/>
  <c r="BI20" i="23"/>
  <c r="BH20" i="23"/>
  <c r="BI19" i="23"/>
  <c r="BH19" i="23"/>
  <c r="BI18" i="23"/>
  <c r="BH18" i="23"/>
  <c r="BI17" i="23"/>
  <c r="BH17" i="23"/>
  <c r="BI16" i="23"/>
  <c r="BH16" i="23"/>
  <c r="BI15" i="23"/>
  <c r="BH15" i="23"/>
  <c r="CG99" i="27" l="1"/>
  <c r="CF99" i="27"/>
  <c r="CE99" i="27"/>
  <c r="BV99" i="27"/>
  <c r="BZ99" i="27"/>
  <c r="CD99" i="27"/>
  <c r="BW99" i="27"/>
  <c r="CA99" i="27"/>
  <c r="BU99" i="27"/>
  <c r="BY99" i="27"/>
  <c r="CC99" i="27"/>
  <c r="BX99" i="27"/>
  <c r="CB99" i="27"/>
  <c r="BV64" i="27"/>
  <c r="BZ64" i="27"/>
  <c r="CD64" i="27"/>
  <c r="BX64" i="27"/>
  <c r="CB64" i="27"/>
  <c r="CF64" i="27"/>
  <c r="BY64" i="27"/>
  <c r="CC64" i="27"/>
  <c r="CG64" i="27"/>
  <c r="BW64" i="27"/>
  <c r="CA64" i="27"/>
  <c r="CE64" i="27"/>
  <c r="BU64" i="27"/>
</calcChain>
</file>

<file path=xl/sharedStrings.xml><?xml version="1.0" encoding="utf-8"?>
<sst xmlns="http://schemas.openxmlformats.org/spreadsheetml/2006/main" count="3260" uniqueCount="344">
  <si>
    <t/>
  </si>
  <si>
    <t xml:space="preserve">   </t>
  </si>
  <si>
    <t xml:space="preserve">         KURSI  MESATAR</t>
  </si>
  <si>
    <t>Kursi</t>
  </si>
  <si>
    <t>(sipas fix.)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</si>
  <si>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</si>
  <si>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</si>
  <si>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</si>
  <si>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</si>
  <si>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</si>
  <si>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</si>
  <si>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</si>
  <si>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</si>
  <si>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</si>
  <si>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</si>
  <si>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</si>
  <si>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</si>
  <si>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</si>
  <si>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>usd</t>
  </si>
  <si>
    <t xml:space="preserve">Lek për njësi </t>
  </si>
  <si>
    <t>Monedhat e huaja</t>
  </si>
  <si>
    <t xml:space="preserve"> të monedhës</t>
  </si>
  <si>
    <t xml:space="preserve"> së huaj</t>
  </si>
  <si>
    <t>Kundrejt  një USD</t>
  </si>
  <si>
    <t>Kundrejt një USD</t>
  </si>
  <si>
    <t>Dollari Australian (AUD)</t>
  </si>
  <si>
    <t>Dollari Kanadez (CAD)</t>
  </si>
  <si>
    <t>Spec. Drawing RIGHTS (SDR)</t>
  </si>
  <si>
    <t>.</t>
  </si>
  <si>
    <t>lek</t>
  </si>
  <si>
    <t>max</t>
  </si>
  <si>
    <t>min</t>
  </si>
  <si>
    <t xml:space="preserve">    Kurset e Këmbimit</t>
  </si>
  <si>
    <t>Janar' 2016</t>
  </si>
  <si>
    <t xml:space="preserve">    DT. 05.01.2016</t>
  </si>
  <si>
    <t xml:space="preserve">    DT. 06.01.2016</t>
  </si>
  <si>
    <t xml:space="preserve">    DT.07.01.2016</t>
  </si>
  <si>
    <t xml:space="preserve">    DT.08.01.2016</t>
  </si>
  <si>
    <t xml:space="preserve">    DT.11.01.2016</t>
  </si>
  <si>
    <t xml:space="preserve">    DT.14.01.2016</t>
  </si>
  <si>
    <t xml:space="preserve">    DT.15.01.2016</t>
  </si>
  <si>
    <t xml:space="preserve">    DT.18.01.2016</t>
  </si>
  <si>
    <t xml:space="preserve">    DT.21.01.2016</t>
  </si>
  <si>
    <t xml:space="preserve">    DT.22.01.2016</t>
  </si>
  <si>
    <t xml:space="preserve">    DT. 29.01.2016</t>
  </si>
  <si>
    <t xml:space="preserve">    DT.12.01.2016</t>
  </si>
  <si>
    <t xml:space="preserve">    DT.13.01.2016</t>
  </si>
  <si>
    <t xml:space="preserve">    DT.19.01.2016</t>
  </si>
  <si>
    <t xml:space="preserve">    DT.20.01.2016</t>
  </si>
  <si>
    <t xml:space="preserve">    DT.25.01.2016</t>
  </si>
  <si>
    <t xml:space="preserve">    DT.26.01.2016</t>
  </si>
  <si>
    <t xml:space="preserve">    DT.27.01.2016</t>
  </si>
  <si>
    <t xml:space="preserve">    DT.28.01.2016</t>
  </si>
  <si>
    <t>Shkurt' 2016</t>
  </si>
  <si>
    <t xml:space="preserve">    DT. 01.02.2016</t>
  </si>
  <si>
    <t xml:space="preserve">    DT. 02.02.2016</t>
  </si>
  <si>
    <t xml:space="preserve">    DT.03.02.2016</t>
  </si>
  <si>
    <t xml:space="preserve">    DT.04.02.2016</t>
  </si>
  <si>
    <t xml:space="preserve">    DT.05.02.2016</t>
  </si>
  <si>
    <t xml:space="preserve">    DT.08.02.2016</t>
  </si>
  <si>
    <t xml:space="preserve">    DT.09.02.2016</t>
  </si>
  <si>
    <t xml:space="preserve">    DT.10.02.2016</t>
  </si>
  <si>
    <t xml:space="preserve">    DT.11.02.2016</t>
  </si>
  <si>
    <t xml:space="preserve">    DT.12.02.2016</t>
  </si>
  <si>
    <t xml:space="preserve">    DT.15.02.2016</t>
  </si>
  <si>
    <t xml:space="preserve">    DT.16.02.2016</t>
  </si>
  <si>
    <t xml:space="preserve">    DT.17.02.2016</t>
  </si>
  <si>
    <t xml:space="preserve">    DT.18.02.2016</t>
  </si>
  <si>
    <t xml:space="preserve">    DT.19.02.2016</t>
  </si>
  <si>
    <t xml:space="preserve">    DT.22.02.2016</t>
  </si>
  <si>
    <t xml:space="preserve">    DT.23.02.2016</t>
  </si>
  <si>
    <t xml:space="preserve">    DT.24.02.2016</t>
  </si>
  <si>
    <t xml:space="preserve">    DT. 25.02.2016</t>
  </si>
  <si>
    <t xml:space="preserve">    DT. 26.02.2016</t>
  </si>
  <si>
    <t xml:space="preserve">    DT. 29.02.2016</t>
  </si>
  <si>
    <t xml:space="preserve">    DT.02.02.2016</t>
  </si>
  <si>
    <t xml:space="preserve">    DT.01.02.2016</t>
  </si>
  <si>
    <t xml:space="preserve">    DT.25.02.2016</t>
  </si>
  <si>
    <t xml:space="preserve">    DT.26.02.2016</t>
  </si>
  <si>
    <t xml:space="preserve">    DT.29.02.2016</t>
  </si>
  <si>
    <t xml:space="preserve">    DT.31.03.2016</t>
  </si>
  <si>
    <t xml:space="preserve">    DT.30.03.2016</t>
  </si>
  <si>
    <t xml:space="preserve">    DT.29.03.2016</t>
  </si>
  <si>
    <t xml:space="preserve">    DT.25.03.2016</t>
  </si>
  <si>
    <t xml:space="preserve">    DT.24.03.2016</t>
  </si>
  <si>
    <t xml:space="preserve">    DT.23.03.2016</t>
  </si>
  <si>
    <t xml:space="preserve">    DT.21.03.2016</t>
  </si>
  <si>
    <t xml:space="preserve">    DT.18.03.2016</t>
  </si>
  <si>
    <t xml:space="preserve">    DT.17.03.2016</t>
  </si>
  <si>
    <t xml:space="preserve">    DT.16.03.2016</t>
  </si>
  <si>
    <t xml:space="preserve">    DT.15.03.2016</t>
  </si>
  <si>
    <t xml:space="preserve">    DT.11.03.2016</t>
  </si>
  <si>
    <t xml:space="preserve">    DT.10.03.2016</t>
  </si>
  <si>
    <t xml:space="preserve">    DT.09.03.2016</t>
  </si>
  <si>
    <t xml:space="preserve">    DT.08.03.2016</t>
  </si>
  <si>
    <t xml:space="preserve">    DT.07.03.2016</t>
  </si>
  <si>
    <t xml:space="preserve">    DT.04.03.2016</t>
  </si>
  <si>
    <t xml:space="preserve">    DT.03.03.2016</t>
  </si>
  <si>
    <t xml:space="preserve">    DT.02.03.2016</t>
  </si>
  <si>
    <t xml:space="preserve">    DT.01.03.2016</t>
  </si>
  <si>
    <t xml:space="preserve">    DT. 29.03.2016</t>
  </si>
  <si>
    <t xml:space="preserve">    DT. 02.03.2016</t>
  </si>
  <si>
    <t xml:space="preserve">    DT. 01.03.2016</t>
  </si>
  <si>
    <t>Mars' 2016</t>
  </si>
  <si>
    <t>Prill' 2016</t>
  </si>
  <si>
    <t xml:space="preserve">    DT. 01.04.2016</t>
  </si>
  <si>
    <t xml:space="preserve">    DT. 04.04.2016</t>
  </si>
  <si>
    <t xml:space="preserve">    DT.05.04.2016</t>
  </si>
  <si>
    <t xml:space="preserve">    DT.06.04.2016</t>
  </si>
  <si>
    <t xml:space="preserve">    DT.07.04.2016</t>
  </si>
  <si>
    <t xml:space="preserve">    DT.08.04.2016</t>
  </si>
  <si>
    <t xml:space="preserve">    DT.11.04.2016</t>
  </si>
  <si>
    <t xml:space="preserve">    DT.12.04.2016</t>
  </si>
  <si>
    <t xml:space="preserve">    DT.13.04.2016</t>
  </si>
  <si>
    <t xml:space="preserve">    DT.14.04.2016</t>
  </si>
  <si>
    <t xml:space="preserve">    DT.15.04.2016</t>
  </si>
  <si>
    <t xml:space="preserve">    DT.18.04.2016</t>
  </si>
  <si>
    <t xml:space="preserve">    DT.19.04.2016</t>
  </si>
  <si>
    <t xml:space="preserve">    DT.20.04.2016</t>
  </si>
  <si>
    <t xml:space="preserve">    DT.21.04.2016</t>
  </si>
  <si>
    <t xml:space="preserve">    DT.22.04.2016</t>
  </si>
  <si>
    <t xml:space="preserve">    DT.25.04.2016</t>
  </si>
  <si>
    <t xml:space="preserve">    DT. 26.04.2016</t>
  </si>
  <si>
    <t xml:space="preserve">    DT.27.04.2016</t>
  </si>
  <si>
    <t xml:space="preserve">    DT.28.04.2016</t>
  </si>
  <si>
    <t xml:space="preserve">    DT.29.04.2016</t>
  </si>
  <si>
    <t xml:space="preserve">    DT.04.04.2016</t>
  </si>
  <si>
    <t xml:space="preserve">    DT.01.04.2016</t>
  </si>
  <si>
    <t xml:space="preserve">    DT.26.04.2016</t>
  </si>
  <si>
    <t xml:space="preserve">    DT.31.05.2016</t>
  </si>
  <si>
    <t xml:space="preserve">    DT.30.05.2016</t>
  </si>
  <si>
    <t xml:space="preserve">    DT.27.05.2016</t>
  </si>
  <si>
    <t xml:space="preserve">    DT. 26.05.2016</t>
  </si>
  <si>
    <t xml:space="preserve">    DT.25.05.2016</t>
  </si>
  <si>
    <t xml:space="preserve">    DT.24.05.2016</t>
  </si>
  <si>
    <t xml:space="preserve">    DT.23.05.2016</t>
  </si>
  <si>
    <t xml:space="preserve">    DT.20.05.2016</t>
  </si>
  <si>
    <t xml:space="preserve">    DT.19.05.2016</t>
  </si>
  <si>
    <t xml:space="preserve">    DT.18.05.2016</t>
  </si>
  <si>
    <t xml:space="preserve">    DT.17.05.2016</t>
  </si>
  <si>
    <t xml:space="preserve">    DT.16.05.2016</t>
  </si>
  <si>
    <t xml:space="preserve">    DT.13.05.2016</t>
  </si>
  <si>
    <t xml:space="preserve">    DT.12.05.2016</t>
  </si>
  <si>
    <t xml:space="preserve">    DT.11.05.2016</t>
  </si>
  <si>
    <t xml:space="preserve">    DT.10.05.2016</t>
  </si>
  <si>
    <t xml:space="preserve">    DT.09.05.2016</t>
  </si>
  <si>
    <t xml:space="preserve">    DT.06.05.2016</t>
  </si>
  <si>
    <t xml:space="preserve">    DT.05.05.2016</t>
  </si>
  <si>
    <t xml:space="preserve">    DT. 04.05.2016</t>
  </si>
  <si>
    <t xml:space="preserve">    DT. 03.05.2016</t>
  </si>
  <si>
    <t>Maj' 2016</t>
  </si>
  <si>
    <t xml:space="preserve">    DT.03.05.2016</t>
  </si>
  <si>
    <t xml:space="preserve">    DT.04.05.2016</t>
  </si>
  <si>
    <t xml:space="preserve">    DT.26.05.2016</t>
  </si>
  <si>
    <t>Qershor' 2016</t>
  </si>
  <si>
    <t xml:space="preserve">    DT. 01.06.2016</t>
  </si>
  <si>
    <t xml:space="preserve">    DT. 02.06.2016</t>
  </si>
  <si>
    <t xml:space="preserve">    DT.03.06.2016</t>
  </si>
  <si>
    <t xml:space="preserve">    DT.06.06.2016</t>
  </si>
  <si>
    <t xml:space="preserve">    DT.07.06.2016</t>
  </si>
  <si>
    <t xml:space="preserve">    DT.08.06.2016</t>
  </si>
  <si>
    <t xml:space="preserve">    DT.09.06.2016</t>
  </si>
  <si>
    <t xml:space="preserve">    DT.10.06.2016</t>
  </si>
  <si>
    <t xml:space="preserve">    DT.13.06.2016</t>
  </si>
  <si>
    <t xml:space="preserve">    DT.14.06.2016</t>
  </si>
  <si>
    <t xml:space="preserve">    DT.15.06.2016</t>
  </si>
  <si>
    <t xml:space="preserve">    DT.16.06.2016</t>
  </si>
  <si>
    <t xml:space="preserve">    DT.17.06.2016</t>
  </si>
  <si>
    <t xml:space="preserve">    DT.20.06.2016</t>
  </si>
  <si>
    <t xml:space="preserve">    DT.21.06.2016</t>
  </si>
  <si>
    <t xml:space="preserve">    DT.22.06.2016</t>
  </si>
  <si>
    <t xml:space="preserve">    DT.23.06.2016</t>
  </si>
  <si>
    <t xml:space="preserve">    DT. 24.06.2016</t>
  </si>
  <si>
    <t xml:space="preserve">    DT.27.06.2016</t>
  </si>
  <si>
    <t xml:space="preserve">    DT.28.06.2016</t>
  </si>
  <si>
    <t xml:space="preserve">    DT.29.06.2016</t>
  </si>
  <si>
    <t xml:space="preserve">    DT.30.06.2016</t>
  </si>
  <si>
    <t xml:space="preserve">    DT.01.06.2016</t>
  </si>
  <si>
    <t xml:space="preserve">    DT.02.06.2016</t>
  </si>
  <si>
    <t xml:space="preserve">    DT.24.06.2016</t>
  </si>
  <si>
    <t>Korrik' 2016</t>
  </si>
  <si>
    <t xml:space="preserve">    DT. 01.07.2016</t>
  </si>
  <si>
    <t xml:space="preserve">    DT. 04.07.2016</t>
  </si>
  <si>
    <t xml:space="preserve">    DT.06.07.2016</t>
  </si>
  <si>
    <t xml:space="preserve">    DT.07.07.2016</t>
  </si>
  <si>
    <t xml:space="preserve">    DT.08.07.2016</t>
  </si>
  <si>
    <t xml:space="preserve">    DT.11.07.2016</t>
  </si>
  <si>
    <t xml:space="preserve">    DT.13.07.2016</t>
  </si>
  <si>
    <t xml:space="preserve">    DT.14.07.2016</t>
  </si>
  <si>
    <t xml:space="preserve">    DT.15.07.2016</t>
  </si>
  <si>
    <t xml:space="preserve">    DT.18.07.2016</t>
  </si>
  <si>
    <t xml:space="preserve">    DT.19.07.2016</t>
  </si>
  <si>
    <t xml:space="preserve">    DT.20.07.2016</t>
  </si>
  <si>
    <t xml:space="preserve">    DT.21.07.2016</t>
  </si>
  <si>
    <t xml:space="preserve">    DT.22.07.2016</t>
  </si>
  <si>
    <t xml:space="preserve">    DT.26.07.2016</t>
  </si>
  <si>
    <t xml:space="preserve">    DT.27.07.2016</t>
  </si>
  <si>
    <t xml:space="preserve">    DT.28.07.2016</t>
  </si>
  <si>
    <t xml:space="preserve">    DT. 29.07.2016</t>
  </si>
  <si>
    <t xml:space="preserve">    DT.01.07.2016</t>
  </si>
  <si>
    <t xml:space="preserve">    DT.04.07.2016</t>
  </si>
  <si>
    <t xml:space="preserve">    DT.29.07.2016</t>
  </si>
  <si>
    <t xml:space="preserve">    DT.12.07.2016</t>
  </si>
  <si>
    <t>IOD</t>
  </si>
  <si>
    <t>JPY</t>
  </si>
  <si>
    <t>GBP</t>
  </si>
  <si>
    <t>SFR</t>
  </si>
  <si>
    <t>EUR</t>
  </si>
  <si>
    <t>Ari</t>
  </si>
  <si>
    <t>ARGJENDI</t>
  </si>
  <si>
    <t>AUD</t>
  </si>
  <si>
    <t>CAD</t>
  </si>
  <si>
    <t>SEK</t>
  </si>
  <si>
    <t>NOK</t>
  </si>
  <si>
    <t>DKK</t>
  </si>
  <si>
    <t>USD</t>
  </si>
  <si>
    <t>SDR</t>
  </si>
  <si>
    <t>Gusht' 2016</t>
  </si>
  <si>
    <t xml:space="preserve">    DT. 01.08.2016</t>
  </si>
  <si>
    <t xml:space="preserve">    DT. 02.08.2016</t>
  </si>
  <si>
    <t xml:space="preserve">    DT.03.08.2016</t>
  </si>
  <si>
    <t xml:space="preserve">    DT.04.08.2016</t>
  </si>
  <si>
    <t xml:space="preserve">    DT.05.08.2016</t>
  </si>
  <si>
    <t xml:space="preserve">    DT.08.08.2016</t>
  </si>
  <si>
    <t xml:space="preserve">    DT.09.08.2016</t>
  </si>
  <si>
    <t xml:space="preserve">    DT.10.08.2016</t>
  </si>
  <si>
    <t xml:space="preserve">    DT.11.08.2016</t>
  </si>
  <si>
    <t xml:space="preserve">    DT.12.08.2016</t>
  </si>
  <si>
    <t xml:space="preserve">    DT.15.08.2016</t>
  </si>
  <si>
    <t xml:space="preserve">    DT.16.08.2016</t>
  </si>
  <si>
    <t xml:space="preserve">    DT.17.08.2016</t>
  </si>
  <si>
    <t xml:space="preserve">    DT.18.08.2016</t>
  </si>
  <si>
    <t xml:space="preserve">    DT.19.08.2016</t>
  </si>
  <si>
    <t xml:space="preserve">    DT.22.08.2016</t>
  </si>
  <si>
    <t xml:space="preserve">    DT.23.08.2016</t>
  </si>
  <si>
    <t xml:space="preserve">    DT.24.08.2016</t>
  </si>
  <si>
    <t xml:space="preserve">    DT. 25.08.2016</t>
  </si>
  <si>
    <t xml:space="preserve">    DT. 26.08.2016</t>
  </si>
  <si>
    <t xml:space="preserve">    DT. 29.08.2016</t>
  </si>
  <si>
    <t xml:space="preserve">    DT. 31.08.2016</t>
  </si>
  <si>
    <t xml:space="preserve">    DT.30.08.2016</t>
  </si>
  <si>
    <t xml:space="preserve">    DT.01.08.2016</t>
  </si>
  <si>
    <t xml:space="preserve">    DT.02.08.2016</t>
  </si>
  <si>
    <t xml:space="preserve">    DT.25.08.2016</t>
  </si>
  <si>
    <t xml:space="preserve">    DT.26.08.2016</t>
  </si>
  <si>
    <t xml:space="preserve">    DT.29.08.2016</t>
  </si>
  <si>
    <t xml:space="preserve">    DT.31.08.2016</t>
  </si>
  <si>
    <t>Shtator' 2016</t>
  </si>
  <si>
    <t xml:space="preserve">    DT. 01.09.2016</t>
  </si>
  <si>
    <t xml:space="preserve">    DT. 02.09.2016</t>
  </si>
  <si>
    <t xml:space="preserve">    DT.05.09.2016</t>
  </si>
  <si>
    <t xml:space="preserve">    DT.08.09.2016</t>
  </si>
  <si>
    <t xml:space="preserve">    DT.09.09.2016</t>
  </si>
  <si>
    <t xml:space="preserve">    DT.15.09.2016</t>
  </si>
  <si>
    <t xml:space="preserve">    DT.16.09.2016</t>
  </si>
  <si>
    <t xml:space="preserve">    DT.19.09.2016</t>
  </si>
  <si>
    <t xml:space="preserve">    DT.22.09.2016</t>
  </si>
  <si>
    <t xml:space="preserve">    DT.23.09.2016</t>
  </si>
  <si>
    <t xml:space="preserve">    DT. 29.09.2016</t>
  </si>
  <si>
    <t xml:space="preserve">    DT.06.09.2016</t>
  </si>
  <si>
    <t xml:space="preserve">    DT.07.09.2016</t>
  </si>
  <si>
    <t xml:space="preserve">    DT.13.09.2016</t>
  </si>
  <si>
    <t xml:space="preserve">    DT.14.09.2016</t>
  </si>
  <si>
    <t xml:space="preserve">    DT.20.09.2016</t>
  </si>
  <si>
    <t xml:space="preserve">    DT.21.09.2016</t>
  </si>
  <si>
    <t xml:space="preserve">    DT.26.09.2016</t>
  </si>
  <si>
    <t xml:space="preserve">    DT.27.09.2016</t>
  </si>
  <si>
    <t xml:space="preserve">    DT. 28.09.2016</t>
  </si>
  <si>
    <t xml:space="preserve">    DT. 30.09.2016</t>
  </si>
  <si>
    <t xml:space="preserve">    DT.01.09.2016</t>
  </si>
  <si>
    <t xml:space="preserve">    DT.02.09.2016</t>
  </si>
  <si>
    <t xml:space="preserve">    DT.28.09.2016</t>
  </si>
  <si>
    <t xml:space="preserve">    DT.29.09.2016</t>
  </si>
  <si>
    <t xml:space="preserve">    DT.30.09.2016</t>
  </si>
  <si>
    <t>Tetor' 2016</t>
  </si>
  <si>
    <t xml:space="preserve">    DT.05.10.2016</t>
  </si>
  <si>
    <t xml:space="preserve">    DT. 03.10.2016</t>
  </si>
  <si>
    <t xml:space="preserve">    DT. 04.10.2016</t>
  </si>
  <si>
    <t xml:space="preserve">    DT.06.10.2016</t>
  </si>
  <si>
    <t xml:space="preserve">    DT.07.10.2016</t>
  </si>
  <si>
    <t xml:space="preserve">    DT.20.10.2016</t>
  </si>
  <si>
    <t xml:space="preserve">    DT.21.10.2016</t>
  </si>
  <si>
    <t xml:space="preserve">    DT.26.10.2016</t>
  </si>
  <si>
    <t xml:space="preserve">    DT.27.10.2016</t>
  </si>
  <si>
    <t xml:space="preserve">    DT. 28.10.2016</t>
  </si>
  <si>
    <t xml:space="preserve">    DT.10.10.2016</t>
  </si>
  <si>
    <t xml:space="preserve">    DT.11.10.2016</t>
  </si>
  <si>
    <t xml:space="preserve">    DT.12.10.2016</t>
  </si>
  <si>
    <t xml:space="preserve">    DT.13.10.2016</t>
  </si>
  <si>
    <t xml:space="preserve">    DT.17.10.2016</t>
  </si>
  <si>
    <t xml:space="preserve">    DT.14.10.2016</t>
  </si>
  <si>
    <t xml:space="preserve">    DT.18.10.2016</t>
  </si>
  <si>
    <t xml:space="preserve">    DT.24.10.2016</t>
  </si>
  <si>
    <t xml:space="preserve">    DT.25.10.2016</t>
  </si>
  <si>
    <t xml:space="preserve">    DT.31.10.2016</t>
  </si>
  <si>
    <t xml:space="preserve">    DT.03.10.2016</t>
  </si>
  <si>
    <t xml:space="preserve">    DT.04.10.2016</t>
  </si>
  <si>
    <t xml:space="preserve">    DT.28.10.2016</t>
  </si>
  <si>
    <t>Juani Kinez (onshore) CNY</t>
  </si>
  <si>
    <t>Juani Kinez (offshore) CNH</t>
  </si>
  <si>
    <t xml:space="preserve">    DT. 01.11.2016</t>
  </si>
  <si>
    <t xml:space="preserve">    DT.02.11.2016</t>
  </si>
  <si>
    <t xml:space="preserve">    DT.03.11.2016</t>
  </si>
  <si>
    <t xml:space="preserve">    DT.04.11.2016</t>
  </si>
  <si>
    <t xml:space="preserve">    DT.07.11.2016</t>
  </si>
  <si>
    <t xml:space="preserve">    DT.08.11.2016</t>
  </si>
  <si>
    <t xml:space="preserve">    DT.09.11.2016</t>
  </si>
  <si>
    <t xml:space="preserve">    DT.10.11.2016</t>
  </si>
  <si>
    <t xml:space="preserve">    DT.11.11.2016</t>
  </si>
  <si>
    <t xml:space="preserve">    DT.14.11.2016</t>
  </si>
  <si>
    <t xml:space="preserve">    DT.15.11.2016</t>
  </si>
  <si>
    <t xml:space="preserve">    DT.16.11.2016</t>
  </si>
  <si>
    <t xml:space="preserve">    DT.17.11.2016</t>
  </si>
  <si>
    <t xml:space="preserve">    DT.18.11.2016</t>
  </si>
  <si>
    <t xml:space="preserve">    DT.21.11.2016</t>
  </si>
  <si>
    <t xml:space="preserve">    DT.22.11.2016</t>
  </si>
  <si>
    <t xml:space="preserve">    DT.23.11.2016</t>
  </si>
  <si>
    <t xml:space="preserve">    DT.24.11.2016</t>
  </si>
  <si>
    <t xml:space="preserve">    DT.25.11.2016</t>
  </si>
  <si>
    <t xml:space="preserve">    DT.30.11.2016</t>
  </si>
  <si>
    <t xml:space="preserve">    DT.01.11.2016</t>
  </si>
  <si>
    <t>Nentor' 2016</t>
  </si>
  <si>
    <t>Dhjetor' 2016</t>
  </si>
  <si>
    <t xml:space="preserve">    DT. 01.12.2016</t>
  </si>
  <si>
    <t xml:space="preserve">    DT.02.12.2016</t>
  </si>
  <si>
    <t xml:space="preserve">    DT.07.12.2016</t>
  </si>
  <si>
    <t xml:space="preserve">    DT.09.12.2016</t>
  </si>
  <si>
    <t xml:space="preserve">    DT.14.12.2016</t>
  </si>
  <si>
    <t xml:space="preserve">    DT.15.12.2016</t>
  </si>
  <si>
    <t xml:space="preserve">    DT.16.12.2016</t>
  </si>
  <si>
    <t xml:space="preserve">    DT.21.12.2016</t>
  </si>
  <si>
    <t xml:space="preserve">    DT.22.12.2016</t>
  </si>
  <si>
    <t xml:space="preserve">    DT.23.12.2016</t>
  </si>
  <si>
    <t xml:space="preserve">    DT.30.12.2016</t>
  </si>
  <si>
    <t xml:space="preserve">    DT.05.12.2016</t>
  </si>
  <si>
    <t xml:space="preserve">    DT.06.12.2016</t>
  </si>
  <si>
    <t xml:space="preserve">    DT.12.12.2016</t>
  </si>
  <si>
    <t xml:space="preserve">    DT.13.12.2016</t>
  </si>
  <si>
    <t xml:space="preserve">    DT.19.12.2016</t>
  </si>
  <si>
    <t xml:space="preserve">    DT.20.12.2016</t>
  </si>
  <si>
    <t xml:space="preserve">    DT.27.12.2016</t>
  </si>
  <si>
    <t xml:space="preserve">    DT.28.12.2016</t>
  </si>
  <si>
    <t xml:space="preserve">    DT.29.12.2016</t>
  </si>
  <si>
    <t xml:space="preserve">    DT.01.12.2016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</si>
</sst>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00_)"/>
    <numFmt numFmtId="165" formatCode="0.0000"/>
    <numFmt numFmtId="166" formatCode="_(* #,##0.0000_);_(* \(#,##0.0000\);_(* &quot;-&quot;??_);_(@_)"/>
    <numFmt numFmtId="167" formatCode="_(* #,##0_);_(* \(#,##0\);_(* &quot;-&quot;??_);_(@_)"/>
    <numFmt numFmtId="168" formatCode="#,##0.0000_);\(#,##0.0000\)"/>
    <numFmt numFmtId="169" formatCode="_(* #,##0.00000_);_(* \(#,##0.00000\);_(* &quot;-&quot;??_);_(@_)"/>
    <numFmt numFmtId="170" formatCode="0.00_)"/>
    <numFmt numFmtId="171" formatCode="0.0000_)"/>
    <numFmt numFmtId="172" formatCode="#,##0.00000_);\(#,##0.00000\)"/>
    <numFmt numFmtId="173" formatCode="0.0"/>
  </numFmts>
  <fonts count="30" x14ac:knownFonts="1">
    <font>
      <sz val="10"/>
      <name val="Arial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238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3"/>
      <color theme="0"/>
      <name val="Arial"/>
      <family val="2"/>
    </font>
    <font>
      <sz val="12"/>
      <color theme="0"/>
      <name val="Arial"/>
      <family val="2"/>
      <charset val="238"/>
    </font>
    <font>
      <sz val="12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  <charset val="238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" fillId="0" borderId="0"/>
  </cellStyleXfs>
  <cellXfs count="375">
    <xf numFmtId="0" fontId="0" fillId="0" borderId="0" xfId="0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horizontal="left"/>
    </xf>
    <xf numFmtId="164" fontId="2" fillId="0" borderId="2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Protection="1"/>
    <xf numFmtId="164" fontId="2" fillId="0" borderId="3" xfId="0" applyNumberFormat="1" applyFont="1" applyFill="1" applyBorder="1" applyAlignment="1" applyProtection="1">
      <alignment horizontal="left"/>
    </xf>
    <xf numFmtId="164" fontId="2" fillId="0" borderId="3" xfId="0" applyNumberFormat="1" applyFont="1" applyFill="1" applyBorder="1" applyProtection="1"/>
    <xf numFmtId="164" fontId="4" fillId="0" borderId="1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164" fontId="4" fillId="0" borderId="4" xfId="0" applyNumberFormat="1" applyFont="1" applyFill="1" applyBorder="1" applyProtection="1"/>
    <xf numFmtId="164" fontId="4" fillId="0" borderId="5" xfId="0" applyNumberFormat="1" applyFont="1" applyFill="1" applyBorder="1" applyProtection="1"/>
    <xf numFmtId="164" fontId="8" fillId="0" borderId="0" xfId="0" applyNumberFormat="1" applyFont="1" applyFill="1" applyBorder="1" applyProtection="1"/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/>
    <xf numFmtId="164" fontId="6" fillId="0" borderId="3" xfId="0" applyNumberFormat="1" applyFont="1" applyFill="1" applyBorder="1"/>
    <xf numFmtId="164" fontId="6" fillId="0" borderId="4" xfId="0" applyNumberFormat="1" applyFont="1" applyFill="1" applyBorder="1"/>
    <xf numFmtId="164" fontId="7" fillId="0" borderId="0" xfId="0" applyNumberFormat="1" applyFont="1" applyFill="1" applyBorder="1"/>
    <xf numFmtId="164" fontId="5" fillId="0" borderId="0" xfId="0" applyNumberFormat="1" applyFont="1" applyFill="1"/>
    <xf numFmtId="164" fontId="6" fillId="0" borderId="1" xfId="0" applyNumberFormat="1" applyFont="1" applyFill="1" applyBorder="1"/>
    <xf numFmtId="164" fontId="7" fillId="0" borderId="0" xfId="0" applyNumberFormat="1" applyFont="1" applyFill="1"/>
    <xf numFmtId="167" fontId="2" fillId="0" borderId="0" xfId="1" applyNumberFormat="1" applyFont="1" applyFill="1" applyBorder="1" applyAlignment="1" applyProtection="1">
      <alignment horizontal="left"/>
    </xf>
    <xf numFmtId="167" fontId="4" fillId="0" borderId="0" xfId="1" applyNumberFormat="1" applyFont="1" applyFill="1" applyBorder="1" applyProtection="1"/>
    <xf numFmtId="167" fontId="4" fillId="0" borderId="3" xfId="1" applyNumberFormat="1" applyFont="1" applyFill="1" applyBorder="1" applyAlignment="1" applyProtection="1">
      <alignment horizontal="left"/>
    </xf>
    <xf numFmtId="167" fontId="2" fillId="0" borderId="0" xfId="1" applyNumberFormat="1" applyFont="1" applyFill="1" applyBorder="1" applyProtection="1"/>
    <xf numFmtId="167" fontId="4" fillId="0" borderId="4" xfId="1" applyNumberFormat="1" applyFont="1" applyFill="1" applyBorder="1" applyProtection="1"/>
    <xf numFmtId="167" fontId="4" fillId="0" borderId="0" xfId="1" applyNumberFormat="1" applyFont="1" applyFill="1" applyBorder="1" applyAlignment="1" applyProtection="1">
      <alignment horizontal="left"/>
    </xf>
    <xf numFmtId="167" fontId="2" fillId="0" borderId="3" xfId="1" applyNumberFormat="1" applyFont="1" applyFill="1" applyBorder="1" applyProtection="1"/>
    <xf numFmtId="167" fontId="5" fillId="0" borderId="0" xfId="1" applyNumberFormat="1" applyFont="1" applyFill="1"/>
    <xf numFmtId="167" fontId="6" fillId="0" borderId="0" xfId="1" applyNumberFormat="1" applyFont="1" applyFill="1"/>
    <xf numFmtId="166" fontId="4" fillId="0" borderId="0" xfId="1" applyNumberFormat="1" applyFont="1" applyFill="1" applyBorder="1" applyProtection="1"/>
    <xf numFmtId="166" fontId="4" fillId="0" borderId="3" xfId="1" applyNumberFormat="1" applyFont="1" applyFill="1" applyBorder="1" applyProtection="1"/>
    <xf numFmtId="164" fontId="4" fillId="0" borderId="4" xfId="0" applyNumberFormat="1" applyFont="1" applyFill="1" applyBorder="1" applyAlignment="1" applyProtection="1">
      <alignment horizontal="center"/>
    </xf>
    <xf numFmtId="167" fontId="4" fillId="0" borderId="0" xfId="1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/>
    <xf numFmtId="164" fontId="6" fillId="0" borderId="0" xfId="0" applyNumberFormat="1" applyFont="1" applyFill="1" applyAlignment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Alignment="1"/>
    <xf numFmtId="43" fontId="5" fillId="0" borderId="0" xfId="1" applyFont="1" applyFill="1"/>
    <xf numFmtId="43" fontId="6" fillId="0" borderId="0" xfId="1" applyFont="1" applyFill="1" applyBorder="1"/>
    <xf numFmtId="43" fontId="6" fillId="0" borderId="0" xfId="1" applyFont="1" applyFill="1"/>
    <xf numFmtId="43" fontId="4" fillId="0" borderId="0" xfId="1" applyFont="1" applyFill="1" applyBorder="1" applyProtection="1"/>
    <xf numFmtId="43" fontId="5" fillId="0" borderId="0" xfId="1" applyFont="1" applyFill="1" applyBorder="1"/>
    <xf numFmtId="43" fontId="8" fillId="0" borderId="0" xfId="1" applyFont="1" applyFill="1" applyBorder="1" applyProtection="1"/>
    <xf numFmtId="43" fontId="5" fillId="0" borderId="0" xfId="1" applyFont="1" applyFill="1" applyBorder="1" applyProtection="1"/>
    <xf numFmtId="43" fontId="4" fillId="0" borderId="0" xfId="1" applyFont="1" applyFill="1" applyBorder="1" applyAlignment="1" applyProtection="1">
      <alignment horizontal="center"/>
    </xf>
    <xf numFmtId="43" fontId="8" fillId="0" borderId="0" xfId="1" applyFont="1" applyFill="1"/>
    <xf numFmtId="43" fontId="4" fillId="0" borderId="0" xfId="1" applyNumberFormat="1" applyFont="1" applyFill="1" applyBorder="1" applyProtection="1"/>
    <xf numFmtId="43" fontId="4" fillId="0" borderId="3" xfId="1" applyNumberFormat="1" applyFont="1" applyFill="1" applyBorder="1" applyProtection="1"/>
    <xf numFmtId="165" fontId="2" fillId="0" borderId="0" xfId="1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left"/>
    </xf>
    <xf numFmtId="165" fontId="4" fillId="0" borderId="0" xfId="0" applyNumberFormat="1" applyFont="1" applyFill="1" applyBorder="1" applyProtection="1"/>
    <xf numFmtId="165" fontId="8" fillId="0" borderId="0" xfId="0" applyNumberFormat="1" applyFont="1" applyFill="1" applyBorder="1" applyProtection="1"/>
    <xf numFmtId="165" fontId="6" fillId="0" borderId="0" xfId="0" applyNumberFormat="1" applyFont="1" applyFill="1" applyBorder="1"/>
    <xf numFmtId="165" fontId="6" fillId="0" borderId="0" xfId="0" applyNumberFormat="1" applyFont="1" applyFill="1"/>
    <xf numFmtId="165" fontId="4" fillId="0" borderId="0" xfId="1" applyNumberFormat="1" applyFont="1" applyFill="1" applyBorder="1"/>
    <xf numFmtId="165" fontId="4" fillId="0" borderId="0" xfId="0" applyNumberFormat="1" applyFont="1" applyFill="1" applyBorder="1"/>
    <xf numFmtId="165" fontId="5" fillId="0" borderId="0" xfId="1" applyNumberFormat="1" applyFont="1" applyFill="1"/>
    <xf numFmtId="165" fontId="5" fillId="0" borderId="0" xfId="0" applyNumberFormat="1" applyFont="1" applyFill="1" applyBorder="1"/>
    <xf numFmtId="165" fontId="5" fillId="0" borderId="0" xfId="0" applyNumberFormat="1" applyFont="1" applyFill="1"/>
    <xf numFmtId="165" fontId="8" fillId="0" borderId="0" xfId="0" applyNumberFormat="1" applyFont="1" applyFill="1"/>
    <xf numFmtId="165" fontId="4" fillId="0" borderId="0" xfId="0" applyNumberFormat="1" applyFont="1" applyFill="1"/>
    <xf numFmtId="165" fontId="6" fillId="0" borderId="0" xfId="1" applyNumberFormat="1" applyFont="1" applyFill="1"/>
    <xf numFmtId="165" fontId="7" fillId="0" borderId="0" xfId="0" applyNumberFormat="1" applyFont="1" applyFill="1"/>
    <xf numFmtId="43" fontId="4" fillId="0" borderId="0" xfId="1" applyFont="1" applyFill="1" applyBorder="1" applyAlignment="1" applyProtection="1">
      <alignment horizontal="right"/>
    </xf>
    <xf numFmtId="43" fontId="4" fillId="0" borderId="3" xfId="1" applyFont="1" applyFill="1" applyBorder="1" applyProtection="1"/>
    <xf numFmtId="164" fontId="11" fillId="0" borderId="0" xfId="0" applyNumberFormat="1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Protection="1"/>
    <xf numFmtId="164" fontId="5" fillId="0" borderId="1" xfId="0" applyNumberFormat="1" applyFont="1" applyFill="1" applyBorder="1"/>
    <xf numFmtId="164" fontId="4" fillId="0" borderId="0" xfId="0" applyNumberFormat="1" applyFont="1" applyFill="1"/>
    <xf numFmtId="39" fontId="5" fillId="0" borderId="0" xfId="1" applyNumberFormat="1" applyFont="1" applyFill="1"/>
    <xf numFmtId="39" fontId="5" fillId="0" borderId="0" xfId="1" applyNumberFormat="1" applyFont="1" applyFill="1" applyBorder="1"/>
    <xf numFmtId="39" fontId="8" fillId="0" borderId="0" xfId="1" applyNumberFormat="1" applyFont="1" applyFill="1"/>
    <xf numFmtId="39" fontId="5" fillId="0" borderId="0" xfId="1" applyNumberFormat="1" applyFont="1" applyFill="1" applyBorder="1" applyProtection="1"/>
    <xf numFmtId="39" fontId="4" fillId="0" borderId="0" xfId="1" applyNumberFormat="1" applyFont="1" applyFill="1" applyBorder="1" applyProtection="1"/>
    <xf numFmtId="39" fontId="4" fillId="0" borderId="0" xfId="1" applyNumberFormat="1" applyFont="1" applyFill="1" applyBorder="1" applyAlignment="1" applyProtection="1">
      <alignment horizontal="center"/>
    </xf>
    <xf numFmtId="39" fontId="6" fillId="0" borderId="0" xfId="1" applyNumberFormat="1" applyFont="1" applyFill="1" applyBorder="1"/>
    <xf numFmtId="39" fontId="6" fillId="0" borderId="0" xfId="1" applyNumberFormat="1" applyFont="1" applyFill="1"/>
    <xf numFmtId="166" fontId="4" fillId="0" borderId="0" xfId="1" applyNumberFormat="1" applyFont="1" applyFill="1" applyBorder="1" applyAlignment="1" applyProtection="1">
      <alignment horizontal="right"/>
    </xf>
    <xf numFmtId="2" fontId="6" fillId="0" borderId="0" xfId="0" applyNumberFormat="1" applyFont="1" applyFill="1"/>
    <xf numFmtId="2" fontId="7" fillId="0" borderId="0" xfId="0" applyNumberFormat="1" applyFont="1" applyFill="1"/>
    <xf numFmtId="166" fontId="6" fillId="0" borderId="0" xfId="1" applyNumberFormat="1" applyFont="1" applyFill="1" applyBorder="1"/>
    <xf numFmtId="166" fontId="5" fillId="0" borderId="0" xfId="1" applyNumberFormat="1" applyFont="1" applyFill="1" applyBorder="1"/>
    <xf numFmtId="166" fontId="5" fillId="0" borderId="0" xfId="1" applyNumberFormat="1" applyFont="1" applyFill="1" applyBorder="1" applyProtection="1"/>
    <xf numFmtId="166" fontId="4" fillId="0" borderId="0" xfId="1" applyNumberFormat="1" applyFont="1" applyFill="1" applyBorder="1" applyAlignment="1" applyProtection="1">
      <alignment horizontal="center"/>
    </xf>
    <xf numFmtId="166" fontId="6" fillId="0" borderId="0" xfId="1" applyNumberFormat="1" applyFont="1" applyFill="1"/>
    <xf numFmtId="166" fontId="5" fillId="0" borderId="0" xfId="1" applyNumberFormat="1" applyFont="1" applyFill="1"/>
    <xf numFmtId="166" fontId="8" fillId="0" borderId="0" xfId="1" applyNumberFormat="1" applyFont="1" applyFill="1"/>
    <xf numFmtId="43" fontId="0" fillId="0" borderId="0" xfId="0" applyNumberFormat="1"/>
    <xf numFmtId="43" fontId="5" fillId="0" borderId="1" xfId="1" applyFont="1" applyFill="1" applyBorder="1"/>
    <xf numFmtId="43" fontId="4" fillId="0" borderId="0" xfId="1" applyFont="1" applyFill="1"/>
    <xf numFmtId="164" fontId="2" fillId="0" borderId="3" xfId="0" applyNumberFormat="1" applyFont="1" applyFill="1" applyBorder="1" applyAlignment="1" applyProtection="1">
      <alignment horizontal="center"/>
    </xf>
    <xf numFmtId="43" fontId="5" fillId="0" borderId="0" xfId="1" applyNumberFormat="1" applyFont="1" applyFill="1" applyBorder="1" applyProtection="1"/>
    <xf numFmtId="0" fontId="12" fillId="0" borderId="0" xfId="0" applyFont="1"/>
    <xf numFmtId="43" fontId="12" fillId="0" borderId="0" xfId="0" applyNumberFormat="1" applyFont="1"/>
    <xf numFmtId="0" fontId="12" fillId="0" borderId="0" xfId="0" applyFont="1" applyFill="1"/>
    <xf numFmtId="164" fontId="2" fillId="0" borderId="3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/>
    <xf numFmtId="164" fontId="13" fillId="0" borderId="0" xfId="0" applyNumberFormat="1" applyFont="1" applyFill="1" applyBorder="1"/>
    <xf numFmtId="43" fontId="13" fillId="0" borderId="0" xfId="1" applyFont="1" applyFill="1" applyBorder="1"/>
    <xf numFmtId="166" fontId="13" fillId="0" borderId="0" xfId="1" applyNumberFormat="1" applyFont="1" applyFill="1" applyBorder="1"/>
    <xf numFmtId="164" fontId="14" fillId="0" borderId="0" xfId="0" applyNumberFormat="1" applyFont="1" applyFill="1" applyBorder="1"/>
    <xf numFmtId="164" fontId="15" fillId="0" borderId="0" xfId="0" applyNumberFormat="1" applyFont="1" applyFill="1" applyBorder="1" applyAlignment="1" applyProtection="1">
      <alignment horizontal="left"/>
    </xf>
    <xf numFmtId="164" fontId="14" fillId="0" borderId="0" xfId="0" applyNumberFormat="1" applyFont="1" applyFill="1" applyBorder="1" applyProtection="1"/>
    <xf numFmtId="164" fontId="13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 applyProtection="1">
      <alignment horizontal="center"/>
    </xf>
    <xf numFmtId="43" fontId="13" fillId="0" borderId="0" xfId="1" applyFont="1" applyFill="1" applyBorder="1" applyAlignment="1"/>
    <xf numFmtId="164" fontId="13" fillId="0" borderId="0" xfId="0" applyNumberFormat="1" applyFont="1" applyFill="1" applyBorder="1" applyAlignment="1"/>
    <xf numFmtId="166" fontId="13" fillId="0" borderId="0" xfId="1" applyNumberFormat="1" applyFont="1" applyFill="1" applyBorder="1" applyAlignment="1"/>
    <xf numFmtId="43" fontId="13" fillId="0" borderId="0" xfId="1" applyFont="1" applyFill="1" applyBorder="1" applyProtection="1"/>
    <xf numFmtId="43" fontId="14" fillId="0" borderId="0" xfId="1" applyNumberFormat="1" applyFont="1" applyFill="1" applyBorder="1" applyProtection="1"/>
    <xf numFmtId="39" fontId="14" fillId="0" borderId="0" xfId="1" applyNumberFormat="1" applyFont="1" applyFill="1" applyBorder="1" applyProtection="1"/>
    <xf numFmtId="164" fontId="14" fillId="0" borderId="0" xfId="1" applyNumberFormat="1" applyFont="1" applyFill="1" applyBorder="1" applyProtection="1"/>
    <xf numFmtId="164" fontId="14" fillId="0" borderId="0" xfId="0" applyNumberFormat="1" applyFont="1" applyFill="1" applyBorder="1" applyAlignment="1" applyProtection="1">
      <alignment horizontal="right"/>
    </xf>
    <xf numFmtId="0" fontId="16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/>
    <xf numFmtId="166" fontId="17" fillId="0" borderId="0" xfId="1" applyNumberFormat="1" applyFont="1" applyFill="1"/>
    <xf numFmtId="43" fontId="17" fillId="0" borderId="0" xfId="1" applyFont="1" applyFill="1"/>
    <xf numFmtId="0" fontId="18" fillId="0" borderId="0" xfId="0" applyFont="1" applyFill="1" applyBorder="1"/>
    <xf numFmtId="0" fontId="16" fillId="0" borderId="0" xfId="0" applyFont="1"/>
    <xf numFmtId="43" fontId="14" fillId="0" borderId="0" xfId="1" applyFont="1" applyFill="1" applyBorder="1"/>
    <xf numFmtId="166" fontId="14" fillId="0" borderId="0" xfId="1" applyNumberFormat="1" applyFont="1" applyFill="1" applyBorder="1"/>
    <xf numFmtId="165" fontId="14" fillId="0" borderId="0" xfId="0" applyNumberFormat="1" applyFont="1" applyFill="1" applyBorder="1" applyProtection="1"/>
    <xf numFmtId="165" fontId="14" fillId="0" borderId="0" xfId="1" applyNumberFormat="1" applyFont="1" applyFill="1" applyBorder="1" applyProtection="1"/>
    <xf numFmtId="0" fontId="18" fillId="0" borderId="0" xfId="0" applyFont="1"/>
    <xf numFmtId="168" fontId="14" fillId="0" borderId="0" xfId="1" applyNumberFormat="1" applyFont="1" applyFill="1" applyBorder="1" applyProtection="1"/>
    <xf numFmtId="165" fontId="13" fillId="0" borderId="0" xfId="0" applyNumberFormat="1" applyFont="1" applyFill="1" applyBorder="1"/>
    <xf numFmtId="165" fontId="14" fillId="0" borderId="0" xfId="0" applyNumberFormat="1" applyFont="1" applyFill="1" applyBorder="1"/>
    <xf numFmtId="0" fontId="17" fillId="0" borderId="0" xfId="0" applyFont="1"/>
    <xf numFmtId="166" fontId="14" fillId="0" borderId="0" xfId="1" applyNumberFormat="1" applyFont="1" applyFill="1"/>
    <xf numFmtId="166" fontId="14" fillId="0" borderId="0" xfId="1" applyNumberFormat="1" applyFont="1" applyFill="1" applyBorder="1" applyProtection="1"/>
    <xf numFmtId="43" fontId="14" fillId="0" borderId="0" xfId="1" applyFont="1" applyFill="1"/>
    <xf numFmtId="43" fontId="14" fillId="0" borderId="0" xfId="1" applyFont="1" applyFill="1" applyBorder="1" applyProtection="1"/>
    <xf numFmtId="39" fontId="14" fillId="0" borderId="0" xfId="1" applyNumberFormat="1" applyFont="1" applyFill="1"/>
    <xf numFmtId="39" fontId="14" fillId="0" borderId="0" xfId="1" applyNumberFormat="1" applyFont="1" applyFill="1" applyBorder="1"/>
    <xf numFmtId="169" fontId="14" fillId="0" borderId="0" xfId="1" applyNumberFormat="1" applyFont="1" applyFill="1" applyBorder="1" applyProtection="1"/>
    <xf numFmtId="168" fontId="14" fillId="0" borderId="0" xfId="1" applyNumberFormat="1" applyFont="1" applyFill="1" applyBorder="1"/>
    <xf numFmtId="2" fontId="14" fillId="0" borderId="0" xfId="1" applyNumberFormat="1" applyFont="1" applyFill="1" applyBorder="1" applyProtection="1"/>
    <xf numFmtId="2" fontId="13" fillId="0" borderId="0" xfId="0" applyNumberFormat="1" applyFont="1" applyFill="1" applyBorder="1"/>
    <xf numFmtId="43" fontId="13" fillId="0" borderId="0" xfId="1" applyFont="1" applyFill="1"/>
    <xf numFmtId="39" fontId="13" fillId="0" borderId="0" xfId="1" applyNumberFormat="1" applyFont="1" applyFill="1"/>
    <xf numFmtId="39" fontId="14" fillId="0" borderId="0" xfId="1" applyNumberFormat="1" applyFont="1" applyFill="1" applyBorder="1" applyProtection="1"/>
    <xf numFmtId="43" fontId="14" fillId="0" borderId="0" xfId="1" applyNumberFormat="1" applyFont="1" applyFill="1" applyBorder="1"/>
    <xf numFmtId="164" fontId="15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/>
    <xf numFmtId="165" fontId="14" fillId="0" borderId="0" xfId="0" applyNumberFormat="1" applyFont="1" applyFill="1"/>
    <xf numFmtId="165" fontId="13" fillId="0" borderId="0" xfId="0" applyNumberFormat="1" applyFont="1" applyFill="1"/>
    <xf numFmtId="164" fontId="14" fillId="0" borderId="0" xfId="0" applyNumberFormat="1" applyFont="1" applyFill="1"/>
    <xf numFmtId="2" fontId="13" fillId="0" borderId="0" xfId="0" applyNumberFormat="1" applyFont="1" applyFill="1"/>
    <xf numFmtId="164" fontId="6" fillId="0" borderId="0" xfId="5" applyNumberFormat="1" applyFont="1" applyFill="1"/>
    <xf numFmtId="164" fontId="6" fillId="0" borderId="0" xfId="5" applyNumberFormat="1" applyFont="1" applyFill="1" applyBorder="1"/>
    <xf numFmtId="164" fontId="13" fillId="0" borderId="0" xfId="5" applyNumberFormat="1" applyFont="1" applyFill="1" applyBorder="1"/>
    <xf numFmtId="164" fontId="7" fillId="0" borderId="0" xfId="5" applyNumberFormat="1" applyFont="1" applyFill="1"/>
    <xf numFmtId="164" fontId="6" fillId="0" borderId="1" xfId="5" applyNumberFormat="1" applyFont="1" applyFill="1" applyBorder="1"/>
    <xf numFmtId="164" fontId="13" fillId="0" borderId="0" xfId="5" applyNumberFormat="1" applyFont="1" applyFill="1"/>
    <xf numFmtId="165" fontId="13" fillId="0" borderId="0" xfId="5" applyNumberFormat="1" applyFont="1" applyFill="1" applyBorder="1"/>
    <xf numFmtId="164" fontId="14" fillId="0" borderId="0" xfId="5" applyNumberFormat="1" applyFont="1" applyFill="1" applyBorder="1" applyProtection="1"/>
    <xf numFmtId="2" fontId="6" fillId="0" borderId="0" xfId="5" applyNumberFormat="1" applyFont="1" applyFill="1" applyBorder="1"/>
    <xf numFmtId="2" fontId="6" fillId="0" borderId="0" xfId="5" applyNumberFormat="1" applyFont="1" applyFill="1"/>
    <xf numFmtId="2" fontId="7" fillId="0" borderId="0" xfId="5" applyNumberFormat="1" applyFont="1" applyFill="1"/>
    <xf numFmtId="164" fontId="14" fillId="0" borderId="0" xfId="5" applyNumberFormat="1" applyFont="1" applyFill="1" applyBorder="1"/>
    <xf numFmtId="164" fontId="5" fillId="0" borderId="0" xfId="5" applyNumberFormat="1" applyFont="1" applyFill="1"/>
    <xf numFmtId="164" fontId="5" fillId="0" borderId="0" xfId="5" applyNumberFormat="1" applyFont="1" applyFill="1" applyBorder="1"/>
    <xf numFmtId="164" fontId="4" fillId="0" borderId="0" xfId="5" applyNumberFormat="1" applyFont="1" applyFill="1"/>
    <xf numFmtId="164" fontId="5" fillId="0" borderId="1" xfId="5" applyNumberFormat="1" applyFont="1" applyFill="1" applyBorder="1"/>
    <xf numFmtId="165" fontId="5" fillId="0" borderId="0" xfId="5" applyNumberFormat="1" applyFont="1" applyFill="1"/>
    <xf numFmtId="165" fontId="6" fillId="0" borderId="0" xfId="5" applyNumberFormat="1" applyFont="1" applyFill="1"/>
    <xf numFmtId="165" fontId="6" fillId="0" borderId="0" xfId="5" applyNumberFormat="1" applyFont="1" applyFill="1" applyBorder="1"/>
    <xf numFmtId="165" fontId="7" fillId="0" borderId="0" xfId="5" applyNumberFormat="1" applyFont="1" applyFill="1"/>
    <xf numFmtId="165" fontId="4" fillId="0" borderId="0" xfId="5" applyNumberFormat="1" applyFont="1" applyFill="1"/>
    <xf numFmtId="43" fontId="1" fillId="0" borderId="0" xfId="5" applyNumberFormat="1"/>
    <xf numFmtId="165" fontId="8" fillId="0" borderId="0" xfId="5" applyNumberFormat="1" applyFont="1" applyFill="1"/>
    <xf numFmtId="165" fontId="5" fillId="0" borderId="0" xfId="5" applyNumberFormat="1" applyFont="1" applyFill="1" applyBorder="1"/>
    <xf numFmtId="165" fontId="5" fillId="0" borderId="0" xfId="5" applyNumberFormat="1" applyFont="1" applyFill="1" applyBorder="1" applyProtection="1"/>
    <xf numFmtId="165" fontId="8" fillId="0" borderId="0" xfId="5" applyNumberFormat="1" applyFont="1" applyFill="1" applyBorder="1" applyProtection="1"/>
    <xf numFmtId="165" fontId="4" fillId="0" borderId="0" xfId="5" applyNumberFormat="1" applyFont="1" applyFill="1" applyBorder="1"/>
    <xf numFmtId="165" fontId="4" fillId="0" borderId="0" xfId="5" applyNumberFormat="1" applyFont="1" applyFill="1" applyBorder="1" applyProtection="1"/>
    <xf numFmtId="165" fontId="3" fillId="0" borderId="0" xfId="5" applyNumberFormat="1" applyFont="1" applyFill="1" applyBorder="1" applyAlignment="1" applyProtection="1">
      <alignment horizontal="left"/>
    </xf>
    <xf numFmtId="164" fontId="4" fillId="0" borderId="0" xfId="5" applyNumberFormat="1" applyFont="1" applyFill="1" applyBorder="1" applyAlignment="1" applyProtection="1">
      <alignment horizontal="center"/>
    </xf>
    <xf numFmtId="164" fontId="4" fillId="0" borderId="0" xfId="5" applyNumberFormat="1" applyFont="1" applyFill="1" applyBorder="1" applyProtection="1"/>
    <xf numFmtId="164" fontId="5" fillId="0" borderId="0" xfId="5" applyNumberFormat="1" applyFont="1" applyFill="1" applyBorder="1" applyProtection="1"/>
    <xf numFmtId="0" fontId="12" fillId="0" borderId="0" xfId="5" applyFont="1" applyFill="1"/>
    <xf numFmtId="0" fontId="12" fillId="0" borderId="0" xfId="5" applyFont="1"/>
    <xf numFmtId="43" fontId="12" fillId="0" borderId="0" xfId="5" applyNumberFormat="1" applyFont="1"/>
    <xf numFmtId="0" fontId="1" fillId="0" borderId="0" xfId="5"/>
    <xf numFmtId="164" fontId="8" fillId="0" borderId="0" xfId="5" applyNumberFormat="1" applyFont="1" applyFill="1" applyBorder="1" applyProtection="1"/>
    <xf numFmtId="164" fontId="2" fillId="0" borderId="0" xfId="5" applyNumberFormat="1" applyFont="1" applyFill="1" applyBorder="1" applyAlignment="1" applyProtection="1">
      <alignment horizontal="left"/>
    </xf>
    <xf numFmtId="164" fontId="6" fillId="0" borderId="3" xfId="5" applyNumberFormat="1" applyFont="1" applyFill="1" applyBorder="1"/>
    <xf numFmtId="170" fontId="4" fillId="0" borderId="3" xfId="5" applyNumberFormat="1" applyFont="1" applyFill="1" applyBorder="1" applyProtection="1"/>
    <xf numFmtId="171" fontId="4" fillId="0" borderId="3" xfId="5" applyNumberFormat="1" applyFont="1" applyFill="1" applyBorder="1" applyProtection="1"/>
    <xf numFmtId="164" fontId="4" fillId="0" borderId="3" xfId="5" applyNumberFormat="1" applyFont="1" applyFill="1" applyBorder="1" applyProtection="1"/>
    <xf numFmtId="164" fontId="2" fillId="0" borderId="2" xfId="5" applyNumberFormat="1" applyFont="1" applyFill="1" applyBorder="1" applyAlignment="1" applyProtection="1">
      <alignment horizontal="left"/>
    </xf>
    <xf numFmtId="164" fontId="2" fillId="0" borderId="1" xfId="5" applyNumberFormat="1" applyFont="1" applyFill="1" applyBorder="1" applyAlignment="1" applyProtection="1">
      <alignment horizontal="left"/>
    </xf>
    <xf numFmtId="164" fontId="7" fillId="0" borderId="0" xfId="5" applyNumberFormat="1" applyFont="1" applyFill="1" applyBorder="1"/>
    <xf numFmtId="164" fontId="5" fillId="0" borderId="0" xfId="5" applyNumberFormat="1" applyFont="1" applyFill="1" applyBorder="1" applyAlignment="1" applyProtection="1">
      <alignment horizontal="center"/>
    </xf>
    <xf numFmtId="164" fontId="2" fillId="0" borderId="0" xfId="5" applyNumberFormat="1" applyFont="1" applyFill="1" applyBorder="1" applyProtection="1"/>
    <xf numFmtId="164" fontId="4" fillId="0" borderId="1" xfId="5" applyNumberFormat="1" applyFont="1" applyFill="1" applyBorder="1" applyProtection="1"/>
    <xf numFmtId="164" fontId="6" fillId="0" borderId="4" xfId="5" applyNumberFormat="1" applyFont="1" applyFill="1" applyBorder="1"/>
    <xf numFmtId="164" fontId="4" fillId="0" borderId="4" xfId="5" applyNumberFormat="1" applyFont="1" applyFill="1" applyBorder="1" applyAlignment="1" applyProtection="1">
      <alignment horizontal="center"/>
    </xf>
    <xf numFmtId="164" fontId="4" fillId="0" borderId="4" xfId="5" applyNumberFormat="1" applyFont="1" applyFill="1" applyBorder="1" applyProtection="1"/>
    <xf numFmtId="164" fontId="4" fillId="0" borderId="5" xfId="5" applyNumberFormat="1" applyFont="1" applyFill="1" applyBorder="1" applyProtection="1"/>
    <xf numFmtId="164" fontId="6" fillId="0" borderId="0" xfId="5" applyNumberFormat="1" applyFont="1" applyFill="1" applyAlignment="1"/>
    <xf numFmtId="164" fontId="6" fillId="0" borderId="0" xfId="5" applyNumberFormat="1" applyFont="1" applyFill="1" applyBorder="1" applyAlignment="1"/>
    <xf numFmtId="164" fontId="13" fillId="0" borderId="0" xfId="5" applyNumberFormat="1" applyFont="1" applyFill="1" applyBorder="1" applyAlignment="1"/>
    <xf numFmtId="164" fontId="4" fillId="0" borderId="1" xfId="5" applyNumberFormat="1" applyFont="1" applyFill="1" applyBorder="1" applyAlignment="1" applyProtection="1"/>
    <xf numFmtId="164" fontId="2" fillId="0" borderId="1" xfId="5" applyNumberFormat="1" applyFont="1" applyFill="1" applyBorder="1" applyAlignment="1" applyProtection="1">
      <alignment horizontal="center"/>
    </xf>
    <xf numFmtId="164" fontId="11" fillId="0" borderId="0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left"/>
    </xf>
    <xf numFmtId="164" fontId="11" fillId="0" borderId="0" xfId="5" applyNumberFormat="1" applyFont="1" applyFill="1" applyBorder="1" applyAlignment="1" applyProtection="1">
      <alignment horizontal="left"/>
    </xf>
    <xf numFmtId="164" fontId="2" fillId="0" borderId="0" xfId="5" applyNumberFormat="1" applyFont="1" applyFill="1" applyBorder="1" applyAlignment="1" applyProtection="1">
      <alignment horizontal="right"/>
    </xf>
    <xf numFmtId="164" fontId="4" fillId="0" borderId="0" xfId="5" applyNumberFormat="1" applyFont="1" applyFill="1" applyBorder="1"/>
    <xf numFmtId="164" fontId="4" fillId="0" borderId="0" xfId="5" applyNumberFormat="1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20" fillId="0" borderId="0" xfId="0" applyFont="1"/>
    <xf numFmtId="2" fontId="13" fillId="0" borderId="0" xfId="5" applyNumberFormat="1" applyFont="1" applyFill="1" applyBorder="1"/>
    <xf numFmtId="164" fontId="2" fillId="0" borderId="3" xfId="5" applyNumberFormat="1" applyFont="1" applyFill="1" applyBorder="1" applyAlignment="1" applyProtection="1">
      <alignment horizontal="center"/>
    </xf>
    <xf numFmtId="164" fontId="21" fillId="0" borderId="0" xfId="5" applyNumberFormat="1" applyFont="1" applyFill="1"/>
    <xf numFmtId="164" fontId="22" fillId="0" borderId="0" xfId="5" applyNumberFormat="1" applyFont="1" applyFill="1" applyBorder="1"/>
    <xf numFmtId="164" fontId="23" fillId="0" borderId="0" xfId="5" applyNumberFormat="1" applyFont="1" applyFill="1" applyBorder="1" applyAlignment="1" applyProtection="1">
      <alignment horizontal="left"/>
    </xf>
    <xf numFmtId="164" fontId="22" fillId="0" borderId="0" xfId="5" applyNumberFormat="1" applyFont="1" applyFill="1" applyBorder="1" applyProtection="1"/>
    <xf numFmtId="164" fontId="23" fillId="0" borderId="0" xfId="5" applyNumberFormat="1" applyFont="1" applyFill="1" applyBorder="1" applyAlignment="1" applyProtection="1">
      <alignment horizontal="center"/>
    </xf>
    <xf numFmtId="164" fontId="22" fillId="0" borderId="0" xfId="5" applyNumberFormat="1" applyFont="1" applyFill="1" applyBorder="1" applyAlignment="1" applyProtection="1">
      <alignment horizontal="center"/>
    </xf>
    <xf numFmtId="43" fontId="22" fillId="0" borderId="0" xfId="1" applyNumberFormat="1" applyFont="1" applyFill="1" applyBorder="1" applyProtection="1"/>
    <xf numFmtId="0" fontId="24" fillId="0" borderId="0" xfId="5" applyFont="1" applyFill="1"/>
    <xf numFmtId="165" fontId="22" fillId="0" borderId="0" xfId="5" applyNumberFormat="1" applyFont="1" applyFill="1" applyBorder="1" applyProtection="1"/>
    <xf numFmtId="165" fontId="22" fillId="0" borderId="0" xfId="5" applyNumberFormat="1" applyFont="1" applyFill="1"/>
    <xf numFmtId="165" fontId="21" fillId="0" borderId="0" xfId="5" applyNumberFormat="1" applyFont="1" applyFill="1"/>
    <xf numFmtId="166" fontId="22" fillId="0" borderId="0" xfId="1" applyNumberFormat="1" applyFont="1" applyFill="1"/>
    <xf numFmtId="43" fontId="22" fillId="0" borderId="0" xfId="1" applyFont="1" applyFill="1"/>
    <xf numFmtId="39" fontId="22" fillId="0" borderId="0" xfId="1" applyNumberFormat="1" applyFont="1" applyFill="1"/>
    <xf numFmtId="164" fontId="22" fillId="0" borderId="0" xfId="5" applyNumberFormat="1" applyFont="1" applyFill="1"/>
    <xf numFmtId="2" fontId="21" fillId="0" borderId="0" xfId="5" applyNumberFormat="1" applyFont="1" applyFill="1"/>
    <xf numFmtId="164" fontId="15" fillId="0" borderId="0" xfId="5" applyNumberFormat="1" applyFont="1" applyFill="1" applyBorder="1" applyAlignment="1" applyProtection="1">
      <alignment horizontal="left"/>
    </xf>
    <xf numFmtId="164" fontId="13" fillId="0" borderId="0" xfId="5" applyNumberFormat="1" applyFont="1" applyFill="1" applyBorder="1" applyAlignment="1">
      <alignment horizontal="center"/>
    </xf>
    <xf numFmtId="164" fontId="14" fillId="0" borderId="0" xfId="5" applyNumberFormat="1" applyFont="1" applyFill="1" applyBorder="1" applyAlignment="1" applyProtection="1">
      <alignment horizontal="center"/>
    </xf>
    <xf numFmtId="164" fontId="14" fillId="0" borderId="0" xfId="5" applyNumberFormat="1" applyFont="1" applyFill="1" applyBorder="1" applyAlignment="1" applyProtection="1">
      <alignment horizontal="right"/>
    </xf>
    <xf numFmtId="0" fontId="16" fillId="0" borderId="0" xfId="5" applyFont="1" applyFill="1" applyBorder="1"/>
    <xf numFmtId="0" fontId="17" fillId="0" borderId="0" xfId="5" applyFont="1" applyFill="1" applyBorder="1"/>
    <xf numFmtId="0" fontId="17" fillId="0" borderId="0" xfId="5" applyFont="1" applyFill="1"/>
    <xf numFmtId="0" fontId="18" fillId="0" borderId="0" xfId="5" applyFont="1" applyFill="1" applyBorder="1"/>
    <xf numFmtId="0" fontId="16" fillId="0" borderId="0" xfId="5" applyFont="1"/>
    <xf numFmtId="165" fontId="14" fillId="0" borderId="0" xfId="5" applyNumberFormat="1" applyFont="1" applyFill="1" applyBorder="1" applyProtection="1"/>
    <xf numFmtId="0" fontId="17" fillId="0" borderId="0" xfId="5" applyFont="1"/>
    <xf numFmtId="165" fontId="14" fillId="0" borderId="0" xfId="5" applyNumberFormat="1" applyFont="1" applyFill="1" applyBorder="1"/>
    <xf numFmtId="172" fontId="14" fillId="0" borderId="0" xfId="1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64" fontId="15" fillId="0" borderId="0" xfId="5" applyNumberFormat="1" applyFont="1" applyFill="1" applyBorder="1" applyAlignment="1" applyProtection="1">
      <alignment horizontal="center"/>
    </xf>
    <xf numFmtId="0" fontId="19" fillId="0" borderId="0" xfId="5" applyFont="1" applyFill="1"/>
    <xf numFmtId="165" fontId="14" fillId="0" borderId="0" xfId="5" applyNumberFormat="1" applyFont="1" applyFill="1"/>
    <xf numFmtId="165" fontId="13" fillId="0" borderId="0" xfId="5" applyNumberFormat="1" applyFont="1" applyFill="1"/>
    <xf numFmtId="164" fontId="14" fillId="0" borderId="0" xfId="5" applyNumberFormat="1" applyFont="1" applyFill="1"/>
    <xf numFmtId="2" fontId="13" fillId="0" borderId="0" xfId="5" applyNumberFormat="1" applyFont="1" applyFill="1"/>
    <xf numFmtId="173" fontId="5" fillId="0" borderId="0" xfId="5" applyNumberFormat="1" applyFont="1" applyFill="1"/>
    <xf numFmtId="0" fontId="16" fillId="0" borderId="0" xfId="5" applyFont="1" applyFill="1"/>
    <xf numFmtId="167" fontId="3" fillId="0" borderId="0" xfId="1" applyNumberFormat="1" applyFont="1" applyFill="1" applyBorder="1" applyAlignment="1" applyProtection="1">
      <alignment horizontal="left"/>
    </xf>
    <xf numFmtId="164" fontId="3" fillId="0" borderId="0" xfId="5" applyNumberFormat="1" applyFont="1" applyFill="1" applyBorder="1" applyProtection="1"/>
    <xf numFmtId="164" fontId="7" fillId="0" borderId="0" xfId="5" applyNumberFormat="1" applyFont="1" applyFill="1" applyBorder="1" applyProtection="1"/>
    <xf numFmtId="164" fontId="7" fillId="0" borderId="0" xfId="5" applyNumberFormat="1" applyFont="1" applyFill="1" applyBorder="1" applyAlignment="1" applyProtection="1">
      <alignment horizontal="left"/>
    </xf>
    <xf numFmtId="164" fontId="21" fillId="0" borderId="0" xfId="5" applyNumberFormat="1" applyFont="1" applyFill="1" applyBorder="1"/>
    <xf numFmtId="167" fontId="7" fillId="0" borderId="0" xfId="1" applyNumberFormat="1" applyFont="1" applyFill="1" applyBorder="1" applyProtection="1"/>
    <xf numFmtId="164" fontId="3" fillId="0" borderId="0" xfId="5" applyNumberFormat="1" applyFont="1" applyFill="1" applyBorder="1" applyAlignment="1" applyProtection="1">
      <alignment horizontal="right"/>
    </xf>
    <xf numFmtId="164" fontId="3" fillId="0" borderId="0" xfId="5" applyNumberFormat="1" applyFont="1" applyFill="1" applyBorder="1" applyAlignment="1" applyProtection="1">
      <alignment horizontal="left"/>
    </xf>
    <xf numFmtId="164" fontId="25" fillId="0" borderId="0" xfId="5" applyNumberFormat="1" applyFont="1" applyFill="1" applyBorder="1" applyAlignment="1" applyProtection="1">
      <alignment horizontal="left"/>
    </xf>
    <xf numFmtId="164" fontId="26" fillId="0" borderId="0" xfId="5" applyNumberFormat="1" applyFont="1" applyFill="1" applyBorder="1" applyAlignment="1" applyProtection="1">
      <alignment horizontal="left"/>
    </xf>
    <xf numFmtId="164" fontId="13" fillId="0" borderId="0" xfId="5" applyNumberFormat="1" applyFont="1" applyFill="1" applyBorder="1" applyProtection="1"/>
    <xf numFmtId="167" fontId="7" fillId="0" borderId="3" xfId="1" applyNumberFormat="1" applyFont="1" applyFill="1" applyBorder="1" applyAlignment="1" applyProtection="1">
      <alignment horizontal="left"/>
    </xf>
    <xf numFmtId="164" fontId="7" fillId="0" borderId="3" xfId="5" applyNumberFormat="1" applyFont="1" applyFill="1" applyBorder="1" applyProtection="1"/>
    <xf numFmtId="164" fontId="3" fillId="0" borderId="3" xfId="5" applyNumberFormat="1" applyFont="1" applyFill="1" applyBorder="1" applyAlignment="1" applyProtection="1">
      <alignment horizontal="center"/>
    </xf>
    <xf numFmtId="164" fontId="3" fillId="0" borderId="3" xfId="5" applyNumberFormat="1" applyFont="1" applyFill="1" applyBorder="1" applyProtection="1"/>
    <xf numFmtId="164" fontId="3" fillId="0" borderId="3" xfId="5" applyNumberFormat="1" applyFont="1" applyFill="1" applyBorder="1" applyAlignment="1" applyProtection="1">
      <alignment horizontal="left"/>
    </xf>
    <xf numFmtId="164" fontId="25" fillId="0" borderId="0" xfId="5" applyNumberFormat="1" applyFont="1" applyFill="1" applyBorder="1" applyAlignment="1" applyProtection="1">
      <alignment horizontal="center"/>
    </xf>
    <xf numFmtId="164" fontId="26" fillId="0" borderId="0" xfId="5" applyNumberFormat="1" applyFont="1" applyFill="1" applyBorder="1" applyAlignment="1" applyProtection="1">
      <alignment horizontal="center"/>
    </xf>
    <xf numFmtId="164" fontId="7" fillId="0" borderId="1" xfId="5" applyNumberFormat="1" applyFont="1" applyFill="1" applyBorder="1" applyProtection="1"/>
    <xf numFmtId="164" fontId="7" fillId="0" borderId="0" xfId="5" applyNumberFormat="1" applyFont="1" applyFill="1" applyBorder="1" applyAlignment="1" applyProtection="1">
      <alignment horizontal="center"/>
    </xf>
    <xf numFmtId="164" fontId="21" fillId="0" borderId="0" xfId="5" applyNumberFormat="1" applyFont="1" applyFill="1" applyBorder="1" applyAlignment="1" applyProtection="1">
      <alignment horizontal="center"/>
    </xf>
    <xf numFmtId="164" fontId="6" fillId="0" borderId="0" xfId="5" applyNumberFormat="1" applyFont="1" applyFill="1" applyBorder="1" applyAlignment="1" applyProtection="1">
      <alignment horizontal="center"/>
    </xf>
    <xf numFmtId="167" fontId="3" fillId="0" borderId="0" xfId="1" applyNumberFormat="1" applyFont="1" applyFill="1" applyBorder="1" applyProtection="1"/>
    <xf numFmtId="164" fontId="3" fillId="0" borderId="1" xfId="5" applyNumberFormat="1" applyFont="1" applyFill="1" applyBorder="1" applyAlignment="1" applyProtection="1">
      <alignment horizontal="center"/>
    </xf>
    <xf numFmtId="167" fontId="7" fillId="0" borderId="0" xfId="1" applyNumberFormat="1" applyFont="1" applyFill="1" applyBorder="1" applyAlignment="1" applyProtection="1"/>
    <xf numFmtId="164" fontId="7" fillId="0" borderId="1" xfId="5" applyNumberFormat="1" applyFont="1" applyFill="1" applyBorder="1" applyAlignment="1" applyProtection="1"/>
    <xf numFmtId="167" fontId="7" fillId="0" borderId="4" xfId="1" applyNumberFormat="1" applyFont="1" applyFill="1" applyBorder="1" applyProtection="1"/>
    <xf numFmtId="164" fontId="7" fillId="0" borderId="5" xfId="5" applyNumberFormat="1" applyFont="1" applyFill="1" applyBorder="1" applyProtection="1"/>
    <xf numFmtId="164" fontId="7" fillId="0" borderId="4" xfId="5" applyNumberFormat="1" applyFont="1" applyFill="1" applyBorder="1" applyProtection="1"/>
    <xf numFmtId="164" fontId="7" fillId="0" borderId="4" xfId="5" applyNumberFormat="1" applyFont="1" applyFill="1" applyBorder="1" applyAlignment="1" applyProtection="1">
      <alignment horizontal="center"/>
    </xf>
    <xf numFmtId="167" fontId="7" fillId="0" borderId="0" xfId="1" applyNumberFormat="1" applyFont="1" applyFill="1" applyBorder="1" applyAlignment="1" applyProtection="1">
      <alignment horizontal="left"/>
    </xf>
    <xf numFmtId="164" fontId="3" fillId="0" borderId="1" xfId="5" applyNumberFormat="1" applyFont="1" applyFill="1" applyBorder="1" applyAlignment="1" applyProtection="1">
      <alignment horizontal="left"/>
    </xf>
    <xf numFmtId="166" fontId="7" fillId="0" borderId="0" xfId="1" applyNumberFormat="1" applyFont="1" applyFill="1" applyBorder="1" applyProtection="1"/>
    <xf numFmtId="43" fontId="7" fillId="0" borderId="0" xfId="1" applyFont="1" applyFill="1" applyBorder="1" applyProtection="1"/>
    <xf numFmtId="43" fontId="7" fillId="0" borderId="0" xfId="1" applyNumberFormat="1" applyFont="1" applyFill="1" applyBorder="1" applyProtection="1"/>
    <xf numFmtId="43" fontId="6" fillId="0" borderId="0" xfId="1" applyNumberFormat="1" applyFont="1" applyFill="1" applyBorder="1" applyProtection="1"/>
    <xf numFmtId="39" fontId="13" fillId="0" borderId="0" xfId="1" applyNumberFormat="1" applyFont="1" applyFill="1" applyBorder="1" applyProtection="1"/>
    <xf numFmtId="43" fontId="7" fillId="0" borderId="0" xfId="1" applyFont="1" applyFill="1" applyBorder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43" fontId="7" fillId="0" borderId="0" xfId="1" applyNumberFormat="1" applyFont="1" applyFill="1" applyBorder="1" applyAlignment="1" applyProtection="1">
      <alignment horizontal="right"/>
    </xf>
    <xf numFmtId="167" fontId="3" fillId="0" borderId="3" xfId="1" applyNumberFormat="1" applyFont="1" applyFill="1" applyBorder="1" applyProtection="1"/>
    <xf numFmtId="164" fontId="3" fillId="0" borderId="2" xfId="5" applyNumberFormat="1" applyFont="1" applyFill="1" applyBorder="1" applyAlignment="1" applyProtection="1">
      <alignment horizontal="left"/>
    </xf>
    <xf numFmtId="166" fontId="7" fillId="0" borderId="3" xfId="1" applyNumberFormat="1" applyFont="1" applyFill="1" applyBorder="1" applyProtection="1"/>
    <xf numFmtId="43" fontId="7" fillId="0" borderId="3" xfId="1" applyFont="1" applyFill="1" applyBorder="1" applyProtection="1"/>
    <xf numFmtId="43" fontId="7" fillId="0" borderId="3" xfId="1" applyNumberFormat="1" applyFont="1" applyFill="1" applyBorder="1" applyProtection="1"/>
    <xf numFmtId="43" fontId="27" fillId="0" borderId="0" xfId="1" applyFont="1" applyFill="1" applyBorder="1" applyProtection="1"/>
    <xf numFmtId="164" fontId="21" fillId="0" borderId="0" xfId="5" applyNumberFormat="1" applyFont="1" applyFill="1" applyBorder="1" applyProtection="1"/>
    <xf numFmtId="164" fontId="6" fillId="0" borderId="0" xfId="5" applyNumberFormat="1" applyFont="1" applyFill="1" applyBorder="1" applyProtection="1"/>
    <xf numFmtId="164" fontId="27" fillId="0" borderId="0" xfId="5" applyNumberFormat="1" applyFont="1" applyFill="1" applyBorder="1" applyProtection="1"/>
    <xf numFmtId="0" fontId="6" fillId="0" borderId="0" xfId="5" applyFont="1"/>
    <xf numFmtId="43" fontId="6" fillId="0" borderId="0" xfId="5" applyNumberFormat="1" applyFont="1"/>
    <xf numFmtId="0" fontId="6" fillId="0" borderId="0" xfId="5" applyFont="1" applyFill="1"/>
    <xf numFmtId="0" fontId="21" fillId="0" borderId="0" xfId="5" applyFont="1" applyFill="1"/>
    <xf numFmtId="165" fontId="3" fillId="0" borderId="0" xfId="1" applyNumberFormat="1" applyFont="1" applyFill="1" applyBorder="1" applyProtection="1"/>
    <xf numFmtId="165" fontId="7" fillId="0" borderId="0" xfId="5" applyNumberFormat="1" applyFont="1" applyFill="1" applyBorder="1" applyProtection="1"/>
    <xf numFmtId="165" fontId="27" fillId="0" borderId="0" xfId="5" applyNumberFormat="1" applyFont="1" applyFill="1" applyBorder="1" applyProtection="1"/>
    <xf numFmtId="165" fontId="21" fillId="0" borderId="0" xfId="5" applyNumberFormat="1" applyFont="1" applyFill="1" applyBorder="1" applyProtection="1"/>
    <xf numFmtId="165" fontId="6" fillId="0" borderId="0" xfId="5" applyNumberFormat="1" applyFont="1" applyFill="1" applyBorder="1" applyProtection="1"/>
    <xf numFmtId="165" fontId="7" fillId="0" borderId="0" xfId="1" applyNumberFormat="1" applyFont="1" applyFill="1" applyBorder="1"/>
    <xf numFmtId="165" fontId="7" fillId="0" borderId="0" xfId="5" applyNumberFormat="1" applyFont="1" applyFill="1" applyBorder="1"/>
    <xf numFmtId="165" fontId="27" fillId="0" borderId="0" xfId="5" applyNumberFormat="1" applyFont="1" applyFill="1"/>
    <xf numFmtId="173" fontId="6" fillId="0" borderId="0" xfId="5" applyNumberFormat="1" applyFont="1" applyFill="1"/>
    <xf numFmtId="166" fontId="27" fillId="0" borderId="0" xfId="1" applyNumberFormat="1" applyFont="1" applyFill="1"/>
    <xf numFmtId="166" fontId="21" fillId="0" borderId="0" xfId="1" applyNumberFormat="1" applyFont="1" applyFill="1"/>
    <xf numFmtId="166" fontId="13" fillId="0" borderId="0" xfId="1" applyNumberFormat="1" applyFont="1" applyFill="1" applyBorder="1" applyProtection="1"/>
    <xf numFmtId="166" fontId="6" fillId="0" borderId="0" xfId="1" applyNumberFormat="1" applyFont="1" applyFill="1" applyBorder="1" applyProtection="1"/>
    <xf numFmtId="166" fontId="7" fillId="0" borderId="0" xfId="1" applyNumberFormat="1" applyFont="1" applyFill="1" applyBorder="1" applyAlignment="1" applyProtection="1">
      <alignment horizontal="center"/>
    </xf>
    <xf numFmtId="43" fontId="27" fillId="0" borderId="0" xfId="1" applyFont="1" applyFill="1"/>
    <xf numFmtId="43" fontId="21" fillId="0" borderId="0" xfId="1" applyFont="1" applyFill="1"/>
    <xf numFmtId="43" fontId="6" fillId="0" borderId="0" xfId="1" applyFont="1" applyFill="1" applyBorder="1" applyProtection="1"/>
    <xf numFmtId="43" fontId="7" fillId="0" borderId="0" xfId="1" applyFont="1" applyFill="1" applyBorder="1" applyAlignment="1" applyProtection="1">
      <alignment horizontal="center"/>
    </xf>
    <xf numFmtId="39" fontId="27" fillId="0" borderId="0" xfId="1" applyNumberFormat="1" applyFont="1" applyFill="1"/>
    <xf numFmtId="39" fontId="21" fillId="0" borderId="0" xfId="1" applyNumberFormat="1" applyFont="1" applyFill="1"/>
    <xf numFmtId="39" fontId="6" fillId="0" borderId="0" xfId="1" applyNumberFormat="1" applyFont="1" applyFill="1" applyBorder="1" applyProtection="1"/>
    <xf numFmtId="39" fontId="7" fillId="0" borderId="0" xfId="1" applyNumberFormat="1" applyFont="1" applyFill="1" applyBorder="1" applyProtection="1"/>
    <xf numFmtId="39" fontId="7" fillId="0" borderId="0" xfId="1" applyNumberFormat="1" applyFont="1" applyFill="1" applyBorder="1" applyAlignment="1" applyProtection="1">
      <alignment horizontal="center"/>
    </xf>
    <xf numFmtId="43" fontId="6" fillId="0" borderId="1" xfId="1" applyFont="1" applyFill="1" applyBorder="1"/>
    <xf numFmtId="43" fontId="7" fillId="0" borderId="0" xfId="1" applyFont="1" applyFill="1"/>
    <xf numFmtId="2" fontId="13" fillId="0" borderId="0" xfId="1" applyNumberFormat="1" applyFont="1" applyFill="1" applyBorder="1" applyProtection="1"/>
    <xf numFmtId="164" fontId="28" fillId="0" borderId="0" xfId="5" applyNumberFormat="1" applyFont="1" applyFill="1" applyBorder="1" applyAlignment="1" applyProtection="1">
      <alignment horizontal="left"/>
    </xf>
    <xf numFmtId="164" fontId="13" fillId="0" borderId="0" xfId="5" applyNumberFormat="1" applyFont="1" applyFill="1" applyBorder="1" applyAlignment="1" applyProtection="1">
      <alignment horizontal="center"/>
    </xf>
    <xf numFmtId="43" fontId="13" fillId="0" borderId="0" xfId="1" applyNumberFormat="1" applyFont="1" applyFill="1" applyBorder="1" applyProtection="1"/>
    <xf numFmtId="164" fontId="13" fillId="0" borderId="0" xfId="1" applyNumberFormat="1" applyFont="1" applyFill="1" applyBorder="1" applyProtection="1"/>
    <xf numFmtId="164" fontId="13" fillId="0" borderId="0" xfId="5" applyNumberFormat="1" applyFont="1" applyFill="1" applyBorder="1" applyAlignment="1" applyProtection="1">
      <alignment horizontal="right"/>
    </xf>
    <xf numFmtId="0" fontId="13" fillId="0" borderId="0" xfId="5" applyFont="1" applyFill="1" applyBorder="1"/>
    <xf numFmtId="0" fontId="13" fillId="0" borderId="0" xfId="5" applyFont="1" applyFill="1"/>
    <xf numFmtId="166" fontId="13" fillId="0" borderId="0" xfId="1" applyNumberFormat="1" applyFont="1" applyFill="1"/>
    <xf numFmtId="165" fontId="13" fillId="0" borderId="0" xfId="5" applyNumberFormat="1" applyFont="1" applyFill="1" applyBorder="1" applyProtection="1"/>
    <xf numFmtId="1" fontId="13" fillId="0" borderId="0" xfId="1" applyNumberFormat="1" applyFont="1" applyFill="1" applyBorder="1" applyProtection="1"/>
    <xf numFmtId="168" fontId="13" fillId="0" borderId="0" xfId="1" applyNumberFormat="1" applyFont="1" applyFill="1" applyBorder="1" applyProtection="1"/>
    <xf numFmtId="39" fontId="13" fillId="0" borderId="0" xfId="1" applyNumberFormat="1" applyFont="1" applyFill="1" applyBorder="1"/>
    <xf numFmtId="169" fontId="13" fillId="0" borderId="0" xfId="1" applyNumberFormat="1" applyFont="1" applyFill="1" applyBorder="1" applyProtection="1"/>
    <xf numFmtId="168" fontId="13" fillId="0" borderId="0" xfId="1" applyNumberFormat="1" applyFont="1" applyFill="1" applyBorder="1"/>
    <xf numFmtId="172" fontId="13" fillId="0" borderId="0" xfId="1" applyNumberFormat="1" applyFont="1" applyFill="1" applyBorder="1" applyProtection="1"/>
    <xf numFmtId="39" fontId="13" fillId="0" borderId="0" xfId="1" applyNumberFormat="1" applyFont="1" applyFill="1" applyBorder="1" applyProtection="1"/>
    <xf numFmtId="164" fontId="3" fillId="0" borderId="3" xfId="5" applyNumberFormat="1" applyFont="1" applyFill="1" applyBorder="1" applyAlignment="1" applyProtection="1">
      <alignment horizontal="center"/>
    </xf>
    <xf numFmtId="164" fontId="6" fillId="0" borderId="0" xfId="5" applyNumberFormat="1" applyFont="1" applyFill="1" applyBorder="1" applyAlignment="1">
      <alignment horizontal="center"/>
    </xf>
    <xf numFmtId="39" fontId="29" fillId="0" borderId="0" xfId="1" applyNumberFormat="1" applyFont="1" applyFill="1" applyBorder="1" applyProtection="1"/>
    <xf numFmtId="164" fontId="29" fillId="0" borderId="0" xfId="5" applyNumberFormat="1" applyFont="1" applyFill="1" applyBorder="1" applyProtection="1"/>
    <xf numFmtId="164" fontId="3" fillId="0" borderId="3" xfId="5" applyNumberFormat="1" applyFont="1" applyFill="1" applyBorder="1" applyAlignment="1" applyProtection="1">
      <alignment horizontal="center"/>
    </xf>
    <xf numFmtId="164" fontId="3" fillId="0" borderId="3" xfId="5" applyNumberFormat="1" applyFont="1" applyFill="1" applyBorder="1" applyAlignment="1" applyProtection="1">
      <alignment horizontal="center"/>
    </xf>
    <xf numFmtId="164" fontId="28" fillId="0" borderId="0" xfId="5" applyNumberFormat="1" applyFont="1" applyFill="1" applyBorder="1" applyAlignment="1" applyProtection="1">
      <alignment horizontal="center"/>
    </xf>
    <xf numFmtId="164" fontId="3" fillId="0" borderId="3" xfId="5" applyNumberFormat="1" applyFont="1" applyFill="1" applyBorder="1" applyAlignment="1" applyProtection="1">
      <alignment horizontal="center"/>
    </xf>
    <xf numFmtId="164" fontId="3" fillId="0" borderId="3" xfId="5" applyNumberFormat="1" applyFont="1" applyFill="1" applyBorder="1" applyAlignment="1" applyProtection="1">
      <alignment horizontal="center"/>
    </xf>
    <xf numFmtId="164" fontId="3" fillId="0" borderId="3" xfId="5" applyNumberFormat="1" applyFont="1" applyFill="1" applyBorder="1" applyAlignment="1" applyProtection="1">
      <alignment horizontal="center"/>
    </xf>
    <xf numFmtId="164" fontId="13" fillId="0" borderId="0" xfId="5" applyNumberFormat="1" applyFont="1" applyFill="1" applyBorder="1" applyAlignment="1" applyProtection="1">
      <alignment wrapText="1"/>
    </xf>
    <xf numFmtId="164" fontId="3" fillId="0" borderId="3" xfId="5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4" fontId="3" fillId="0" borderId="3" xfId="5" applyNumberFormat="1" applyFont="1" applyFill="1" applyBorder="1" applyAlignment="1" applyProtection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93"/>
  <sheetViews>
    <sheetView zoomScale="80" zoomScaleNormal="80" workbookViewId="0">
      <pane xSplit="2" ySplit="13" topLeftCell="BD14" activePane="bottomRight" state="frozen"/>
      <selection pane="topRight" activeCell="C1" sqref="C1"/>
      <selection pane="bottomLeft" activeCell="A14" sqref="A14"/>
      <selection pane="bottomRight" activeCell="CG78" sqref="CG78"/>
    </sheetView>
  </sheetViews>
  <sheetFormatPr defaultColWidth="9.140625" defaultRowHeight="12.75" x14ac:dyDescent="0.2"/>
  <cols>
    <col min="1" max="1" width="7.85546875" style="35" customWidth="1"/>
    <col min="2" max="2" width="33.42578125" style="25" customWidth="1"/>
    <col min="3" max="3" width="23.42578125" style="20" customWidth="1"/>
    <col min="4" max="4" width="17.85546875" style="20" customWidth="1"/>
    <col min="5" max="5" width="9.42578125" style="20" customWidth="1"/>
    <col min="6" max="6" width="17.85546875" style="20" customWidth="1"/>
    <col min="7" max="7" width="20.28515625" style="20" customWidth="1"/>
    <col min="8" max="8" width="11" style="20" customWidth="1"/>
    <col min="9" max="9" width="20.28515625" style="20" customWidth="1"/>
    <col min="10" max="10" width="18.42578125" style="20" customWidth="1"/>
    <col min="11" max="11" width="9.5703125" style="20" customWidth="1"/>
    <col min="12" max="12" width="22.42578125" style="20" customWidth="1"/>
    <col min="13" max="13" width="16.140625" style="20" customWidth="1"/>
    <col min="14" max="14" width="11" style="20" customWidth="1"/>
    <col min="15" max="15" width="21" style="20" customWidth="1"/>
    <col min="16" max="16" width="18.5703125" style="20" customWidth="1"/>
    <col min="17" max="17" width="10.28515625" style="20" customWidth="1"/>
    <col min="18" max="18" width="19.5703125" style="20" customWidth="1"/>
    <col min="19" max="19" width="18.42578125" style="20" customWidth="1"/>
    <col min="20" max="20" width="10.5703125" style="20" customWidth="1"/>
    <col min="21" max="21" width="19.5703125" style="20" customWidth="1"/>
    <col min="22" max="22" width="22" style="20" customWidth="1"/>
    <col min="23" max="23" width="10" style="20" customWidth="1"/>
    <col min="24" max="24" width="20.42578125" style="20" customWidth="1"/>
    <col min="25" max="25" width="19.28515625" style="20" customWidth="1"/>
    <col min="26" max="26" width="10.7109375" style="20" customWidth="1"/>
    <col min="27" max="27" width="20.42578125" style="20" customWidth="1"/>
    <col min="28" max="28" width="17.5703125" style="20" customWidth="1"/>
    <col min="29" max="29" width="9.85546875" style="20" customWidth="1"/>
    <col min="30" max="30" width="18.42578125" style="20" customWidth="1"/>
    <col min="31" max="31" width="17.140625" style="20" customWidth="1"/>
    <col min="32" max="32" width="10.28515625" style="20" customWidth="1"/>
    <col min="33" max="33" width="20.140625" style="20" customWidth="1"/>
    <col min="34" max="34" width="18.7109375" style="20" customWidth="1"/>
    <col min="35" max="35" width="11.7109375" style="20" customWidth="1"/>
    <col min="36" max="36" width="20.28515625" style="20" customWidth="1"/>
    <col min="37" max="37" width="18.85546875" style="20" customWidth="1"/>
    <col min="38" max="38" width="9.140625" style="20" customWidth="1"/>
    <col min="39" max="39" width="21.28515625" style="20" customWidth="1"/>
    <col min="40" max="40" width="19.85546875" style="20" customWidth="1"/>
    <col min="41" max="41" width="10" style="20" customWidth="1"/>
    <col min="42" max="43" width="19.85546875" style="20" customWidth="1"/>
    <col min="44" max="44" width="10.5703125" style="20" customWidth="1"/>
    <col min="45" max="45" width="18" style="20" customWidth="1"/>
    <col min="46" max="46" width="16.140625" style="20" customWidth="1"/>
    <col min="47" max="47" width="8.7109375" style="20" customWidth="1"/>
    <col min="48" max="48" width="21.7109375" style="20" customWidth="1"/>
    <col min="49" max="49" width="18" style="20" customWidth="1"/>
    <col min="50" max="50" width="9.85546875" style="20" customWidth="1"/>
    <col min="51" max="51" width="17.7109375" style="20" customWidth="1"/>
    <col min="52" max="52" width="18.42578125" style="20" customWidth="1"/>
    <col min="53" max="53" width="10.5703125" style="20" customWidth="1"/>
    <col min="54" max="54" width="18.28515625" style="20" customWidth="1"/>
    <col min="55" max="55" width="16.42578125" style="20" customWidth="1"/>
    <col min="56" max="56" width="11.85546875" style="20" customWidth="1"/>
    <col min="57" max="57" width="18.28515625" style="20" customWidth="1"/>
    <col min="58" max="58" width="16.42578125" style="20" customWidth="1"/>
    <col min="59" max="59" width="10.7109375" style="20" customWidth="1"/>
    <col min="60" max="60" width="21.140625" style="26" customWidth="1"/>
    <col min="61" max="61" width="20.28515625" style="26" customWidth="1"/>
    <col min="62" max="63" width="20.28515625" style="20" customWidth="1"/>
    <col min="64" max="64" width="14.7109375" style="19" customWidth="1"/>
    <col min="65" max="65" width="14.140625" style="106" customWidth="1"/>
    <col min="66" max="66" width="16.140625" style="106" customWidth="1"/>
    <col min="67" max="69" width="11.7109375" style="106" customWidth="1"/>
    <col min="70" max="70" width="11.7109375" style="107" customWidth="1"/>
    <col min="71" max="71" width="19.5703125" style="106" customWidth="1"/>
    <col min="72" max="72" width="13.85546875" style="106" customWidth="1"/>
    <col min="73" max="77" width="11.7109375" style="106" customWidth="1"/>
    <col min="78" max="78" width="12.5703125" style="108" customWidth="1"/>
    <col min="79" max="79" width="11.7109375" style="107" customWidth="1"/>
    <col min="80" max="93" width="13.28515625" style="106" customWidth="1"/>
    <col min="94" max="161" width="13.28515625" style="19" customWidth="1"/>
    <col min="162" max="16384" width="9.140625" style="20"/>
  </cols>
  <sheetData>
    <row r="1" spans="1:164" x14ac:dyDescent="0.2">
      <c r="B1" s="19"/>
      <c r="BH1" s="20"/>
      <c r="BI1" s="20"/>
      <c r="BL1" s="20"/>
      <c r="BM1" s="105"/>
      <c r="BR1" s="106"/>
      <c r="BT1" s="107"/>
      <c r="BZ1" s="106"/>
      <c r="CA1" s="106"/>
      <c r="CB1" s="108"/>
      <c r="CC1" s="107"/>
      <c r="FF1" s="19"/>
      <c r="FG1" s="19"/>
      <c r="FH1" s="19"/>
    </row>
    <row r="2" spans="1:164" x14ac:dyDescent="0.2">
      <c r="B2" s="19"/>
      <c r="BH2" s="20"/>
      <c r="BI2" s="20"/>
      <c r="BL2" s="20"/>
      <c r="BM2" s="105"/>
      <c r="BR2" s="106"/>
      <c r="BT2" s="107"/>
      <c r="BZ2" s="106"/>
      <c r="CA2" s="106"/>
      <c r="CB2" s="108"/>
      <c r="CC2" s="107"/>
      <c r="FF2" s="19"/>
      <c r="FG2" s="19"/>
      <c r="FH2" s="19"/>
    </row>
    <row r="3" spans="1:164" ht="15.95" customHeight="1" x14ac:dyDescent="0.25">
      <c r="A3" s="27" t="s">
        <v>32</v>
      </c>
      <c r="B3" s="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 t="s">
        <v>0</v>
      </c>
      <c r="AF3" s="6"/>
      <c r="AG3" s="6"/>
      <c r="AH3" s="6"/>
      <c r="AI3" s="6"/>
      <c r="AJ3" s="6"/>
      <c r="AK3" s="7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17"/>
      <c r="BI3" s="17"/>
      <c r="BJ3" s="18"/>
      <c r="BK3" s="18"/>
      <c r="BL3" s="18"/>
      <c r="BM3" s="109"/>
      <c r="BN3" s="109"/>
      <c r="BO3" s="109"/>
      <c r="BP3" s="109"/>
      <c r="BQ3" s="109"/>
      <c r="BR3" s="109"/>
      <c r="BS3" s="107"/>
    </row>
    <row r="4" spans="1:164" ht="15.95" customHeight="1" x14ac:dyDescent="0.25">
      <c r="A4" s="27"/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17"/>
      <c r="BI4" s="17"/>
      <c r="BJ4" s="18"/>
      <c r="BK4" s="18"/>
      <c r="BL4" s="18"/>
      <c r="BM4" s="109"/>
      <c r="BN4" s="109"/>
      <c r="BO4" s="109"/>
      <c r="BP4" s="109"/>
      <c r="BQ4" s="109"/>
      <c r="BR4" s="109"/>
      <c r="BS4" s="107"/>
    </row>
    <row r="5" spans="1:164" ht="15.95" customHeight="1" x14ac:dyDescent="0.25">
      <c r="A5" s="28"/>
      <c r="B5" s="2" t="s">
        <v>33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5"/>
      <c r="BI5" s="5"/>
      <c r="BJ5" s="72"/>
      <c r="BK5" s="72"/>
      <c r="BL5" s="72"/>
      <c r="BM5" s="111"/>
      <c r="BN5" s="111"/>
      <c r="BO5" s="111"/>
      <c r="BP5" s="111"/>
      <c r="BQ5" s="109"/>
      <c r="BR5" s="109"/>
      <c r="BS5" s="107"/>
    </row>
    <row r="6" spans="1:164" s="21" customFormat="1" ht="15.95" customHeight="1" thickBot="1" x14ac:dyDescent="0.3">
      <c r="A6" s="29" t="s">
        <v>1</v>
      </c>
      <c r="B6" s="8"/>
      <c r="C6" s="372" t="s">
        <v>34</v>
      </c>
      <c r="D6" s="372"/>
      <c r="E6" s="99"/>
      <c r="F6" s="372" t="s">
        <v>35</v>
      </c>
      <c r="G6" s="372"/>
      <c r="H6" s="10"/>
      <c r="I6" s="372" t="s">
        <v>36</v>
      </c>
      <c r="J6" s="372"/>
      <c r="K6" s="10"/>
      <c r="L6" s="372" t="s">
        <v>37</v>
      </c>
      <c r="M6" s="372"/>
      <c r="N6" s="9"/>
      <c r="O6" s="372" t="s">
        <v>38</v>
      </c>
      <c r="P6" s="372"/>
      <c r="Q6" s="10"/>
      <c r="R6" s="372" t="s">
        <v>45</v>
      </c>
      <c r="S6" s="372"/>
      <c r="T6" s="10"/>
      <c r="U6" s="372" t="s">
        <v>46</v>
      </c>
      <c r="V6" s="372"/>
      <c r="W6" s="9"/>
      <c r="X6" s="372" t="s">
        <v>39</v>
      </c>
      <c r="Y6" s="372"/>
      <c r="Z6" s="9"/>
      <c r="AA6" s="372" t="s">
        <v>40</v>
      </c>
      <c r="AB6" s="372"/>
      <c r="AC6" s="10"/>
      <c r="AD6" s="372" t="s">
        <v>41</v>
      </c>
      <c r="AE6" s="372"/>
      <c r="AF6" s="10"/>
      <c r="AG6" s="372" t="s">
        <v>47</v>
      </c>
      <c r="AH6" s="372"/>
      <c r="AI6" s="10"/>
      <c r="AJ6" s="372" t="s">
        <v>48</v>
      </c>
      <c r="AK6" s="372"/>
      <c r="AL6" s="10"/>
      <c r="AM6" s="372" t="s">
        <v>42</v>
      </c>
      <c r="AN6" s="372"/>
      <c r="AO6" s="99"/>
      <c r="AP6" s="372" t="s">
        <v>43</v>
      </c>
      <c r="AQ6" s="372"/>
      <c r="AR6" s="10"/>
      <c r="AS6" s="372" t="s">
        <v>49</v>
      </c>
      <c r="AT6" s="372"/>
      <c r="AU6" s="10"/>
      <c r="AV6" s="372" t="s">
        <v>50</v>
      </c>
      <c r="AW6" s="372"/>
      <c r="AX6" s="10"/>
      <c r="AY6" s="372" t="s">
        <v>51</v>
      </c>
      <c r="AZ6" s="372"/>
      <c r="BA6" s="10"/>
      <c r="BB6" s="372" t="s">
        <v>52</v>
      </c>
      <c r="BC6" s="372"/>
      <c r="BD6" s="99"/>
      <c r="BE6" s="372" t="s">
        <v>44</v>
      </c>
      <c r="BF6" s="372"/>
      <c r="BG6" s="10"/>
      <c r="BH6" s="372" t="s">
        <v>2</v>
      </c>
      <c r="BI6" s="372"/>
      <c r="BJ6" s="73"/>
      <c r="BK6" s="73"/>
      <c r="BL6" s="223"/>
      <c r="BM6" s="110"/>
      <c r="BN6" s="110"/>
      <c r="BO6" s="110"/>
      <c r="BP6" s="110"/>
      <c r="BQ6" s="110"/>
      <c r="BR6" s="111"/>
      <c r="BS6" s="107"/>
      <c r="BT6" s="106"/>
      <c r="BU6" s="106"/>
      <c r="BV6" s="106"/>
      <c r="BW6" s="106"/>
      <c r="BX6" s="106"/>
      <c r="BY6" s="106"/>
      <c r="BZ6" s="108"/>
      <c r="CA6" s="107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</row>
    <row r="7" spans="1:164" ht="15.95" customHeight="1" thickTop="1" x14ac:dyDescent="0.25">
      <c r="A7" s="28"/>
      <c r="B7" s="1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12"/>
      <c r="BI7" s="12"/>
      <c r="BJ7" s="74"/>
      <c r="BK7" s="74"/>
      <c r="BL7" s="74"/>
      <c r="BM7" s="111"/>
      <c r="BN7" s="111"/>
      <c r="BO7" s="111"/>
      <c r="BP7" s="111"/>
      <c r="BQ7" s="111"/>
      <c r="BR7" s="111"/>
      <c r="BS7" s="107"/>
    </row>
    <row r="8" spans="1:164" ht="15.6" customHeight="1" x14ac:dyDescent="0.25">
      <c r="A8" s="28"/>
      <c r="B8" s="11"/>
      <c r="C8" s="12"/>
      <c r="D8" s="12" t="s">
        <v>3</v>
      </c>
      <c r="E8" s="12"/>
      <c r="F8" s="12"/>
      <c r="G8" s="12" t="s">
        <v>3</v>
      </c>
      <c r="H8" s="6"/>
      <c r="I8" s="12"/>
      <c r="J8" s="12" t="s">
        <v>3</v>
      </c>
      <c r="K8" s="6"/>
      <c r="L8" s="12"/>
      <c r="M8" s="12" t="s">
        <v>3</v>
      </c>
      <c r="N8" s="6"/>
      <c r="O8" s="12"/>
      <c r="P8" s="12" t="s">
        <v>3</v>
      </c>
      <c r="Q8" s="6"/>
      <c r="R8" s="12"/>
      <c r="S8" s="12" t="s">
        <v>3</v>
      </c>
      <c r="T8" s="6"/>
      <c r="U8" s="12"/>
      <c r="V8" s="12" t="s">
        <v>3</v>
      </c>
      <c r="W8" s="6"/>
      <c r="X8" s="12"/>
      <c r="Y8" s="12" t="s">
        <v>3</v>
      </c>
      <c r="Z8" s="6"/>
      <c r="AA8" s="12"/>
      <c r="AB8" s="12" t="s">
        <v>3</v>
      </c>
      <c r="AC8" s="6"/>
      <c r="AD8" s="12"/>
      <c r="AE8" s="12" t="s">
        <v>3</v>
      </c>
      <c r="AF8" s="6"/>
      <c r="AG8" s="12"/>
      <c r="AH8" s="12" t="s">
        <v>3</v>
      </c>
      <c r="AI8" s="6"/>
      <c r="AJ8" s="12"/>
      <c r="AK8" s="12" t="s">
        <v>3</v>
      </c>
      <c r="AL8" s="6"/>
      <c r="AM8" s="12"/>
      <c r="AN8" s="12" t="s">
        <v>3</v>
      </c>
      <c r="AO8" s="12"/>
      <c r="AP8" s="12"/>
      <c r="AQ8" s="12" t="s">
        <v>3</v>
      </c>
      <c r="AR8" s="6"/>
      <c r="AS8" s="12"/>
      <c r="AT8" s="12" t="s">
        <v>3</v>
      </c>
      <c r="AU8" s="6"/>
      <c r="AV8" s="12"/>
      <c r="AW8" s="12" t="s">
        <v>3</v>
      </c>
      <c r="AX8" s="6"/>
      <c r="AY8" s="12"/>
      <c r="AZ8" s="12" t="s">
        <v>3</v>
      </c>
      <c r="BA8" s="6"/>
      <c r="BB8" s="12"/>
      <c r="BC8" s="12" t="s">
        <v>3</v>
      </c>
      <c r="BD8" s="12"/>
      <c r="BE8" s="12"/>
      <c r="BF8" s="12" t="s">
        <v>3</v>
      </c>
      <c r="BG8" s="6"/>
      <c r="BH8" s="12"/>
      <c r="BI8" s="12" t="s">
        <v>3</v>
      </c>
      <c r="BJ8" s="74"/>
      <c r="BK8" s="74"/>
      <c r="BL8" s="74"/>
      <c r="BM8" s="111"/>
      <c r="BN8" s="111"/>
      <c r="BO8" s="111"/>
      <c r="BP8" s="111"/>
      <c r="BQ8" s="111"/>
      <c r="BR8" s="111"/>
      <c r="BS8" s="107"/>
    </row>
    <row r="9" spans="1:164" ht="15.95" customHeight="1" x14ac:dyDescent="0.25">
      <c r="A9" s="30"/>
      <c r="B9" s="11"/>
      <c r="C9" s="12" t="s">
        <v>3</v>
      </c>
      <c r="D9" s="12" t="s">
        <v>19</v>
      </c>
      <c r="E9" s="12"/>
      <c r="F9" s="12" t="s">
        <v>3</v>
      </c>
      <c r="G9" s="12" t="s">
        <v>19</v>
      </c>
      <c r="H9" s="12"/>
      <c r="I9" s="12" t="s">
        <v>3</v>
      </c>
      <c r="J9" s="12" t="s">
        <v>19</v>
      </c>
      <c r="K9" s="12"/>
      <c r="L9" s="12" t="s">
        <v>3</v>
      </c>
      <c r="M9" s="12" t="s">
        <v>19</v>
      </c>
      <c r="N9" s="12"/>
      <c r="O9" s="12" t="s">
        <v>3</v>
      </c>
      <c r="P9" s="12" t="s">
        <v>19</v>
      </c>
      <c r="Q9" s="12"/>
      <c r="R9" s="12" t="s">
        <v>3</v>
      </c>
      <c r="S9" s="12" t="s">
        <v>19</v>
      </c>
      <c r="T9" s="12"/>
      <c r="U9" s="12" t="s">
        <v>3</v>
      </c>
      <c r="V9" s="12" t="s">
        <v>19</v>
      </c>
      <c r="W9" s="12"/>
      <c r="X9" s="12" t="s">
        <v>3</v>
      </c>
      <c r="Y9" s="12" t="s">
        <v>19</v>
      </c>
      <c r="Z9" s="12"/>
      <c r="AA9" s="12" t="s">
        <v>3</v>
      </c>
      <c r="AB9" s="12" t="s">
        <v>19</v>
      </c>
      <c r="AC9" s="12"/>
      <c r="AD9" s="12" t="s">
        <v>3</v>
      </c>
      <c r="AE9" s="12" t="s">
        <v>19</v>
      </c>
      <c r="AF9" s="12"/>
      <c r="AG9" s="12" t="s">
        <v>3</v>
      </c>
      <c r="AH9" s="12" t="s">
        <v>19</v>
      </c>
      <c r="AI9" s="12"/>
      <c r="AJ9" s="12" t="s">
        <v>3</v>
      </c>
      <c r="AK9" s="12" t="s">
        <v>19</v>
      </c>
      <c r="AL9" s="12"/>
      <c r="AM9" s="12" t="s">
        <v>3</v>
      </c>
      <c r="AN9" s="12" t="s">
        <v>19</v>
      </c>
      <c r="AO9" s="12"/>
      <c r="AP9" s="12" t="s">
        <v>3</v>
      </c>
      <c r="AQ9" s="12" t="s">
        <v>19</v>
      </c>
      <c r="AR9" s="12"/>
      <c r="AS9" s="12" t="s">
        <v>3</v>
      </c>
      <c r="AT9" s="12" t="s">
        <v>19</v>
      </c>
      <c r="AU9" s="12"/>
      <c r="AV9" s="12" t="s">
        <v>3</v>
      </c>
      <c r="AW9" s="12" t="s">
        <v>19</v>
      </c>
      <c r="AX9" s="12"/>
      <c r="AY9" s="12" t="s">
        <v>3</v>
      </c>
      <c r="AZ9" s="12" t="s">
        <v>19</v>
      </c>
      <c r="BA9" s="12"/>
      <c r="BB9" s="12" t="s">
        <v>3</v>
      </c>
      <c r="BC9" s="12" t="s">
        <v>19</v>
      </c>
      <c r="BD9" s="12"/>
      <c r="BE9" s="12" t="s">
        <v>3</v>
      </c>
      <c r="BF9" s="12" t="s">
        <v>19</v>
      </c>
      <c r="BG9" s="12"/>
      <c r="BH9" s="12" t="s">
        <v>3</v>
      </c>
      <c r="BI9" s="12" t="s">
        <v>19</v>
      </c>
      <c r="BJ9" s="74"/>
      <c r="BK9" s="74"/>
      <c r="BL9" s="74"/>
      <c r="BM9" s="113"/>
      <c r="BN9" s="113"/>
      <c r="BO9" s="113"/>
      <c r="BP9" s="113"/>
      <c r="BQ9" s="113"/>
      <c r="BR9" s="113"/>
      <c r="BS9" s="107"/>
    </row>
    <row r="10" spans="1:164" ht="15.95" customHeight="1" x14ac:dyDescent="0.25">
      <c r="A10" s="28"/>
      <c r="B10" s="13" t="s">
        <v>20</v>
      </c>
      <c r="C10" s="12" t="s">
        <v>23</v>
      </c>
      <c r="D10" s="12" t="s">
        <v>21</v>
      </c>
      <c r="E10" s="12"/>
      <c r="F10" s="12" t="s">
        <v>23</v>
      </c>
      <c r="G10" s="12" t="s">
        <v>21</v>
      </c>
      <c r="H10" s="12"/>
      <c r="I10" s="12" t="s">
        <v>23</v>
      </c>
      <c r="J10" s="12" t="s">
        <v>21</v>
      </c>
      <c r="K10" s="12"/>
      <c r="L10" s="12" t="s">
        <v>23</v>
      </c>
      <c r="M10" s="12" t="s">
        <v>21</v>
      </c>
      <c r="N10" s="12"/>
      <c r="O10" s="12" t="s">
        <v>23</v>
      </c>
      <c r="P10" s="12" t="s">
        <v>21</v>
      </c>
      <c r="Q10" s="12"/>
      <c r="R10" s="12" t="s">
        <v>23</v>
      </c>
      <c r="S10" s="12" t="s">
        <v>21</v>
      </c>
      <c r="T10" s="12"/>
      <c r="U10" s="12" t="s">
        <v>23</v>
      </c>
      <c r="V10" s="12" t="s">
        <v>21</v>
      </c>
      <c r="W10" s="12"/>
      <c r="X10" s="12" t="s">
        <v>23</v>
      </c>
      <c r="Y10" s="12" t="s">
        <v>21</v>
      </c>
      <c r="Z10" s="12"/>
      <c r="AA10" s="12" t="s">
        <v>23</v>
      </c>
      <c r="AB10" s="12" t="s">
        <v>21</v>
      </c>
      <c r="AC10" s="12"/>
      <c r="AD10" s="12" t="s">
        <v>23</v>
      </c>
      <c r="AE10" s="12" t="s">
        <v>21</v>
      </c>
      <c r="AF10" s="12"/>
      <c r="AG10" s="12" t="s">
        <v>23</v>
      </c>
      <c r="AH10" s="12" t="s">
        <v>21</v>
      </c>
      <c r="AI10" s="12"/>
      <c r="AJ10" s="12" t="s">
        <v>23</v>
      </c>
      <c r="AK10" s="12" t="s">
        <v>21</v>
      </c>
      <c r="AL10" s="12"/>
      <c r="AM10" s="12" t="s">
        <v>23</v>
      </c>
      <c r="AN10" s="12" t="s">
        <v>21</v>
      </c>
      <c r="AO10" s="12"/>
      <c r="AP10" s="12" t="s">
        <v>23</v>
      </c>
      <c r="AQ10" s="12" t="s">
        <v>21</v>
      </c>
      <c r="AR10" s="12"/>
      <c r="AS10" s="12" t="s">
        <v>23</v>
      </c>
      <c r="AT10" s="12" t="s">
        <v>21</v>
      </c>
      <c r="AU10" s="12"/>
      <c r="AV10" s="12" t="s">
        <v>23</v>
      </c>
      <c r="AW10" s="12" t="s">
        <v>21</v>
      </c>
      <c r="AX10" s="12"/>
      <c r="AY10" s="12" t="s">
        <v>23</v>
      </c>
      <c r="AZ10" s="12" t="s">
        <v>21</v>
      </c>
      <c r="BA10" s="12"/>
      <c r="BB10" s="12" t="s">
        <v>23</v>
      </c>
      <c r="BC10" s="12" t="s">
        <v>21</v>
      </c>
      <c r="BD10" s="12"/>
      <c r="BE10" s="12" t="s">
        <v>23</v>
      </c>
      <c r="BF10" s="12" t="s">
        <v>21</v>
      </c>
      <c r="BG10" s="12"/>
      <c r="BH10" s="12" t="s">
        <v>24</v>
      </c>
      <c r="BI10" s="12" t="s">
        <v>21</v>
      </c>
      <c r="BJ10" s="74"/>
      <c r="BK10" s="74"/>
      <c r="BL10" s="74"/>
      <c r="BM10" s="113"/>
      <c r="BN10" s="113"/>
      <c r="BO10" s="113"/>
      <c r="BP10" s="113"/>
      <c r="BQ10" s="113"/>
      <c r="BR10" s="113"/>
      <c r="BS10" s="107"/>
    </row>
    <row r="11" spans="1:164" s="41" customFormat="1" ht="15.75" customHeight="1" x14ac:dyDescent="0.25">
      <c r="A11" s="39"/>
      <c r="B11" s="40"/>
      <c r="C11" s="12"/>
      <c r="D11" s="12" t="s">
        <v>22</v>
      </c>
      <c r="E11" s="12"/>
      <c r="F11" s="12"/>
      <c r="G11" s="12" t="s">
        <v>22</v>
      </c>
      <c r="H11" s="12"/>
      <c r="I11" s="12"/>
      <c r="J11" s="12" t="s">
        <v>22</v>
      </c>
      <c r="K11" s="12"/>
      <c r="L11" s="12"/>
      <c r="M11" s="12" t="s">
        <v>22</v>
      </c>
      <c r="N11" s="12"/>
      <c r="O11" s="12"/>
      <c r="P11" s="12" t="s">
        <v>22</v>
      </c>
      <c r="Q11" s="12"/>
      <c r="R11" s="12"/>
      <c r="S11" s="12" t="s">
        <v>22</v>
      </c>
      <c r="T11" s="12"/>
      <c r="U11" s="12"/>
      <c r="V11" s="12" t="s">
        <v>22</v>
      </c>
      <c r="W11" s="12"/>
      <c r="X11" s="12"/>
      <c r="Y11" s="12" t="s">
        <v>22</v>
      </c>
      <c r="Z11" s="12"/>
      <c r="AA11" s="12"/>
      <c r="AB11" s="12" t="s">
        <v>22</v>
      </c>
      <c r="AC11" s="12"/>
      <c r="AD11" s="12"/>
      <c r="AE11" s="12" t="s">
        <v>22</v>
      </c>
      <c r="AF11" s="12"/>
      <c r="AG11" s="12"/>
      <c r="AH11" s="12" t="s">
        <v>22</v>
      </c>
      <c r="AI11" s="12"/>
      <c r="AJ11" s="12"/>
      <c r="AK11" s="12" t="s">
        <v>22</v>
      </c>
      <c r="AL11" s="12"/>
      <c r="AM11" s="12"/>
      <c r="AN11" s="12" t="s">
        <v>22</v>
      </c>
      <c r="AO11" s="12"/>
      <c r="AP11" s="12"/>
      <c r="AQ11" s="12" t="s">
        <v>22</v>
      </c>
      <c r="AR11" s="12"/>
      <c r="AS11" s="12"/>
      <c r="AT11" s="12" t="s">
        <v>22</v>
      </c>
      <c r="AU11" s="12"/>
      <c r="AV11" s="12"/>
      <c r="AW11" s="12" t="s">
        <v>22</v>
      </c>
      <c r="AX11" s="12"/>
      <c r="AY11" s="12"/>
      <c r="AZ11" s="12" t="s">
        <v>22</v>
      </c>
      <c r="BA11" s="12"/>
      <c r="BB11" s="12"/>
      <c r="BC11" s="12" t="s">
        <v>22</v>
      </c>
      <c r="BD11" s="12"/>
      <c r="BE11" s="12"/>
      <c r="BF11" s="12" t="s">
        <v>22</v>
      </c>
      <c r="BG11" s="12"/>
      <c r="BH11" s="12"/>
      <c r="BI11" s="12" t="s">
        <v>22</v>
      </c>
      <c r="BJ11" s="74"/>
      <c r="BK11" s="74"/>
      <c r="BL11" s="74"/>
      <c r="BM11" s="113"/>
      <c r="BN11" s="113"/>
      <c r="BO11" s="113"/>
      <c r="BP11" s="113"/>
      <c r="BQ11" s="113"/>
      <c r="BR11" s="113"/>
      <c r="BS11" s="114"/>
      <c r="BT11" s="115"/>
      <c r="BU11" s="115"/>
      <c r="BV11" s="115"/>
      <c r="BW11" s="115"/>
      <c r="BX11" s="115"/>
      <c r="BY11" s="115"/>
      <c r="BZ11" s="116"/>
      <c r="CA11" s="114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</row>
    <row r="12" spans="1:164" ht="15.95" customHeight="1" x14ac:dyDescent="0.25">
      <c r="A12" s="28"/>
      <c r="B12" s="11"/>
      <c r="C12" s="12"/>
      <c r="D12" s="12" t="s">
        <v>4</v>
      </c>
      <c r="E12" s="12"/>
      <c r="F12" s="12"/>
      <c r="G12" s="12" t="s">
        <v>4</v>
      </c>
      <c r="H12" s="12"/>
      <c r="I12" s="12"/>
      <c r="J12" s="12" t="s">
        <v>4</v>
      </c>
      <c r="K12" s="12"/>
      <c r="L12" s="12"/>
      <c r="M12" s="12" t="s">
        <v>4</v>
      </c>
      <c r="N12" s="6"/>
      <c r="O12" s="12"/>
      <c r="P12" s="12" t="s">
        <v>4</v>
      </c>
      <c r="Q12" s="12"/>
      <c r="R12" s="12"/>
      <c r="S12" s="12" t="s">
        <v>4</v>
      </c>
      <c r="T12" s="12"/>
      <c r="U12" s="12"/>
      <c r="V12" s="12" t="s">
        <v>4</v>
      </c>
      <c r="W12" s="12"/>
      <c r="X12" s="12"/>
      <c r="Y12" s="12" t="s">
        <v>4</v>
      </c>
      <c r="Z12" s="12"/>
      <c r="AA12" s="12"/>
      <c r="AB12" s="12" t="s">
        <v>4</v>
      </c>
      <c r="AC12" s="12"/>
      <c r="AD12" s="12"/>
      <c r="AE12" s="12" t="s">
        <v>4</v>
      </c>
      <c r="AF12" s="12"/>
      <c r="AG12" s="12"/>
      <c r="AH12" s="12" t="s">
        <v>4</v>
      </c>
      <c r="AI12" s="12"/>
      <c r="AJ12" s="12"/>
      <c r="AK12" s="12" t="s">
        <v>4</v>
      </c>
      <c r="AL12" s="12"/>
      <c r="AM12" s="12"/>
      <c r="AN12" s="12" t="s">
        <v>4</v>
      </c>
      <c r="AO12" s="12"/>
      <c r="AP12" s="12"/>
      <c r="AQ12" s="12" t="s">
        <v>4</v>
      </c>
      <c r="AR12" s="12"/>
      <c r="AS12" s="12"/>
      <c r="AT12" s="12" t="s">
        <v>4</v>
      </c>
      <c r="AU12" s="12"/>
      <c r="AV12" s="12"/>
      <c r="AW12" s="12" t="s">
        <v>4</v>
      </c>
      <c r="AX12" s="12"/>
      <c r="AY12" s="12"/>
      <c r="AZ12" s="12" t="s">
        <v>4</v>
      </c>
      <c r="BA12" s="12"/>
      <c r="BB12" s="12"/>
      <c r="BC12" s="12" t="s">
        <v>4</v>
      </c>
      <c r="BD12" s="12"/>
      <c r="BE12" s="12"/>
      <c r="BF12" s="12" t="s">
        <v>4</v>
      </c>
      <c r="BG12" s="12"/>
      <c r="BH12" s="12"/>
      <c r="BI12" s="12" t="s">
        <v>4</v>
      </c>
      <c r="BJ12" s="74"/>
      <c r="BK12" s="74"/>
      <c r="BL12" s="74"/>
      <c r="BM12" s="111"/>
      <c r="BN12" s="113"/>
      <c r="BO12" s="113"/>
      <c r="BP12" s="113"/>
      <c r="BQ12" s="113"/>
      <c r="BR12" s="113"/>
      <c r="BS12" s="117"/>
    </row>
    <row r="13" spans="1:164" s="22" customFormat="1" ht="14.25" customHeight="1" x14ac:dyDescent="0.25">
      <c r="A13" s="31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38"/>
      <c r="BJ13" s="74"/>
      <c r="BK13" s="74"/>
      <c r="BL13" s="74"/>
      <c r="BM13" s="111"/>
      <c r="BN13" s="111"/>
      <c r="BO13" s="111"/>
      <c r="BP13" s="111"/>
      <c r="BQ13" s="111"/>
      <c r="BR13" s="111"/>
      <c r="BS13" s="107"/>
      <c r="BT13" s="106"/>
      <c r="BU13" s="106"/>
      <c r="BV13" s="106"/>
      <c r="BW13" s="106"/>
      <c r="BX13" s="106"/>
      <c r="BY13" s="106"/>
      <c r="BZ13" s="108"/>
      <c r="CA13" s="107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4" ht="16.5" customHeight="1" x14ac:dyDescent="0.25">
      <c r="A14" s="32" t="s">
        <v>1</v>
      </c>
      <c r="B14" s="11"/>
      <c r="C14" s="1"/>
      <c r="D14" s="6"/>
      <c r="E14" s="6"/>
      <c r="F14" s="6"/>
      <c r="G14" s="6"/>
      <c r="H14" s="6"/>
      <c r="I14" s="1"/>
      <c r="J14" s="6"/>
      <c r="K14" s="6"/>
      <c r="L14" s="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12"/>
      <c r="BJ14" s="74"/>
      <c r="BK14" s="74"/>
      <c r="BL14" s="74"/>
      <c r="BM14" s="111"/>
      <c r="BN14" s="111"/>
      <c r="BO14" s="111"/>
      <c r="BP14" s="111"/>
      <c r="BQ14" s="111"/>
      <c r="BR14" s="111"/>
      <c r="BS14" s="107"/>
    </row>
    <row r="15" spans="1:164" ht="15.95" customHeight="1" x14ac:dyDescent="0.25">
      <c r="A15" s="30">
        <v>1</v>
      </c>
      <c r="B15" s="3" t="s">
        <v>5</v>
      </c>
      <c r="C15" s="36">
        <v>119</v>
      </c>
      <c r="D15" s="47">
        <v>107.13</v>
      </c>
      <c r="E15" s="47"/>
      <c r="F15" s="36">
        <v>118.4</v>
      </c>
      <c r="G15" s="47">
        <v>108.11</v>
      </c>
      <c r="H15" s="6"/>
      <c r="I15" s="36">
        <v>117.6</v>
      </c>
      <c r="J15" s="47">
        <v>107.92</v>
      </c>
      <c r="K15" s="6"/>
      <c r="L15" s="36">
        <v>118.29</v>
      </c>
      <c r="M15" s="47">
        <v>107.38</v>
      </c>
      <c r="N15" s="6"/>
      <c r="O15" s="36">
        <v>117.67</v>
      </c>
      <c r="P15" s="47">
        <v>107.85</v>
      </c>
      <c r="Q15" s="6"/>
      <c r="R15" s="36">
        <v>117.8</v>
      </c>
      <c r="S15" s="47">
        <v>108.35</v>
      </c>
      <c r="T15" s="6"/>
      <c r="U15" s="36">
        <v>118.28</v>
      </c>
      <c r="V15" s="47">
        <v>108.54</v>
      </c>
      <c r="W15" s="6"/>
      <c r="X15" s="36">
        <v>117.72</v>
      </c>
      <c r="Y15" s="47">
        <v>108.32</v>
      </c>
      <c r="Z15" s="6"/>
      <c r="AA15" s="36">
        <v>117.36</v>
      </c>
      <c r="AB15" s="47">
        <v>108.8</v>
      </c>
      <c r="AC15" s="6"/>
      <c r="AD15" s="36">
        <v>117.3</v>
      </c>
      <c r="AE15" s="47">
        <v>109.18</v>
      </c>
      <c r="AF15" s="6"/>
      <c r="AG15" s="36">
        <v>117.9</v>
      </c>
      <c r="AH15" s="47">
        <v>108.69</v>
      </c>
      <c r="AI15" s="6"/>
      <c r="AJ15" s="36">
        <v>116.58</v>
      </c>
      <c r="AK15" s="47">
        <v>109.11</v>
      </c>
      <c r="AL15" s="6"/>
      <c r="AM15" s="36">
        <v>116.9</v>
      </c>
      <c r="AN15" s="47">
        <v>108.64</v>
      </c>
      <c r="AO15" s="47"/>
      <c r="AP15" s="36">
        <v>118.14</v>
      </c>
      <c r="AQ15" s="47">
        <v>107.5</v>
      </c>
      <c r="AR15" s="6"/>
      <c r="AS15" s="36">
        <v>118.4</v>
      </c>
      <c r="AT15" s="47">
        <v>107.27</v>
      </c>
      <c r="AU15" s="6"/>
      <c r="AV15" s="36">
        <v>118.24</v>
      </c>
      <c r="AW15" s="47">
        <v>107.41</v>
      </c>
      <c r="AX15" s="6"/>
      <c r="AY15" s="36">
        <v>118.24</v>
      </c>
      <c r="AZ15" s="47">
        <v>107.46</v>
      </c>
      <c r="BA15" s="6"/>
      <c r="BB15" s="36">
        <v>118.86</v>
      </c>
      <c r="BC15" s="47">
        <v>106.75</v>
      </c>
      <c r="BD15" s="47"/>
      <c r="BE15" s="36">
        <v>120.64</v>
      </c>
      <c r="BF15" s="47">
        <v>105.32</v>
      </c>
      <c r="BG15" s="6"/>
      <c r="BH15" s="36">
        <f>(C15+F15+I15+L15+O15+R15+U15+X15+AA15+AD15+AG15+AJ15+AM15+AP15+AS15+AV15+AY15+BB15+BE15)/19</f>
        <v>118.06947368421054</v>
      </c>
      <c r="BI15" s="53">
        <f>(D15+G15+J15+M15+P15+S15+V15+Y15+AB15+AE15+AH15+AK15+AN15+AQ15+AT15+AW15+AZ15+BC15+BF15)/19</f>
        <v>107.88052631578948</v>
      </c>
      <c r="BJ15" s="100"/>
      <c r="BK15" s="100"/>
      <c r="BL15" s="100"/>
      <c r="BM15" s="119"/>
      <c r="BN15" s="111"/>
      <c r="BO15" s="111"/>
      <c r="BP15" s="120"/>
      <c r="BQ15" s="120"/>
      <c r="BR15" s="111"/>
      <c r="BS15" s="107"/>
    </row>
    <row r="16" spans="1:164" s="23" customFormat="1" ht="15.95" customHeight="1" x14ac:dyDescent="0.25">
      <c r="A16" s="30">
        <v>2</v>
      </c>
      <c r="B16" s="3" t="s">
        <v>6</v>
      </c>
      <c r="C16" s="36">
        <v>0.68130000000000002</v>
      </c>
      <c r="D16" s="47">
        <v>187.11</v>
      </c>
      <c r="E16" s="47"/>
      <c r="F16" s="36">
        <v>0.68269999999999997</v>
      </c>
      <c r="G16" s="47">
        <v>187.49</v>
      </c>
      <c r="H16" s="6"/>
      <c r="I16" s="36">
        <v>0.68710000000000004</v>
      </c>
      <c r="J16" s="47">
        <v>184.71</v>
      </c>
      <c r="K16" s="6"/>
      <c r="L16" s="36">
        <v>0.68459999999999999</v>
      </c>
      <c r="M16" s="47">
        <v>185.54</v>
      </c>
      <c r="N16" s="6"/>
      <c r="O16" s="36">
        <v>0.68640000000000001</v>
      </c>
      <c r="P16" s="47">
        <v>184.9</v>
      </c>
      <c r="Q16" s="6"/>
      <c r="R16" s="36">
        <v>0.69120000000000004</v>
      </c>
      <c r="S16" s="47">
        <v>184.67</v>
      </c>
      <c r="T16" s="6"/>
      <c r="U16" s="36">
        <v>0.69299999999999995</v>
      </c>
      <c r="V16" s="47">
        <v>185.24</v>
      </c>
      <c r="W16" s="6"/>
      <c r="X16" s="36">
        <v>0.69620000000000004</v>
      </c>
      <c r="Y16" s="47">
        <v>183.17</v>
      </c>
      <c r="Z16" s="6"/>
      <c r="AA16" s="36">
        <v>0.69699999999999995</v>
      </c>
      <c r="AB16" s="47">
        <v>183.2</v>
      </c>
      <c r="AC16" s="6"/>
      <c r="AD16" s="36">
        <v>0.70040000000000002</v>
      </c>
      <c r="AE16" s="47">
        <v>182.85</v>
      </c>
      <c r="AF16" s="6"/>
      <c r="AG16" s="36">
        <v>0.69899999999999995</v>
      </c>
      <c r="AH16" s="47">
        <v>183.32</v>
      </c>
      <c r="AI16" s="6"/>
      <c r="AJ16" s="36">
        <v>0.7056</v>
      </c>
      <c r="AK16" s="47">
        <v>180.28</v>
      </c>
      <c r="AL16" s="6"/>
      <c r="AM16" s="36">
        <v>0.70730000000000004</v>
      </c>
      <c r="AN16" s="47">
        <v>179.57</v>
      </c>
      <c r="AO16" s="47"/>
      <c r="AP16" s="36">
        <v>0.70130000000000003</v>
      </c>
      <c r="AQ16" s="47">
        <v>181.1</v>
      </c>
      <c r="AR16" s="6"/>
      <c r="AS16" s="36">
        <v>0.70169999999999999</v>
      </c>
      <c r="AT16" s="47">
        <v>181</v>
      </c>
      <c r="AU16" s="6"/>
      <c r="AV16" s="36">
        <v>0.70469999999999999</v>
      </c>
      <c r="AW16" s="47">
        <v>180.23</v>
      </c>
      <c r="AX16" s="6"/>
      <c r="AY16" s="36">
        <v>0.69940000000000002</v>
      </c>
      <c r="AZ16" s="47">
        <v>181.67</v>
      </c>
      <c r="BA16" s="6"/>
      <c r="BB16" s="36">
        <v>0.69740000000000002</v>
      </c>
      <c r="BC16" s="47">
        <v>181.93</v>
      </c>
      <c r="BD16" s="47"/>
      <c r="BE16" s="36">
        <v>0.6996</v>
      </c>
      <c r="BF16" s="47">
        <v>181.61</v>
      </c>
      <c r="BG16" s="6"/>
      <c r="BH16" s="36">
        <f t="shared" ref="BH16:BH27" si="0">(C16+F16+I16+L16+O16+R16+U16+X16+AA16+AD16+AG16+AJ16+AM16+AP16+AS16+AV16+AY16+BB16+BE16)/19</f>
        <v>0.69557368421052634</v>
      </c>
      <c r="BI16" s="53">
        <f t="shared" ref="BI16:BI27" si="1">(D16+G16+J16+M16+P16+S16+V16+Y16+AB16+AE16+AH16+AK16+AN16+AQ16+AT16+AW16+AZ16+BC16+BF16)/19</f>
        <v>183.13631578947368</v>
      </c>
      <c r="BJ16" s="100"/>
      <c r="BK16" s="100"/>
      <c r="BL16" s="100"/>
      <c r="BM16" s="119"/>
      <c r="BN16" s="111"/>
      <c r="BO16" s="111"/>
      <c r="BP16" s="120"/>
      <c r="BQ16" s="120"/>
      <c r="BR16" s="111"/>
      <c r="BS16" s="107"/>
      <c r="BT16" s="106"/>
      <c r="BU16" s="106"/>
      <c r="BV16" s="106"/>
      <c r="BW16" s="106"/>
      <c r="BX16" s="106"/>
      <c r="BY16" s="106"/>
      <c r="BZ16" s="108"/>
      <c r="CA16" s="107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9"/>
      <c r="CQ16" s="19"/>
      <c r="CR16" s="19"/>
    </row>
    <row r="17" spans="1:161" ht="15.75" x14ac:dyDescent="0.25">
      <c r="A17" s="30">
        <v>3</v>
      </c>
      <c r="B17" s="3" t="s">
        <v>7</v>
      </c>
      <c r="C17" s="36">
        <v>1.006</v>
      </c>
      <c r="D17" s="47">
        <v>126.73</v>
      </c>
      <c r="E17" s="47"/>
      <c r="F17" s="36">
        <v>1.0098</v>
      </c>
      <c r="G17" s="47">
        <v>126.76</v>
      </c>
      <c r="H17" s="6"/>
      <c r="I17" s="36">
        <v>1.0012000000000001</v>
      </c>
      <c r="J17" s="47">
        <v>126.76</v>
      </c>
      <c r="K17" s="6"/>
      <c r="L17" s="36">
        <v>1.0012000000000001</v>
      </c>
      <c r="M17" s="47">
        <v>126.87</v>
      </c>
      <c r="N17" s="6"/>
      <c r="O17" s="36">
        <v>0.99619999999999997</v>
      </c>
      <c r="P17" s="47">
        <v>127.39</v>
      </c>
      <c r="Q17" s="6"/>
      <c r="R17" s="36">
        <v>1.0015000000000001</v>
      </c>
      <c r="S17" s="47">
        <v>127.45</v>
      </c>
      <c r="T17" s="6"/>
      <c r="U17" s="36">
        <v>1.0073000000000001</v>
      </c>
      <c r="V17" s="47">
        <v>127.45</v>
      </c>
      <c r="W17" s="6"/>
      <c r="X17" s="36">
        <v>1.0026999999999999</v>
      </c>
      <c r="Y17" s="47">
        <v>127.18</v>
      </c>
      <c r="Z17" s="6"/>
      <c r="AA17" s="36">
        <v>1.0034000000000001</v>
      </c>
      <c r="AB17" s="47">
        <v>127.26</v>
      </c>
      <c r="AC17" s="6"/>
      <c r="AD17" s="36">
        <v>1.0052000000000001</v>
      </c>
      <c r="AE17" s="47">
        <v>127.41</v>
      </c>
      <c r="AF17" s="6"/>
      <c r="AG17" s="36">
        <v>1.0069999999999999</v>
      </c>
      <c r="AH17" s="47">
        <v>127.25</v>
      </c>
      <c r="AI17" s="6"/>
      <c r="AJ17" s="36">
        <v>1.0018</v>
      </c>
      <c r="AK17" s="47">
        <v>126.97</v>
      </c>
      <c r="AL17" s="6"/>
      <c r="AM17" s="36">
        <v>1.0064</v>
      </c>
      <c r="AN17" s="47">
        <v>126.19</v>
      </c>
      <c r="AO17" s="47"/>
      <c r="AP17" s="36">
        <v>1.0105</v>
      </c>
      <c r="AQ17" s="47">
        <v>125.68</v>
      </c>
      <c r="AR17" s="6"/>
      <c r="AS17" s="36">
        <v>1.0136000000000001</v>
      </c>
      <c r="AT17" s="47">
        <v>125.31</v>
      </c>
      <c r="AU17" s="6"/>
      <c r="AV17" s="36">
        <v>1.0154000000000001</v>
      </c>
      <c r="AW17" s="47">
        <v>125.07</v>
      </c>
      <c r="AX17" s="6"/>
      <c r="AY17" s="36">
        <v>1.0153000000000001</v>
      </c>
      <c r="AZ17" s="47">
        <v>125.15</v>
      </c>
      <c r="BA17" s="6"/>
      <c r="BB17" s="36">
        <v>1.0127999999999999</v>
      </c>
      <c r="BC17" s="47">
        <v>125.28</v>
      </c>
      <c r="BD17" s="47"/>
      <c r="BE17" s="36">
        <v>1.0164</v>
      </c>
      <c r="BF17" s="47">
        <v>125.01</v>
      </c>
      <c r="BG17" s="6"/>
      <c r="BH17" s="36">
        <f t="shared" si="0"/>
        <v>1.0070368421052631</v>
      </c>
      <c r="BI17" s="53">
        <f t="shared" si="1"/>
        <v>126.48263157894739</v>
      </c>
      <c r="BJ17" s="100"/>
      <c r="BK17" s="100"/>
      <c r="BL17" s="100"/>
      <c r="BM17" s="119"/>
      <c r="BN17" s="111"/>
      <c r="BO17" s="111"/>
      <c r="BP17" s="120"/>
      <c r="BQ17" s="120"/>
      <c r="BR17" s="111"/>
      <c r="BS17" s="107"/>
    </row>
    <row r="18" spans="1:161" ht="15.75" x14ac:dyDescent="0.25">
      <c r="A18" s="30">
        <v>4</v>
      </c>
      <c r="B18" s="3" t="s">
        <v>8</v>
      </c>
      <c r="C18" s="36">
        <v>0.92820000000000003</v>
      </c>
      <c r="D18" s="47">
        <v>137.49</v>
      </c>
      <c r="E18" s="47"/>
      <c r="F18" s="36">
        <v>0.93189999999999995</v>
      </c>
      <c r="G18" s="47">
        <v>137.41999999999999</v>
      </c>
      <c r="H18" s="6"/>
      <c r="I18" s="36">
        <v>0.92159999999999997</v>
      </c>
      <c r="J18" s="47">
        <v>137.69</v>
      </c>
      <c r="K18" s="6"/>
      <c r="L18" s="36">
        <v>0.92030000000000001</v>
      </c>
      <c r="M18" s="47">
        <v>137.97999999999999</v>
      </c>
      <c r="N18" s="6"/>
      <c r="O18" s="36">
        <v>0.91810000000000003</v>
      </c>
      <c r="P18" s="47">
        <v>138.19</v>
      </c>
      <c r="Q18" s="6"/>
      <c r="R18" s="36">
        <v>0.92169999999999996</v>
      </c>
      <c r="S18" s="47">
        <v>138.55000000000001</v>
      </c>
      <c r="T18" s="6"/>
      <c r="U18" s="36">
        <v>0.92479999999999996</v>
      </c>
      <c r="V18" s="47">
        <v>138.9</v>
      </c>
      <c r="W18" s="6"/>
      <c r="X18" s="36">
        <v>0.91590000000000005</v>
      </c>
      <c r="Y18" s="47">
        <v>139.11000000000001</v>
      </c>
      <c r="Z18" s="6"/>
      <c r="AA18" s="36">
        <v>0.91679999999999995</v>
      </c>
      <c r="AB18" s="47">
        <v>139.21</v>
      </c>
      <c r="AC18" s="6"/>
      <c r="AD18" s="36">
        <v>0.91839999999999999</v>
      </c>
      <c r="AE18" s="47">
        <v>139.47999999999999</v>
      </c>
      <c r="AF18" s="6"/>
      <c r="AG18" s="36">
        <v>0.91979999999999995</v>
      </c>
      <c r="AH18" s="47">
        <v>139.32</v>
      </c>
      <c r="AI18" s="6"/>
      <c r="AJ18" s="36">
        <v>0.91520000000000001</v>
      </c>
      <c r="AK18" s="47">
        <v>139.02000000000001</v>
      </c>
      <c r="AL18" s="6"/>
      <c r="AM18" s="36">
        <v>0.91820000000000002</v>
      </c>
      <c r="AN18" s="47">
        <v>138.36000000000001</v>
      </c>
      <c r="AO18" s="47"/>
      <c r="AP18" s="36">
        <v>0.92269999999999996</v>
      </c>
      <c r="AQ18" s="47">
        <v>137.69999999999999</v>
      </c>
      <c r="AR18" s="6"/>
      <c r="AS18" s="36">
        <v>0.92420000000000002</v>
      </c>
      <c r="AT18" s="47">
        <v>137.43</v>
      </c>
      <c r="AU18" s="6"/>
      <c r="AV18" s="36">
        <v>0.92269999999999996</v>
      </c>
      <c r="AW18" s="47">
        <v>137.72999999999999</v>
      </c>
      <c r="AX18" s="6"/>
      <c r="AY18" s="36">
        <v>0.91979999999999995</v>
      </c>
      <c r="AZ18" s="47">
        <v>138.09</v>
      </c>
      <c r="BA18" s="6"/>
      <c r="BB18" s="36">
        <v>0.9173</v>
      </c>
      <c r="BC18" s="47">
        <v>138.37</v>
      </c>
      <c r="BD18" s="47"/>
      <c r="BE18" s="36">
        <v>0.91579999999999995</v>
      </c>
      <c r="BF18" s="47">
        <v>138.68</v>
      </c>
      <c r="BG18" s="6"/>
      <c r="BH18" s="36">
        <f t="shared" si="0"/>
        <v>0.92070526315789503</v>
      </c>
      <c r="BI18" s="53">
        <f t="shared" si="1"/>
        <v>138.3536842105263</v>
      </c>
      <c r="BJ18" s="100"/>
      <c r="BK18" s="100"/>
      <c r="BL18" s="100"/>
      <c r="BM18" s="119"/>
      <c r="BN18" s="111"/>
      <c r="BO18" s="111"/>
      <c r="BP18" s="120"/>
      <c r="BQ18" s="120"/>
      <c r="BR18" s="111"/>
      <c r="BS18" s="107"/>
    </row>
    <row r="19" spans="1:161" ht="15.75" x14ac:dyDescent="0.25">
      <c r="A19" s="30">
        <v>5</v>
      </c>
      <c r="B19" s="3" t="s">
        <v>9</v>
      </c>
      <c r="C19" s="36">
        <v>1077.76</v>
      </c>
      <c r="D19" s="70">
        <v>137398.91</v>
      </c>
      <c r="E19" s="70"/>
      <c r="F19" s="86">
        <v>1083.95</v>
      </c>
      <c r="G19" s="70">
        <v>138742.89000000001</v>
      </c>
      <c r="H19" s="6"/>
      <c r="I19" s="36">
        <v>1096</v>
      </c>
      <c r="J19" s="70">
        <v>139098.84</v>
      </c>
      <c r="K19" s="6"/>
      <c r="L19" s="36">
        <v>1097.05</v>
      </c>
      <c r="M19" s="70">
        <v>139347.29</v>
      </c>
      <c r="N19" s="6"/>
      <c r="O19" s="36">
        <v>1101.4000000000001</v>
      </c>
      <c r="P19" s="70">
        <v>139778.67000000001</v>
      </c>
      <c r="Q19" s="6"/>
      <c r="R19" s="36">
        <v>1093</v>
      </c>
      <c r="S19" s="70">
        <v>139510.51999999999</v>
      </c>
      <c r="T19" s="6"/>
      <c r="U19" s="36">
        <v>1081.9000000000001</v>
      </c>
      <c r="V19" s="70">
        <v>138894.32</v>
      </c>
      <c r="W19" s="6"/>
      <c r="X19" s="36">
        <v>1091.4000000000001</v>
      </c>
      <c r="Y19" s="70">
        <v>139175.32999999999</v>
      </c>
      <c r="Z19" s="6"/>
      <c r="AA19" s="36">
        <v>1081.26</v>
      </c>
      <c r="AB19" s="70">
        <v>138066.09</v>
      </c>
      <c r="AC19" s="6"/>
      <c r="AD19" s="36">
        <v>1089.81</v>
      </c>
      <c r="AE19" s="70">
        <v>139571.97</v>
      </c>
      <c r="AF19" s="6"/>
      <c r="AG19" s="36">
        <v>1087.4000000000001</v>
      </c>
      <c r="AH19" s="70">
        <v>139339.44</v>
      </c>
      <c r="AI19" s="6"/>
      <c r="AJ19" s="36">
        <v>1093.2</v>
      </c>
      <c r="AK19" s="70">
        <v>139055.04000000001</v>
      </c>
      <c r="AL19" s="6"/>
      <c r="AM19" s="36">
        <v>1097.3599999999999</v>
      </c>
      <c r="AN19" s="70">
        <v>139364.72</v>
      </c>
      <c r="AO19" s="70"/>
      <c r="AP19" s="86">
        <v>1097.4000000000001</v>
      </c>
      <c r="AQ19" s="70">
        <v>139369.79999999999</v>
      </c>
      <c r="AR19" s="6"/>
      <c r="AS19" s="36">
        <v>1103.1600000000001</v>
      </c>
      <c r="AT19" s="70">
        <v>140112.35</v>
      </c>
      <c r="AU19" s="6"/>
      <c r="AV19" s="36">
        <v>1114.31</v>
      </c>
      <c r="AW19" s="70">
        <v>141517.37</v>
      </c>
      <c r="AX19" s="6"/>
      <c r="AY19" s="36">
        <v>1116.4000000000001</v>
      </c>
      <c r="AZ19" s="70">
        <v>141849.78</v>
      </c>
      <c r="BA19" s="6"/>
      <c r="BB19" s="36">
        <v>1117.4000000000001</v>
      </c>
      <c r="BC19" s="70">
        <v>141775.71</v>
      </c>
      <c r="BD19" s="70"/>
      <c r="BE19" s="86">
        <v>1112.95</v>
      </c>
      <c r="BF19" s="70">
        <v>141411.43</v>
      </c>
      <c r="BG19" s="6"/>
      <c r="BH19" s="36">
        <f t="shared" si="0"/>
        <v>1096.4794736842107</v>
      </c>
      <c r="BI19" s="53">
        <f t="shared" si="1"/>
        <v>139651.60368421054</v>
      </c>
      <c r="BJ19" s="100"/>
      <c r="BK19" s="100"/>
      <c r="BL19" s="100"/>
      <c r="BM19" s="119"/>
      <c r="BN19" s="111"/>
      <c r="BO19" s="121"/>
      <c r="BP19" s="120"/>
      <c r="BQ19" s="120"/>
      <c r="BR19" s="111"/>
      <c r="BS19" s="107"/>
    </row>
    <row r="20" spans="1:161" ht="15.75" x14ac:dyDescent="0.25">
      <c r="A20" s="30">
        <v>6</v>
      </c>
      <c r="B20" s="3" t="s">
        <v>10</v>
      </c>
      <c r="C20" s="36">
        <v>13.981999999999999</v>
      </c>
      <c r="D20" s="47">
        <v>1782.5</v>
      </c>
      <c r="E20" s="47"/>
      <c r="F20" s="36">
        <v>13.97</v>
      </c>
      <c r="G20" s="47">
        <v>1788.13</v>
      </c>
      <c r="H20" s="6"/>
      <c r="I20" s="36">
        <v>13.984999999999999</v>
      </c>
      <c r="J20" s="47">
        <v>1774.91</v>
      </c>
      <c r="K20" s="6"/>
      <c r="L20" s="36">
        <v>14.023</v>
      </c>
      <c r="M20" s="47">
        <v>1781.2</v>
      </c>
      <c r="N20" s="6"/>
      <c r="O20" s="36">
        <v>13.99</v>
      </c>
      <c r="P20" s="47">
        <v>1775.47</v>
      </c>
      <c r="Q20" s="6"/>
      <c r="R20" s="36">
        <v>13.855</v>
      </c>
      <c r="S20" s="47">
        <v>1768.45</v>
      </c>
      <c r="T20" s="6"/>
      <c r="U20" s="36">
        <v>13.842000000000001</v>
      </c>
      <c r="V20" s="47">
        <v>1777.04</v>
      </c>
      <c r="W20" s="6"/>
      <c r="X20" s="36">
        <v>14.115</v>
      </c>
      <c r="Y20" s="47">
        <v>1799.94</v>
      </c>
      <c r="Z20" s="6"/>
      <c r="AA20" s="36">
        <v>13.795</v>
      </c>
      <c r="AB20" s="47">
        <v>1761.48</v>
      </c>
      <c r="AC20" s="6"/>
      <c r="AD20" s="36">
        <v>13.917999999999999</v>
      </c>
      <c r="AE20" s="47">
        <v>1782.48</v>
      </c>
      <c r="AF20" s="6"/>
      <c r="AG20" s="36">
        <v>13.99</v>
      </c>
      <c r="AH20" s="47">
        <v>1792.68</v>
      </c>
      <c r="AI20" s="6"/>
      <c r="AJ20" s="36">
        <v>14.082000000000001</v>
      </c>
      <c r="AK20" s="47">
        <v>1791.23</v>
      </c>
      <c r="AL20" s="6"/>
      <c r="AM20" s="36">
        <v>14</v>
      </c>
      <c r="AN20" s="47">
        <v>1778</v>
      </c>
      <c r="AO20" s="47"/>
      <c r="AP20" s="36">
        <v>14.11</v>
      </c>
      <c r="AQ20" s="47">
        <v>1791.97</v>
      </c>
      <c r="AR20" s="6"/>
      <c r="AS20" s="36">
        <v>14.07</v>
      </c>
      <c r="AT20" s="47">
        <v>1787.03</v>
      </c>
      <c r="AU20" s="6"/>
      <c r="AV20" s="36">
        <v>14.37</v>
      </c>
      <c r="AW20" s="47">
        <v>1824.99</v>
      </c>
      <c r="AX20" s="6"/>
      <c r="AY20" s="36">
        <v>14.385999999999999</v>
      </c>
      <c r="AZ20" s="47">
        <v>1827.89</v>
      </c>
      <c r="BA20" s="6"/>
      <c r="BB20" s="36">
        <v>14.414</v>
      </c>
      <c r="BC20" s="47">
        <v>1828.85</v>
      </c>
      <c r="BD20" s="47"/>
      <c r="BE20" s="36">
        <v>14.247999999999999</v>
      </c>
      <c r="BF20" s="47">
        <v>1810.35</v>
      </c>
      <c r="BG20" s="6"/>
      <c r="BH20" s="36">
        <f t="shared" si="0"/>
        <v>14.060263157894736</v>
      </c>
      <c r="BI20" s="53">
        <f t="shared" si="1"/>
        <v>1790.7678947368422</v>
      </c>
      <c r="BJ20" s="100"/>
      <c r="BK20" s="100"/>
      <c r="BL20" s="100"/>
      <c r="BM20" s="119"/>
      <c r="BN20" s="111"/>
      <c r="BO20" s="111"/>
      <c r="BP20" s="120"/>
      <c r="BQ20" s="120"/>
      <c r="BR20" s="111"/>
      <c r="BS20" s="107"/>
    </row>
    <row r="21" spans="1:161" ht="15.75" x14ac:dyDescent="0.25">
      <c r="A21" s="30">
        <v>7</v>
      </c>
      <c r="B21" s="3" t="s">
        <v>25</v>
      </c>
      <c r="C21" s="36">
        <v>1.3945000000000001</v>
      </c>
      <c r="D21" s="47">
        <v>91.42</v>
      </c>
      <c r="E21" s="47"/>
      <c r="F21" s="36">
        <v>1.4152</v>
      </c>
      <c r="G21" s="47">
        <v>90.44</v>
      </c>
      <c r="H21" s="6"/>
      <c r="I21" s="36">
        <v>1.4269000000000001</v>
      </c>
      <c r="J21" s="47">
        <v>88.94</v>
      </c>
      <c r="K21" s="6"/>
      <c r="L21" s="36">
        <v>1.4242999999999999</v>
      </c>
      <c r="M21" s="47">
        <v>89.18</v>
      </c>
      <c r="N21" s="6"/>
      <c r="O21" s="36">
        <v>1.4281999999999999</v>
      </c>
      <c r="P21" s="47">
        <v>88.86</v>
      </c>
      <c r="Q21" s="6"/>
      <c r="R21" s="36">
        <v>1.4301999999999999</v>
      </c>
      <c r="S21" s="47">
        <v>89.25</v>
      </c>
      <c r="T21" s="6"/>
      <c r="U21" s="36">
        <v>1.4229000000000001</v>
      </c>
      <c r="V21" s="47">
        <v>90.23</v>
      </c>
      <c r="W21" s="6"/>
      <c r="X21" s="36">
        <v>1.4444999999999999</v>
      </c>
      <c r="Y21" s="47">
        <v>88.28</v>
      </c>
      <c r="Z21" s="6"/>
      <c r="AA21" s="36">
        <v>1.4554</v>
      </c>
      <c r="AB21" s="47">
        <v>87.74</v>
      </c>
      <c r="AC21" s="6"/>
      <c r="AD21" s="36">
        <v>1.4535</v>
      </c>
      <c r="AE21" s="47">
        <v>88.11</v>
      </c>
      <c r="AF21" s="6"/>
      <c r="AG21" s="36">
        <v>1.4418</v>
      </c>
      <c r="AH21" s="47">
        <v>88.88</v>
      </c>
      <c r="AI21" s="6"/>
      <c r="AJ21" s="36">
        <v>1.4590000000000001</v>
      </c>
      <c r="AK21" s="47">
        <v>87.18</v>
      </c>
      <c r="AL21" s="6"/>
      <c r="AM21" s="36">
        <v>1.448</v>
      </c>
      <c r="AN21" s="47">
        <v>87.71</v>
      </c>
      <c r="AO21" s="47"/>
      <c r="AP21" s="36">
        <v>1.4242999999999999</v>
      </c>
      <c r="AQ21" s="47">
        <v>89.17</v>
      </c>
      <c r="AR21" s="6"/>
      <c r="AS21" s="36">
        <v>1.431</v>
      </c>
      <c r="AT21" s="47">
        <v>88.75</v>
      </c>
      <c r="AU21" s="6"/>
      <c r="AV21" s="36">
        <v>1.4366000000000001</v>
      </c>
      <c r="AW21" s="47">
        <v>88.4</v>
      </c>
      <c r="AX21" s="6"/>
      <c r="AY21" s="36">
        <v>1.4209000000000001</v>
      </c>
      <c r="AZ21" s="47">
        <v>89.42</v>
      </c>
      <c r="BA21" s="6"/>
      <c r="BB21" s="36">
        <v>1.4124000000000001</v>
      </c>
      <c r="BC21" s="47">
        <v>89.83</v>
      </c>
      <c r="BD21" s="47"/>
      <c r="BE21" s="36">
        <v>1.4132</v>
      </c>
      <c r="BF21" s="47">
        <v>89.91</v>
      </c>
      <c r="BG21" s="6"/>
      <c r="BH21" s="36">
        <f t="shared" si="0"/>
        <v>1.4306736842105263</v>
      </c>
      <c r="BI21" s="53">
        <f t="shared" si="1"/>
        <v>89.036842105263176</v>
      </c>
      <c r="BJ21" s="100"/>
      <c r="BK21" s="100"/>
      <c r="BL21" s="100"/>
      <c r="BM21" s="119"/>
      <c r="BN21" s="111"/>
      <c r="BO21" s="111"/>
      <c r="BP21" s="120"/>
      <c r="BQ21" s="120"/>
      <c r="BR21" s="111"/>
      <c r="BS21" s="107"/>
    </row>
    <row r="22" spans="1:161" ht="15.75" x14ac:dyDescent="0.25">
      <c r="A22" s="30">
        <v>8</v>
      </c>
      <c r="B22" s="3" t="s">
        <v>26</v>
      </c>
      <c r="C22" s="36">
        <v>1.3935</v>
      </c>
      <c r="D22" s="47">
        <v>91.49</v>
      </c>
      <c r="E22" s="47"/>
      <c r="F22" s="36">
        <v>1.4095</v>
      </c>
      <c r="G22" s="47">
        <v>90.81</v>
      </c>
      <c r="H22" s="6"/>
      <c r="I22" s="36">
        <v>1.4135</v>
      </c>
      <c r="J22" s="47">
        <v>89.79</v>
      </c>
      <c r="K22" s="6"/>
      <c r="L22" s="36">
        <v>1.4111</v>
      </c>
      <c r="M22" s="47">
        <v>90.01</v>
      </c>
      <c r="N22" s="6"/>
      <c r="O22" s="36">
        <v>1.4115</v>
      </c>
      <c r="P22" s="47">
        <v>89.91</v>
      </c>
      <c r="Q22" s="6"/>
      <c r="R22" s="36">
        <v>1.421</v>
      </c>
      <c r="S22" s="47">
        <v>89.82</v>
      </c>
      <c r="T22" s="6"/>
      <c r="U22" s="36">
        <v>1.4206000000000001</v>
      </c>
      <c r="V22" s="47">
        <v>90.37</v>
      </c>
      <c r="W22" s="6"/>
      <c r="X22" s="36">
        <v>1.4375</v>
      </c>
      <c r="Y22" s="47">
        <v>88.71</v>
      </c>
      <c r="Z22" s="6"/>
      <c r="AA22" s="36">
        <v>1.452</v>
      </c>
      <c r="AB22" s="47">
        <v>87.94</v>
      </c>
      <c r="AC22" s="6"/>
      <c r="AD22" s="36">
        <v>1.4513</v>
      </c>
      <c r="AE22" s="47">
        <v>88.25</v>
      </c>
      <c r="AF22" s="6"/>
      <c r="AG22" s="36">
        <v>1.4460999999999999</v>
      </c>
      <c r="AH22" s="47">
        <v>88.61</v>
      </c>
      <c r="AI22" s="6"/>
      <c r="AJ22" s="36">
        <v>1.4634</v>
      </c>
      <c r="AK22" s="47">
        <v>86.92</v>
      </c>
      <c r="AL22" s="6"/>
      <c r="AM22" s="36">
        <v>1.4482999999999999</v>
      </c>
      <c r="AN22" s="47">
        <v>87.69</v>
      </c>
      <c r="AO22" s="47"/>
      <c r="AP22" s="36">
        <v>1.4179999999999999</v>
      </c>
      <c r="AQ22" s="47">
        <v>89.56</v>
      </c>
      <c r="AR22" s="6"/>
      <c r="AS22" s="36">
        <v>1.4188000000000001</v>
      </c>
      <c r="AT22" s="47">
        <v>89.52</v>
      </c>
      <c r="AU22" s="6"/>
      <c r="AV22" s="36">
        <v>1.4253</v>
      </c>
      <c r="AW22" s="47">
        <v>89.1</v>
      </c>
      <c r="AX22" s="6"/>
      <c r="AY22" s="36">
        <v>1.4119999999999999</v>
      </c>
      <c r="AZ22" s="47">
        <v>89.99</v>
      </c>
      <c r="BA22" s="6"/>
      <c r="BB22" s="36">
        <v>1.4066000000000001</v>
      </c>
      <c r="BC22" s="47">
        <v>90.2</v>
      </c>
      <c r="BD22" s="47"/>
      <c r="BE22" s="36">
        <v>1.4075</v>
      </c>
      <c r="BF22" s="47">
        <v>90.27</v>
      </c>
      <c r="BG22" s="6"/>
      <c r="BH22" s="36">
        <f t="shared" si="0"/>
        <v>1.4246052631578947</v>
      </c>
      <c r="BI22" s="53">
        <f t="shared" si="1"/>
        <v>89.418947368421044</v>
      </c>
      <c r="BJ22" s="100"/>
      <c r="BK22" s="100"/>
      <c r="BL22" s="100"/>
      <c r="BM22" s="119"/>
      <c r="BN22" s="111"/>
      <c r="BO22" s="111"/>
      <c r="BP22" s="120"/>
      <c r="BQ22" s="120"/>
      <c r="BR22" s="111"/>
      <c r="BS22" s="107"/>
    </row>
    <row r="23" spans="1:161" ht="15.75" x14ac:dyDescent="0.25">
      <c r="A23" s="30">
        <v>9</v>
      </c>
      <c r="B23" s="3" t="s">
        <v>13</v>
      </c>
      <c r="C23" s="36">
        <v>8.5658999999999992</v>
      </c>
      <c r="D23" s="47">
        <v>14.88</v>
      </c>
      <c r="E23" s="47"/>
      <c r="F23" s="36">
        <v>8.5990000000000002</v>
      </c>
      <c r="G23" s="47">
        <v>14.89</v>
      </c>
      <c r="H23" s="6"/>
      <c r="I23" s="36">
        <v>8.5511999999999997</v>
      </c>
      <c r="J23" s="47">
        <v>14.84</v>
      </c>
      <c r="K23" s="6"/>
      <c r="L23" s="36">
        <v>8.5143000000000004</v>
      </c>
      <c r="M23" s="47">
        <v>14.92</v>
      </c>
      <c r="N23" s="6"/>
      <c r="O23" s="36">
        <v>8.5066000000000006</v>
      </c>
      <c r="P23" s="47">
        <v>14.92</v>
      </c>
      <c r="Q23" s="6"/>
      <c r="R23" s="36">
        <v>8.5298999999999996</v>
      </c>
      <c r="S23" s="47">
        <v>14.96</v>
      </c>
      <c r="T23" s="6"/>
      <c r="U23" s="36">
        <v>8.5554000000000006</v>
      </c>
      <c r="V23" s="47">
        <v>15.01</v>
      </c>
      <c r="W23" s="6"/>
      <c r="X23" s="36">
        <v>8.5093999999999994</v>
      </c>
      <c r="Y23" s="47">
        <v>14.99</v>
      </c>
      <c r="Z23" s="6"/>
      <c r="AA23" s="36">
        <v>8.5459999999999994</v>
      </c>
      <c r="AB23" s="47">
        <v>14.94</v>
      </c>
      <c r="AC23" s="6"/>
      <c r="AD23" s="36">
        <v>8.5844000000000005</v>
      </c>
      <c r="AE23" s="47">
        <v>14.92</v>
      </c>
      <c r="AF23" s="6"/>
      <c r="AG23" s="36">
        <v>8.5496999999999996</v>
      </c>
      <c r="AH23" s="47">
        <v>14.99</v>
      </c>
      <c r="AI23" s="6"/>
      <c r="AJ23" s="36">
        <v>8.5463000000000005</v>
      </c>
      <c r="AK23" s="47">
        <v>14.88</v>
      </c>
      <c r="AL23" s="6"/>
      <c r="AM23" s="36">
        <v>8.5805000000000007</v>
      </c>
      <c r="AN23" s="47">
        <v>14.8</v>
      </c>
      <c r="AO23" s="47"/>
      <c r="AP23" s="36">
        <v>8.5558999999999994</v>
      </c>
      <c r="AQ23" s="47">
        <v>14.84</v>
      </c>
      <c r="AR23" s="6"/>
      <c r="AS23" s="36">
        <v>8.5709999999999997</v>
      </c>
      <c r="AT23" s="47">
        <v>14.82</v>
      </c>
      <c r="AU23" s="6"/>
      <c r="AV23" s="36">
        <v>8.5530000000000008</v>
      </c>
      <c r="AW23" s="47">
        <v>14.85</v>
      </c>
      <c r="AX23" s="6"/>
      <c r="AY23" s="36">
        <v>8.5250000000000004</v>
      </c>
      <c r="AZ23" s="47">
        <v>14.9</v>
      </c>
      <c r="BA23" s="6"/>
      <c r="BB23" s="36">
        <v>8.5091999999999999</v>
      </c>
      <c r="BC23" s="47">
        <v>14.91</v>
      </c>
      <c r="BD23" s="47"/>
      <c r="BE23" s="36">
        <v>8.5472000000000001</v>
      </c>
      <c r="BF23" s="47">
        <v>14.87</v>
      </c>
      <c r="BG23" s="6"/>
      <c r="BH23" s="36">
        <f t="shared" si="0"/>
        <v>8.5473631578947362</v>
      </c>
      <c r="BI23" s="53">
        <f t="shared" si="1"/>
        <v>14.901578947368421</v>
      </c>
      <c r="BJ23" s="100"/>
      <c r="BK23" s="100"/>
      <c r="BL23" s="100"/>
      <c r="BM23" s="119"/>
      <c r="BN23" s="111"/>
      <c r="BO23" s="111"/>
      <c r="BP23" s="120"/>
      <c r="BQ23" s="120"/>
      <c r="BR23" s="111"/>
      <c r="BS23" s="107"/>
    </row>
    <row r="24" spans="1:161" ht="15.75" x14ac:dyDescent="0.25">
      <c r="A24" s="30">
        <v>10</v>
      </c>
      <c r="B24" s="3" t="s">
        <v>14</v>
      </c>
      <c r="C24" s="36">
        <v>8.9304000000000006</v>
      </c>
      <c r="D24" s="47">
        <v>14.28</v>
      </c>
      <c r="E24" s="47"/>
      <c r="F24" s="36">
        <v>8.9875000000000007</v>
      </c>
      <c r="G24" s="47">
        <v>14.24</v>
      </c>
      <c r="H24" s="6"/>
      <c r="I24" s="36">
        <v>8.9345999999999997</v>
      </c>
      <c r="J24" s="47">
        <v>14.2</v>
      </c>
      <c r="K24" s="6"/>
      <c r="L24" s="36">
        <v>8.8953000000000007</v>
      </c>
      <c r="M24" s="47">
        <v>14.28</v>
      </c>
      <c r="N24" s="6"/>
      <c r="O24" s="36">
        <v>8.8859999999999992</v>
      </c>
      <c r="P24" s="47">
        <v>14.28</v>
      </c>
      <c r="Q24" s="6"/>
      <c r="R24" s="36">
        <v>8.9083000000000006</v>
      </c>
      <c r="S24" s="47">
        <v>14.33</v>
      </c>
      <c r="T24" s="6"/>
      <c r="U24" s="36">
        <v>8.8614999999999995</v>
      </c>
      <c r="V24" s="47">
        <v>14.49</v>
      </c>
      <c r="W24" s="6"/>
      <c r="X24" s="36">
        <v>8.8176000000000005</v>
      </c>
      <c r="Y24" s="47">
        <v>14.46</v>
      </c>
      <c r="Z24" s="6"/>
      <c r="AA24" s="36">
        <v>8.8219999999999992</v>
      </c>
      <c r="AB24" s="47">
        <v>14.47</v>
      </c>
      <c r="AC24" s="6"/>
      <c r="AD24" s="36">
        <v>8.8562999999999992</v>
      </c>
      <c r="AE24" s="47">
        <v>14.46</v>
      </c>
      <c r="AF24" s="6"/>
      <c r="AG24" s="36">
        <v>8.8415999999999997</v>
      </c>
      <c r="AH24" s="47">
        <v>14.49</v>
      </c>
      <c r="AI24" s="6"/>
      <c r="AJ24" s="36">
        <v>8.8429000000000002</v>
      </c>
      <c r="AK24" s="47">
        <v>14.38</v>
      </c>
      <c r="AL24" s="6"/>
      <c r="AM24" s="36">
        <v>8.9144000000000005</v>
      </c>
      <c r="AN24" s="47">
        <v>14.25</v>
      </c>
      <c r="AO24" s="47"/>
      <c r="AP24" s="36">
        <v>8.7297999999999991</v>
      </c>
      <c r="AQ24" s="47">
        <v>14.55</v>
      </c>
      <c r="AR24" s="6"/>
      <c r="AS24" s="36">
        <v>8.7472999999999992</v>
      </c>
      <c r="AT24" s="47">
        <v>14.52</v>
      </c>
      <c r="AU24" s="6"/>
      <c r="AV24" s="36">
        <v>8.7596000000000007</v>
      </c>
      <c r="AW24" s="47">
        <v>14.5</v>
      </c>
      <c r="AX24" s="6"/>
      <c r="AY24" s="36">
        <v>8.7157</v>
      </c>
      <c r="AZ24" s="47">
        <v>14.58</v>
      </c>
      <c r="BA24" s="6"/>
      <c r="BB24" s="36">
        <v>8.6395</v>
      </c>
      <c r="BC24" s="47">
        <v>14.69</v>
      </c>
      <c r="BD24" s="47"/>
      <c r="BE24" s="36">
        <v>8.6803000000000008</v>
      </c>
      <c r="BF24" s="47">
        <v>14.64</v>
      </c>
      <c r="BG24" s="6"/>
      <c r="BH24" s="36">
        <f t="shared" si="0"/>
        <v>8.8300315789473682</v>
      </c>
      <c r="BI24" s="53">
        <f t="shared" si="1"/>
        <v>14.425789473684212</v>
      </c>
      <c r="BJ24" s="100"/>
      <c r="BK24" s="100"/>
      <c r="BL24" s="100"/>
      <c r="BM24" s="119"/>
      <c r="BN24" s="111"/>
      <c r="BO24" s="111"/>
      <c r="BP24" s="120"/>
      <c r="BQ24" s="120"/>
      <c r="BR24" s="111"/>
      <c r="BS24" s="107"/>
    </row>
    <row r="25" spans="1:161" ht="15.75" x14ac:dyDescent="0.25">
      <c r="A25" s="30">
        <v>11</v>
      </c>
      <c r="B25" s="3" t="s">
        <v>15</v>
      </c>
      <c r="C25" s="36">
        <v>6.9244000000000003</v>
      </c>
      <c r="D25" s="47">
        <v>18.41</v>
      </c>
      <c r="E25" s="47"/>
      <c r="F25" s="36">
        <v>6.9508000000000001</v>
      </c>
      <c r="G25" s="47">
        <v>18.41</v>
      </c>
      <c r="H25" s="6"/>
      <c r="I25" s="36">
        <v>6.8730000000000002</v>
      </c>
      <c r="J25" s="47">
        <v>18.47</v>
      </c>
      <c r="K25" s="6"/>
      <c r="L25" s="36">
        <v>6.8634000000000004</v>
      </c>
      <c r="M25" s="47">
        <v>18.510000000000002</v>
      </c>
      <c r="N25" s="6"/>
      <c r="O25" s="36">
        <v>6.8470000000000004</v>
      </c>
      <c r="P25" s="47">
        <v>18.54</v>
      </c>
      <c r="Q25" s="6"/>
      <c r="R25" s="36">
        <v>6.8757999999999999</v>
      </c>
      <c r="S25" s="47">
        <v>18.559999999999999</v>
      </c>
      <c r="T25" s="6"/>
      <c r="U25" s="36">
        <v>6.8986000000000001</v>
      </c>
      <c r="V25" s="47">
        <v>18.61</v>
      </c>
      <c r="W25" s="6"/>
      <c r="X25" s="36">
        <v>6.8333000000000004</v>
      </c>
      <c r="Y25" s="47">
        <v>18.66</v>
      </c>
      <c r="Z25" s="6"/>
      <c r="AA25" s="36">
        <v>6.8413000000000004</v>
      </c>
      <c r="AB25" s="47">
        <v>18.66</v>
      </c>
      <c r="AC25" s="6"/>
      <c r="AD25" s="36">
        <v>6.8532999999999999</v>
      </c>
      <c r="AE25" s="47">
        <v>18.690000000000001</v>
      </c>
      <c r="AF25" s="6"/>
      <c r="AG25" s="36">
        <v>6.8631000000000002</v>
      </c>
      <c r="AH25" s="47">
        <v>18.670000000000002</v>
      </c>
      <c r="AI25" s="6"/>
      <c r="AJ25" s="36">
        <v>6.8289</v>
      </c>
      <c r="AK25" s="47">
        <v>18.63</v>
      </c>
      <c r="AL25" s="6"/>
      <c r="AM25" s="36">
        <v>6.8506</v>
      </c>
      <c r="AN25" s="47">
        <v>18.54</v>
      </c>
      <c r="AO25" s="47"/>
      <c r="AP25" s="36">
        <v>6.8841999999999999</v>
      </c>
      <c r="AQ25" s="47">
        <v>18.45</v>
      </c>
      <c r="AR25" s="6"/>
      <c r="AS25" s="36">
        <v>6.8948999999999998</v>
      </c>
      <c r="AT25" s="47">
        <v>18.420000000000002</v>
      </c>
      <c r="AU25" s="6"/>
      <c r="AV25" s="36">
        <v>6.8844000000000003</v>
      </c>
      <c r="AW25" s="47">
        <v>18.45</v>
      </c>
      <c r="AX25" s="6"/>
      <c r="AY25" s="36">
        <v>6.8620000000000001</v>
      </c>
      <c r="AZ25" s="47">
        <v>18.52</v>
      </c>
      <c r="BA25" s="6"/>
      <c r="BB25" s="36">
        <v>6.8438999999999997</v>
      </c>
      <c r="BC25" s="47">
        <v>18.54</v>
      </c>
      <c r="BD25" s="47"/>
      <c r="BE25" s="36">
        <v>6.8326000000000002</v>
      </c>
      <c r="BF25" s="47">
        <v>18.600000000000001</v>
      </c>
      <c r="BG25" s="6"/>
      <c r="BH25" s="36">
        <f t="shared" si="0"/>
        <v>6.8687105263157902</v>
      </c>
      <c r="BI25" s="53">
        <f t="shared" si="1"/>
        <v>18.544210526315791</v>
      </c>
      <c r="BJ25" s="100"/>
      <c r="BK25" s="100"/>
      <c r="BL25" s="100"/>
      <c r="BM25" s="119"/>
      <c r="BN25" s="111"/>
      <c r="BO25" s="111"/>
      <c r="BP25" s="120"/>
      <c r="BQ25" s="120"/>
      <c r="BR25" s="111"/>
      <c r="BS25" s="107"/>
    </row>
    <row r="26" spans="1:161" ht="15.75" x14ac:dyDescent="0.25">
      <c r="A26" s="30">
        <v>12</v>
      </c>
      <c r="B26" s="3" t="s">
        <v>27</v>
      </c>
      <c r="C26" s="36">
        <v>0.72067000000000003</v>
      </c>
      <c r="D26" s="47">
        <v>176.9</v>
      </c>
      <c r="E26" s="47"/>
      <c r="F26" s="36">
        <v>0.72487000000000001</v>
      </c>
      <c r="G26" s="47">
        <v>176.58</v>
      </c>
      <c r="H26" s="47"/>
      <c r="I26" s="36">
        <v>0.72482999999999997</v>
      </c>
      <c r="J26" s="47">
        <v>175.1</v>
      </c>
      <c r="K26" s="47"/>
      <c r="L26" s="36">
        <v>0.72236999999999996</v>
      </c>
      <c r="M26" s="47">
        <v>175.84</v>
      </c>
      <c r="N26" s="47"/>
      <c r="O26" s="36">
        <v>0.72236999999999996</v>
      </c>
      <c r="P26" s="47">
        <v>175.69</v>
      </c>
      <c r="Q26" s="47"/>
      <c r="R26" s="36">
        <v>0.72172000000000003</v>
      </c>
      <c r="S26" s="47">
        <v>176.85</v>
      </c>
      <c r="T26" s="47"/>
      <c r="U26" s="36">
        <v>0.72350999999999999</v>
      </c>
      <c r="V26" s="47">
        <v>177.44</v>
      </c>
      <c r="W26" s="47"/>
      <c r="X26" s="36">
        <v>0.72465000000000002</v>
      </c>
      <c r="Y26" s="47">
        <v>175.98</v>
      </c>
      <c r="Z26" s="47"/>
      <c r="AA26" s="36">
        <v>0.72206000000000004</v>
      </c>
      <c r="AB26" s="47">
        <v>176.84</v>
      </c>
      <c r="AC26" s="47"/>
      <c r="AD26" s="36">
        <v>0.72277999999999998</v>
      </c>
      <c r="AE26" s="47">
        <v>177.19</v>
      </c>
      <c r="AF26" s="47"/>
      <c r="AG26" s="36">
        <v>0.72277999999999998</v>
      </c>
      <c r="AH26" s="47">
        <v>177.29</v>
      </c>
      <c r="AI26" s="47"/>
      <c r="AJ26" s="36">
        <v>0.72424999999999995</v>
      </c>
      <c r="AK26" s="47">
        <v>175.63</v>
      </c>
      <c r="AL26" s="47"/>
      <c r="AM26" s="36">
        <v>0.72335000000000005</v>
      </c>
      <c r="AN26" s="47">
        <v>175.57</v>
      </c>
      <c r="AO26" s="47"/>
      <c r="AP26" s="36">
        <v>0.72379000000000004</v>
      </c>
      <c r="AQ26" s="47">
        <v>175.46</v>
      </c>
      <c r="AR26" s="47"/>
      <c r="AS26" s="36">
        <v>0.72506000000000004</v>
      </c>
      <c r="AT26" s="47">
        <v>175.17</v>
      </c>
      <c r="AU26" s="47"/>
      <c r="AV26" s="36">
        <v>0.7258</v>
      </c>
      <c r="AW26" s="47">
        <v>174.98</v>
      </c>
      <c r="AX26" s="47"/>
      <c r="AY26" s="36">
        <v>0.72565999999999997</v>
      </c>
      <c r="AZ26" s="47">
        <v>175.1</v>
      </c>
      <c r="BA26" s="47"/>
      <c r="BB26" s="36">
        <v>0.72404999999999997</v>
      </c>
      <c r="BC26" s="47">
        <v>175.24</v>
      </c>
      <c r="BD26" s="47"/>
      <c r="BE26" s="36">
        <v>0.72336999999999996</v>
      </c>
      <c r="BF26" s="47">
        <v>175.65</v>
      </c>
      <c r="BG26" s="47"/>
      <c r="BH26" s="36">
        <f t="shared" si="0"/>
        <v>0.72357578947368417</v>
      </c>
      <c r="BI26" s="53">
        <f t="shared" si="1"/>
        <v>176.0263157894737</v>
      </c>
      <c r="BJ26" s="100"/>
      <c r="BK26" s="100"/>
      <c r="BL26" s="100"/>
      <c r="BM26" s="119"/>
      <c r="BN26" s="111"/>
      <c r="BO26" s="111"/>
      <c r="BP26" s="120"/>
      <c r="BQ26" s="120"/>
      <c r="BR26" s="111"/>
      <c r="BS26" s="107"/>
    </row>
    <row r="27" spans="1:161" s="21" customFormat="1" ht="16.5" thickBot="1" x14ac:dyDescent="0.3">
      <c r="A27" s="33">
        <v>13</v>
      </c>
      <c r="B27" s="4" t="s">
        <v>17</v>
      </c>
      <c r="C27" s="37">
        <v>1</v>
      </c>
      <c r="D27" s="71">
        <v>127.49</v>
      </c>
      <c r="E27" s="71"/>
      <c r="F27" s="37">
        <v>1</v>
      </c>
      <c r="G27" s="71">
        <v>128</v>
      </c>
      <c r="H27" s="71"/>
      <c r="I27" s="37">
        <v>1</v>
      </c>
      <c r="J27" s="71">
        <v>126.92</v>
      </c>
      <c r="K27" s="8"/>
      <c r="L27" s="37">
        <v>1</v>
      </c>
      <c r="M27" s="71">
        <v>127.02</v>
      </c>
      <c r="N27" s="8"/>
      <c r="O27" s="37">
        <v>1</v>
      </c>
      <c r="P27" s="71">
        <v>126.91</v>
      </c>
      <c r="Q27" s="8"/>
      <c r="R27" s="37">
        <v>1</v>
      </c>
      <c r="S27" s="71">
        <v>127.64</v>
      </c>
      <c r="T27" s="8"/>
      <c r="U27" s="37">
        <v>1</v>
      </c>
      <c r="V27" s="71">
        <v>128.38</v>
      </c>
      <c r="W27" s="71"/>
      <c r="X27" s="37">
        <v>1</v>
      </c>
      <c r="Y27" s="71">
        <v>127.52</v>
      </c>
      <c r="Z27" s="8"/>
      <c r="AA27" s="37">
        <v>1</v>
      </c>
      <c r="AB27" s="71">
        <v>127.69</v>
      </c>
      <c r="AC27" s="8"/>
      <c r="AD27" s="37">
        <v>1</v>
      </c>
      <c r="AE27" s="71">
        <v>128.07</v>
      </c>
      <c r="AF27" s="8"/>
      <c r="AG27" s="37">
        <v>1</v>
      </c>
      <c r="AH27" s="71">
        <v>128.13999999999999</v>
      </c>
      <c r="AI27" s="8"/>
      <c r="AJ27" s="37">
        <v>1</v>
      </c>
      <c r="AK27" s="71">
        <v>127.2</v>
      </c>
      <c r="AL27" s="8"/>
      <c r="AM27" s="37">
        <v>1</v>
      </c>
      <c r="AN27" s="71">
        <v>127</v>
      </c>
      <c r="AO27" s="71"/>
      <c r="AP27" s="37">
        <v>1</v>
      </c>
      <c r="AQ27" s="71">
        <v>127</v>
      </c>
      <c r="AR27" s="8"/>
      <c r="AS27" s="37">
        <v>1</v>
      </c>
      <c r="AT27" s="71">
        <v>127.01</v>
      </c>
      <c r="AU27" s="8"/>
      <c r="AV27" s="37">
        <v>1</v>
      </c>
      <c r="AW27" s="71">
        <v>127</v>
      </c>
      <c r="AX27" s="8"/>
      <c r="AY27" s="37">
        <v>1</v>
      </c>
      <c r="AZ27" s="71">
        <v>127.06</v>
      </c>
      <c r="BA27" s="8"/>
      <c r="BB27" s="37">
        <v>1</v>
      </c>
      <c r="BC27" s="71">
        <v>126.88</v>
      </c>
      <c r="BD27" s="71"/>
      <c r="BE27" s="37">
        <v>1</v>
      </c>
      <c r="BF27" s="71">
        <v>127.06</v>
      </c>
      <c r="BG27" s="8"/>
      <c r="BH27" s="37">
        <f t="shared" si="0"/>
        <v>1</v>
      </c>
      <c r="BI27" s="54">
        <f t="shared" si="1"/>
        <v>127.36789473684209</v>
      </c>
      <c r="BJ27" s="100"/>
      <c r="BK27" s="100"/>
      <c r="BL27" s="100"/>
      <c r="BM27" s="119"/>
      <c r="BN27" s="111"/>
      <c r="BO27" s="111"/>
      <c r="BP27" s="120"/>
      <c r="BQ27" s="120"/>
      <c r="BR27" s="111"/>
      <c r="BS27" s="107"/>
      <c r="BT27" s="106"/>
      <c r="BU27" s="106"/>
      <c r="BV27" s="106"/>
      <c r="BW27" s="106"/>
      <c r="BX27" s="106"/>
      <c r="BY27" s="106"/>
      <c r="BZ27" s="108"/>
      <c r="CA27" s="107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</row>
    <row r="28" spans="1:161" ht="16.5" thickTop="1" x14ac:dyDescent="0.25">
      <c r="A28" s="30"/>
      <c r="B28" s="5"/>
      <c r="C28" s="6"/>
      <c r="D28" s="6"/>
      <c r="E28" s="6"/>
      <c r="F28" s="6"/>
      <c r="G28" s="6"/>
      <c r="H28" s="47"/>
      <c r="I28" s="6"/>
      <c r="J28" s="47"/>
      <c r="K28" s="47"/>
      <c r="L28" s="47"/>
      <c r="M28" s="47"/>
      <c r="N28" s="6"/>
      <c r="O28" s="47"/>
      <c r="P28" s="47"/>
      <c r="Q28" s="6"/>
      <c r="R28" s="47" t="s">
        <v>28</v>
      </c>
      <c r="S28" s="47"/>
      <c r="T28" s="6"/>
      <c r="U28" s="6"/>
      <c r="V28" s="47"/>
      <c r="W28" s="47"/>
      <c r="X28" s="47"/>
      <c r="Y28" s="47"/>
      <c r="Z28" s="6"/>
      <c r="AA28" s="47"/>
      <c r="AB28" s="47"/>
      <c r="AC28" s="6"/>
      <c r="AD28" s="47"/>
      <c r="AE28" s="47"/>
      <c r="AF28" s="6"/>
      <c r="AG28" s="47"/>
      <c r="AH28" s="47"/>
      <c r="AI28" s="6"/>
      <c r="AJ28" s="47"/>
      <c r="AK28" s="47"/>
      <c r="AL28" s="6"/>
      <c r="AM28" s="47"/>
      <c r="AN28" s="47"/>
      <c r="AO28" s="47"/>
      <c r="AP28" s="47"/>
      <c r="AQ28" s="47"/>
      <c r="AR28" s="6"/>
      <c r="AS28" s="47"/>
      <c r="AT28" s="47"/>
      <c r="AU28" s="6"/>
      <c r="AV28" s="47"/>
      <c r="AW28" s="47"/>
      <c r="AX28" s="47"/>
      <c r="AY28" s="49"/>
      <c r="AZ28" s="49"/>
      <c r="BA28" s="6"/>
      <c r="BB28" s="47"/>
      <c r="BC28" s="47"/>
      <c r="BD28" s="47"/>
      <c r="BE28" s="47"/>
      <c r="BF28" s="47"/>
      <c r="BG28" s="6"/>
      <c r="BH28" s="36"/>
      <c r="BI28" s="6"/>
      <c r="BJ28" s="42"/>
      <c r="BK28" s="42"/>
      <c r="BL28" s="42"/>
      <c r="BM28" s="111"/>
      <c r="BN28" s="111"/>
      <c r="BO28" s="111"/>
      <c r="BP28" s="120"/>
      <c r="BQ28" s="120"/>
      <c r="BR28" s="111"/>
      <c r="BS28" s="107"/>
    </row>
    <row r="29" spans="1:161" ht="15.75" x14ac:dyDescent="0.25">
      <c r="A29" s="30"/>
      <c r="B29" s="5"/>
      <c r="C29" s="47"/>
      <c r="D29" s="47"/>
      <c r="E29" s="47"/>
      <c r="F29" s="47"/>
      <c r="G29" s="47"/>
      <c r="H29" s="47"/>
      <c r="I29" s="6"/>
      <c r="J29" s="6"/>
      <c r="K29" s="6"/>
      <c r="L29" s="47"/>
      <c r="M29" s="47"/>
      <c r="N29" s="6"/>
      <c r="O29" s="47"/>
      <c r="P29" s="47"/>
      <c r="Q29" s="6"/>
      <c r="R29" s="47"/>
      <c r="S29" s="47"/>
      <c r="T29" s="6"/>
      <c r="U29" s="6"/>
      <c r="V29" s="6"/>
      <c r="W29" s="6"/>
      <c r="X29" s="47"/>
      <c r="Y29" s="47"/>
      <c r="Z29" s="6"/>
      <c r="AA29" s="47"/>
      <c r="AB29" s="47"/>
      <c r="AC29" s="6"/>
      <c r="AD29" s="47"/>
      <c r="AE29" s="47"/>
      <c r="AF29" s="6"/>
      <c r="AG29" s="47"/>
      <c r="AH29" s="47"/>
      <c r="AI29" s="6"/>
      <c r="AJ29" s="47"/>
      <c r="AK29" s="47"/>
      <c r="AL29" s="6"/>
      <c r="AM29" s="47"/>
      <c r="AN29" s="47"/>
      <c r="AO29" s="47"/>
      <c r="AP29" s="47"/>
      <c r="AQ29" s="47"/>
      <c r="AR29" s="6"/>
      <c r="AS29" s="47"/>
      <c r="AT29" s="47"/>
      <c r="AU29" s="6"/>
      <c r="AV29" s="47"/>
      <c r="AW29" s="47"/>
      <c r="AX29" s="47"/>
      <c r="AY29" s="49"/>
      <c r="AZ29" s="49"/>
      <c r="BA29" s="6"/>
      <c r="BB29" s="47"/>
      <c r="BC29" s="47"/>
      <c r="BD29" s="47"/>
      <c r="BE29" s="47"/>
      <c r="BF29" s="47"/>
      <c r="BG29" s="6"/>
      <c r="BH29" s="16"/>
      <c r="BI29" s="16"/>
      <c r="BJ29" s="42"/>
      <c r="BK29" s="42"/>
      <c r="BL29" s="42"/>
      <c r="BM29" s="111"/>
      <c r="BN29" s="111"/>
      <c r="BO29" s="111"/>
      <c r="BP29" s="120"/>
      <c r="BQ29" s="120"/>
      <c r="BR29" s="111"/>
      <c r="BS29" s="107"/>
    </row>
    <row r="30" spans="1:161" ht="15.7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L30" s="20"/>
      <c r="BM30" s="122" t="s">
        <v>29</v>
      </c>
      <c r="BN30" s="123"/>
      <c r="BO30" s="123"/>
      <c r="BP30" s="123"/>
      <c r="BQ30" s="123"/>
      <c r="BR30" s="123"/>
      <c r="BS30" s="123"/>
      <c r="BT30" s="124"/>
      <c r="BU30" s="124"/>
      <c r="BV30" s="124"/>
      <c r="BW30" s="124"/>
      <c r="BX30" s="124"/>
      <c r="BY30" s="124"/>
      <c r="BZ30" s="125"/>
      <c r="CA30" s="126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42"/>
      <c r="CQ30" s="42"/>
      <c r="CR30" s="42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12"/>
    </row>
    <row r="31" spans="1:161" ht="16.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L31" s="20"/>
      <c r="BM31" s="123"/>
      <c r="BN31" s="127"/>
      <c r="BO31" s="123"/>
      <c r="BP31" s="123"/>
      <c r="BQ31" s="123"/>
      <c r="BR31" s="123"/>
      <c r="BS31" s="123"/>
      <c r="BT31" s="124"/>
      <c r="BU31" s="124"/>
      <c r="BV31" s="124"/>
      <c r="BW31" s="124"/>
      <c r="BX31" s="124"/>
      <c r="BY31" s="124"/>
      <c r="BZ31" s="125"/>
      <c r="CA31" s="126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42"/>
      <c r="CQ31" s="42"/>
      <c r="CR31" s="42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12"/>
    </row>
    <row r="32" spans="1:161" s="24" customFormat="1" ht="16.5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1"/>
      <c r="BC32" s="101"/>
      <c r="BD32" s="101"/>
      <c r="BE32" s="101"/>
      <c r="BF32" s="101"/>
      <c r="BG32" s="101"/>
      <c r="BH32" s="103"/>
      <c r="BI32" s="103"/>
      <c r="BJ32" s="103"/>
      <c r="BK32" s="103"/>
      <c r="BL32" s="224"/>
      <c r="BM32" s="122"/>
      <c r="BN32" s="127"/>
      <c r="BO32" s="111" t="s">
        <v>5</v>
      </c>
      <c r="BP32" s="111" t="s">
        <v>6</v>
      </c>
      <c r="BQ32" s="111" t="s">
        <v>7</v>
      </c>
      <c r="BR32" s="111" t="s">
        <v>8</v>
      </c>
      <c r="BS32" s="129" t="s">
        <v>9</v>
      </c>
      <c r="BT32" s="109" t="s">
        <v>10</v>
      </c>
      <c r="BU32" s="109" t="s">
        <v>25</v>
      </c>
      <c r="BV32" s="109" t="s">
        <v>26</v>
      </c>
      <c r="BW32" s="109" t="s">
        <v>13</v>
      </c>
      <c r="BX32" s="109" t="s">
        <v>14</v>
      </c>
      <c r="BY32" s="109" t="s">
        <v>15</v>
      </c>
      <c r="BZ32" s="130" t="s">
        <v>27</v>
      </c>
      <c r="CA32" s="129" t="s">
        <v>17</v>
      </c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42"/>
      <c r="CQ32" s="42"/>
      <c r="CR32" s="42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12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</row>
    <row r="33" spans="1:161" s="60" customFormat="1" ht="16.5" x14ac:dyDescent="0.25">
      <c r="A33" s="55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6"/>
      <c r="BB33" s="57"/>
      <c r="BC33" s="57"/>
      <c r="BD33" s="57"/>
      <c r="BE33" s="57"/>
      <c r="BF33" s="57"/>
      <c r="BG33" s="57"/>
      <c r="BH33" s="58"/>
      <c r="BI33" s="58"/>
      <c r="BJ33" s="75"/>
      <c r="BK33" s="75"/>
      <c r="BL33" s="75"/>
      <c r="BM33" s="132">
        <v>1</v>
      </c>
      <c r="BN33" s="133" t="s">
        <v>34</v>
      </c>
      <c r="BO33" s="134">
        <v>107.13</v>
      </c>
      <c r="BP33" s="134">
        <v>187.11</v>
      </c>
      <c r="BQ33" s="134">
        <v>126.73</v>
      </c>
      <c r="BR33" s="134">
        <v>137.49</v>
      </c>
      <c r="BS33" s="134">
        <v>137398.91</v>
      </c>
      <c r="BT33" s="134">
        <v>1782.5</v>
      </c>
      <c r="BU33" s="134">
        <v>91.42</v>
      </c>
      <c r="BV33" s="134">
        <v>91.49</v>
      </c>
      <c r="BW33" s="134">
        <v>14.88</v>
      </c>
      <c r="BX33" s="134">
        <v>14.28</v>
      </c>
      <c r="BY33" s="134">
        <v>18.41</v>
      </c>
      <c r="BZ33" s="134">
        <v>176.9</v>
      </c>
      <c r="CA33" s="134">
        <v>127.49</v>
      </c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</row>
    <row r="34" spans="1:161" s="60" customFormat="1" ht="16.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96"/>
      <c r="BB34" s="62"/>
      <c r="BC34" s="62"/>
      <c r="BD34" s="62"/>
      <c r="BE34" s="62"/>
      <c r="BF34" s="62"/>
      <c r="BG34" s="62"/>
      <c r="BH34" s="58"/>
      <c r="BI34" s="58"/>
      <c r="BJ34" s="75"/>
      <c r="BK34" s="75"/>
      <c r="BL34" s="75"/>
      <c r="BM34" s="132">
        <v>2</v>
      </c>
      <c r="BN34" s="133" t="s">
        <v>35</v>
      </c>
      <c r="BO34" s="134">
        <v>108.11</v>
      </c>
      <c r="BP34" s="134">
        <v>187.49</v>
      </c>
      <c r="BQ34" s="134">
        <v>126.76</v>
      </c>
      <c r="BR34" s="134">
        <v>137.41999999999999</v>
      </c>
      <c r="BS34" s="134">
        <v>138742.89000000001</v>
      </c>
      <c r="BT34" s="134">
        <v>1788.13</v>
      </c>
      <c r="BU34" s="134">
        <v>90.44</v>
      </c>
      <c r="BV34" s="134">
        <v>90.81</v>
      </c>
      <c r="BW34" s="134">
        <v>14.89</v>
      </c>
      <c r="BX34" s="134">
        <v>14.24</v>
      </c>
      <c r="BY34" s="134">
        <v>18.41</v>
      </c>
      <c r="BZ34" s="134">
        <v>176.58</v>
      </c>
      <c r="CA34" s="134">
        <v>128</v>
      </c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</row>
    <row r="35" spans="1:161" s="60" customFormat="1" ht="16.5" x14ac:dyDescent="0.25">
      <c r="A35" s="63"/>
      <c r="B35" s="64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96"/>
      <c r="BB35" s="65"/>
      <c r="BC35" s="65"/>
      <c r="BD35" s="65"/>
      <c r="BE35" s="65"/>
      <c r="BF35" s="65"/>
      <c r="BG35" s="65"/>
      <c r="BH35" s="66"/>
      <c r="BI35" s="66"/>
      <c r="BJ35" s="65"/>
      <c r="BK35" s="65"/>
      <c r="BL35" s="64"/>
      <c r="BM35" s="132">
        <v>3</v>
      </c>
      <c r="BN35" s="133" t="s">
        <v>36</v>
      </c>
      <c r="BO35" s="134">
        <v>107.92</v>
      </c>
      <c r="BP35" s="134">
        <v>184.71</v>
      </c>
      <c r="BQ35" s="134">
        <v>126.76</v>
      </c>
      <c r="BR35" s="134">
        <v>137.69</v>
      </c>
      <c r="BS35" s="134">
        <v>139098.84</v>
      </c>
      <c r="BT35" s="134">
        <v>1774.91</v>
      </c>
      <c r="BU35" s="134">
        <v>88.94</v>
      </c>
      <c r="BV35" s="134">
        <v>89.79</v>
      </c>
      <c r="BW35" s="134">
        <v>14.84</v>
      </c>
      <c r="BX35" s="134">
        <v>14.2</v>
      </c>
      <c r="BY35" s="134">
        <v>18.47</v>
      </c>
      <c r="BZ35" s="134">
        <v>175.1</v>
      </c>
      <c r="CA35" s="134">
        <v>126.92</v>
      </c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</row>
    <row r="36" spans="1:161" s="60" customFormat="1" ht="16.5" x14ac:dyDescent="0.25">
      <c r="A36" s="63"/>
      <c r="B36" s="64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96"/>
      <c r="BB36" s="65"/>
      <c r="BC36" s="65"/>
      <c r="BD36" s="65"/>
      <c r="BE36" s="65"/>
      <c r="BF36" s="65"/>
      <c r="BG36" s="65"/>
      <c r="BH36" s="66"/>
      <c r="BI36" s="66"/>
      <c r="BJ36" s="65"/>
      <c r="BK36" s="65"/>
      <c r="BL36" s="64"/>
      <c r="BM36" s="132">
        <v>4</v>
      </c>
      <c r="BN36" s="133" t="s">
        <v>37</v>
      </c>
      <c r="BO36" s="134">
        <v>107.38</v>
      </c>
      <c r="BP36" s="134">
        <v>185.54</v>
      </c>
      <c r="BQ36" s="134">
        <v>126.87</v>
      </c>
      <c r="BR36" s="134">
        <v>137.97999999999999</v>
      </c>
      <c r="BS36" s="134">
        <v>139347.29</v>
      </c>
      <c r="BT36" s="134">
        <v>1781.2</v>
      </c>
      <c r="BU36" s="134">
        <v>89.18</v>
      </c>
      <c r="BV36" s="134">
        <v>90.01</v>
      </c>
      <c r="BW36" s="134">
        <v>14.92</v>
      </c>
      <c r="BX36" s="134">
        <v>14.28</v>
      </c>
      <c r="BY36" s="134">
        <v>18.510000000000002</v>
      </c>
      <c r="BZ36" s="134">
        <v>175.84</v>
      </c>
      <c r="CA36" s="134">
        <v>127.02</v>
      </c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</row>
    <row r="37" spans="1:161" s="60" customFormat="1" ht="16.5" x14ac:dyDescent="0.25">
      <c r="A37" s="63"/>
      <c r="B37" s="64"/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96"/>
      <c r="BB37" s="65"/>
      <c r="BC37" s="65"/>
      <c r="BD37" s="65"/>
      <c r="BE37" s="65"/>
      <c r="BF37" s="65"/>
      <c r="BG37" s="65"/>
      <c r="BH37" s="66"/>
      <c r="BI37" s="66"/>
      <c r="BJ37" s="65"/>
      <c r="BK37" s="65"/>
      <c r="BL37" s="64"/>
      <c r="BM37" s="132">
        <v>5</v>
      </c>
      <c r="BN37" s="133" t="s">
        <v>38</v>
      </c>
      <c r="BO37" s="134">
        <v>107.85</v>
      </c>
      <c r="BP37" s="134">
        <v>184.9</v>
      </c>
      <c r="BQ37" s="134">
        <v>127.39</v>
      </c>
      <c r="BR37" s="134">
        <v>138.19</v>
      </c>
      <c r="BS37" s="134">
        <v>139778.67000000001</v>
      </c>
      <c r="BT37" s="134">
        <v>1775.47</v>
      </c>
      <c r="BU37" s="134">
        <v>88.86</v>
      </c>
      <c r="BV37" s="134">
        <v>89.91</v>
      </c>
      <c r="BW37" s="134">
        <v>14.92</v>
      </c>
      <c r="BX37" s="134">
        <v>14.28</v>
      </c>
      <c r="BY37" s="134">
        <v>18.54</v>
      </c>
      <c r="BZ37" s="134">
        <v>175.69</v>
      </c>
      <c r="CA37" s="134">
        <v>126.91</v>
      </c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</row>
    <row r="38" spans="1:161" s="60" customFormat="1" ht="16.5" x14ac:dyDescent="0.25">
      <c r="A38" s="63"/>
      <c r="B38" s="64"/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96"/>
      <c r="BB38" s="65"/>
      <c r="BC38" s="65"/>
      <c r="BD38" s="65"/>
      <c r="BE38" s="65"/>
      <c r="BF38" s="65"/>
      <c r="BG38" s="65"/>
      <c r="BH38" s="66"/>
      <c r="BI38" s="66"/>
      <c r="BJ38" s="65"/>
      <c r="BK38" s="65"/>
      <c r="BL38" s="64"/>
      <c r="BM38" s="132">
        <v>6</v>
      </c>
      <c r="BN38" s="133" t="s">
        <v>45</v>
      </c>
      <c r="BO38" s="134">
        <v>108.35</v>
      </c>
      <c r="BP38" s="134">
        <v>184.67</v>
      </c>
      <c r="BQ38" s="134">
        <v>127.45</v>
      </c>
      <c r="BR38" s="134">
        <v>138.55000000000001</v>
      </c>
      <c r="BS38" s="134">
        <v>139510.51999999999</v>
      </c>
      <c r="BT38" s="134">
        <v>1768.45</v>
      </c>
      <c r="BU38" s="134">
        <v>89.25</v>
      </c>
      <c r="BV38" s="134">
        <v>89.82</v>
      </c>
      <c r="BW38" s="134">
        <v>14.96</v>
      </c>
      <c r="BX38" s="134">
        <v>14.33</v>
      </c>
      <c r="BY38" s="134">
        <v>18.559999999999999</v>
      </c>
      <c r="BZ38" s="134">
        <v>176.85</v>
      </c>
      <c r="CA38" s="134">
        <v>127.64</v>
      </c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</row>
    <row r="39" spans="1:161" s="60" customFormat="1" ht="16.5" x14ac:dyDescent="0.25">
      <c r="A39" s="63"/>
      <c r="B39" s="64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96"/>
      <c r="BB39" s="65"/>
      <c r="BC39" s="65"/>
      <c r="BD39" s="65"/>
      <c r="BE39" s="65"/>
      <c r="BF39" s="65"/>
      <c r="BG39" s="65"/>
      <c r="BH39" s="66"/>
      <c r="BI39" s="66"/>
      <c r="BJ39" s="65"/>
      <c r="BK39" s="65"/>
      <c r="BL39" s="64"/>
      <c r="BM39" s="132">
        <v>7</v>
      </c>
      <c r="BN39" s="133" t="s">
        <v>46</v>
      </c>
      <c r="BO39" s="134">
        <v>108.54</v>
      </c>
      <c r="BP39" s="134">
        <v>185.24</v>
      </c>
      <c r="BQ39" s="134">
        <v>127.45</v>
      </c>
      <c r="BR39" s="134">
        <v>138.9</v>
      </c>
      <c r="BS39" s="134">
        <v>138894.32</v>
      </c>
      <c r="BT39" s="134">
        <v>1777.04</v>
      </c>
      <c r="BU39" s="134">
        <v>90.23</v>
      </c>
      <c r="BV39" s="134">
        <v>90.37</v>
      </c>
      <c r="BW39" s="134">
        <v>15.01</v>
      </c>
      <c r="BX39" s="134">
        <v>14.49</v>
      </c>
      <c r="BY39" s="134">
        <v>18.61</v>
      </c>
      <c r="BZ39" s="134">
        <v>177.44</v>
      </c>
      <c r="CA39" s="134">
        <v>128.38</v>
      </c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</row>
    <row r="40" spans="1:161" s="60" customFormat="1" ht="16.5" x14ac:dyDescent="0.25">
      <c r="A40" s="63"/>
      <c r="B40" s="6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96"/>
      <c r="BB40" s="65"/>
      <c r="BC40" s="65"/>
      <c r="BD40" s="65"/>
      <c r="BE40" s="65"/>
      <c r="BF40" s="65"/>
      <c r="BG40" s="65"/>
      <c r="BH40" s="66"/>
      <c r="BI40" s="66"/>
      <c r="BJ40" s="65"/>
      <c r="BK40" s="65"/>
      <c r="BL40" s="64"/>
      <c r="BM40" s="132">
        <v>8</v>
      </c>
      <c r="BN40" s="133" t="s">
        <v>39</v>
      </c>
      <c r="BO40" s="134">
        <v>108.32</v>
      </c>
      <c r="BP40" s="134">
        <v>183.17</v>
      </c>
      <c r="BQ40" s="134">
        <v>127.18</v>
      </c>
      <c r="BR40" s="134">
        <v>139.11000000000001</v>
      </c>
      <c r="BS40" s="134">
        <v>139175.32999999999</v>
      </c>
      <c r="BT40" s="134">
        <v>1799.94</v>
      </c>
      <c r="BU40" s="134">
        <v>88.28</v>
      </c>
      <c r="BV40" s="134">
        <v>88.71</v>
      </c>
      <c r="BW40" s="134">
        <v>14.99</v>
      </c>
      <c r="BX40" s="134">
        <v>14.46</v>
      </c>
      <c r="BY40" s="134">
        <v>18.66</v>
      </c>
      <c r="BZ40" s="134">
        <v>175.98</v>
      </c>
      <c r="CA40" s="134">
        <v>127.52</v>
      </c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</row>
    <row r="41" spans="1:161" s="60" customFormat="1" ht="16.5" x14ac:dyDescent="0.25">
      <c r="A41" s="63"/>
      <c r="B41" s="64"/>
      <c r="C41" s="64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96"/>
      <c r="BB41" s="65"/>
      <c r="BC41" s="65"/>
      <c r="BD41" s="65"/>
      <c r="BE41" s="65"/>
      <c r="BF41" s="65"/>
      <c r="BG41" s="65"/>
      <c r="BH41" s="66"/>
      <c r="BI41" s="66"/>
      <c r="BJ41" s="65"/>
      <c r="BK41" s="65"/>
      <c r="BL41" s="64"/>
      <c r="BM41" s="132">
        <v>9</v>
      </c>
      <c r="BN41" s="133" t="s">
        <v>40</v>
      </c>
      <c r="BO41" s="134">
        <v>108.8</v>
      </c>
      <c r="BP41" s="134">
        <v>183.2</v>
      </c>
      <c r="BQ41" s="134">
        <v>127.26</v>
      </c>
      <c r="BR41" s="134">
        <v>139.21</v>
      </c>
      <c r="BS41" s="134">
        <v>138066.09</v>
      </c>
      <c r="BT41" s="134">
        <v>1761.48</v>
      </c>
      <c r="BU41" s="134">
        <v>87.74</v>
      </c>
      <c r="BV41" s="134">
        <v>87.94</v>
      </c>
      <c r="BW41" s="134">
        <v>14.94</v>
      </c>
      <c r="BX41" s="134">
        <v>14.47</v>
      </c>
      <c r="BY41" s="134">
        <v>18.66</v>
      </c>
      <c r="BZ41" s="134">
        <v>176.84</v>
      </c>
      <c r="CA41" s="134">
        <v>127.69</v>
      </c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</row>
    <row r="42" spans="1:161" s="60" customFormat="1" ht="16.5" x14ac:dyDescent="0.25">
      <c r="A42" s="63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96"/>
      <c r="BB42" s="65"/>
      <c r="BC42" s="65"/>
      <c r="BD42" s="65"/>
      <c r="BE42" s="65"/>
      <c r="BF42" s="65"/>
      <c r="BG42" s="65"/>
      <c r="BH42" s="66"/>
      <c r="BI42" s="66"/>
      <c r="BJ42" s="65"/>
      <c r="BK42" s="65"/>
      <c r="BL42" s="64"/>
      <c r="BM42" s="132">
        <v>10</v>
      </c>
      <c r="BN42" s="133" t="s">
        <v>41</v>
      </c>
      <c r="BO42" s="134">
        <v>109.18</v>
      </c>
      <c r="BP42" s="134">
        <v>182.85</v>
      </c>
      <c r="BQ42" s="134">
        <v>127.41</v>
      </c>
      <c r="BR42" s="134">
        <v>139.47999999999999</v>
      </c>
      <c r="BS42" s="134">
        <v>139571.97</v>
      </c>
      <c r="BT42" s="134">
        <v>1782.48</v>
      </c>
      <c r="BU42" s="134">
        <v>88.11</v>
      </c>
      <c r="BV42" s="134">
        <v>88.25</v>
      </c>
      <c r="BW42" s="134">
        <v>14.92</v>
      </c>
      <c r="BX42" s="134">
        <v>14.46</v>
      </c>
      <c r="BY42" s="134">
        <v>18.690000000000001</v>
      </c>
      <c r="BZ42" s="134">
        <v>177.19</v>
      </c>
      <c r="CA42" s="134">
        <v>128.07</v>
      </c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</row>
    <row r="43" spans="1:161" s="60" customFormat="1" ht="16.5" x14ac:dyDescent="0.25">
      <c r="A43" s="63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96"/>
      <c r="BB43" s="65"/>
      <c r="BC43" s="65"/>
      <c r="BD43" s="65"/>
      <c r="BE43" s="65"/>
      <c r="BF43" s="65"/>
      <c r="BG43" s="65"/>
      <c r="BH43" s="67"/>
      <c r="BI43" s="67"/>
      <c r="BJ43" s="65"/>
      <c r="BK43" s="65"/>
      <c r="BL43" s="64"/>
      <c r="BM43" s="132">
        <v>11</v>
      </c>
      <c r="BN43" s="133" t="s">
        <v>47</v>
      </c>
      <c r="BO43" s="134">
        <v>108.69</v>
      </c>
      <c r="BP43" s="134">
        <v>183.32</v>
      </c>
      <c r="BQ43" s="134">
        <v>127.25</v>
      </c>
      <c r="BR43" s="134">
        <v>139.32</v>
      </c>
      <c r="BS43" s="134">
        <v>139339.44</v>
      </c>
      <c r="BT43" s="134">
        <v>1792.68</v>
      </c>
      <c r="BU43" s="134">
        <v>88.88</v>
      </c>
      <c r="BV43" s="134">
        <v>88.61</v>
      </c>
      <c r="BW43" s="134">
        <v>14.99</v>
      </c>
      <c r="BX43" s="134">
        <v>14.49</v>
      </c>
      <c r="BY43" s="134">
        <v>18.670000000000002</v>
      </c>
      <c r="BZ43" s="134">
        <v>177.29</v>
      </c>
      <c r="CA43" s="134">
        <v>128.13999999999999</v>
      </c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</row>
    <row r="44" spans="1:161" s="60" customFormat="1" ht="16.5" x14ac:dyDescent="0.25">
      <c r="A44" s="63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96"/>
      <c r="BB44" s="65"/>
      <c r="BC44" s="65"/>
      <c r="BD44" s="65"/>
      <c r="BE44" s="65"/>
      <c r="BF44" s="65"/>
      <c r="BG44" s="65"/>
      <c r="BH44" s="67"/>
      <c r="BI44" s="67"/>
      <c r="BJ44" s="65"/>
      <c r="BK44" s="65"/>
      <c r="BL44" s="64"/>
      <c r="BM44" s="132">
        <v>12</v>
      </c>
      <c r="BN44" s="133" t="s">
        <v>48</v>
      </c>
      <c r="BO44" s="134">
        <v>109.11</v>
      </c>
      <c r="BP44" s="134">
        <v>180.28</v>
      </c>
      <c r="BQ44" s="134">
        <v>126.97</v>
      </c>
      <c r="BR44" s="134">
        <v>139.02000000000001</v>
      </c>
      <c r="BS44" s="134">
        <v>139055.04000000001</v>
      </c>
      <c r="BT44" s="134">
        <v>1791.23</v>
      </c>
      <c r="BU44" s="134">
        <v>87.18</v>
      </c>
      <c r="BV44" s="134">
        <v>86.92</v>
      </c>
      <c r="BW44" s="134">
        <v>14.88</v>
      </c>
      <c r="BX44" s="134">
        <v>14.38</v>
      </c>
      <c r="BY44" s="134">
        <v>18.63</v>
      </c>
      <c r="BZ44" s="134">
        <v>175.63</v>
      </c>
      <c r="CA44" s="134">
        <v>127.2</v>
      </c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</row>
    <row r="45" spans="1:161" s="60" customFormat="1" ht="16.5" x14ac:dyDescent="0.25">
      <c r="A45" s="63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7"/>
      <c r="BI45" s="67"/>
      <c r="BJ45" s="65"/>
      <c r="BK45" s="65"/>
      <c r="BL45" s="64"/>
      <c r="BM45" s="132">
        <v>13</v>
      </c>
      <c r="BN45" s="133" t="s">
        <v>42</v>
      </c>
      <c r="BO45" s="134">
        <v>108.64</v>
      </c>
      <c r="BP45" s="134">
        <v>179.57</v>
      </c>
      <c r="BQ45" s="134">
        <v>126.19</v>
      </c>
      <c r="BR45" s="134">
        <v>138.36000000000001</v>
      </c>
      <c r="BS45" s="134">
        <v>139364.72</v>
      </c>
      <c r="BT45" s="134">
        <v>1778</v>
      </c>
      <c r="BU45" s="134">
        <v>87.71</v>
      </c>
      <c r="BV45" s="134">
        <v>87.69</v>
      </c>
      <c r="BW45" s="134">
        <v>14.8</v>
      </c>
      <c r="BX45" s="134">
        <v>14.25</v>
      </c>
      <c r="BY45" s="134">
        <v>18.54</v>
      </c>
      <c r="BZ45" s="134">
        <v>175.57</v>
      </c>
      <c r="CA45" s="134">
        <v>127</v>
      </c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</row>
    <row r="46" spans="1:161" s="60" customFormat="1" ht="16.5" x14ac:dyDescent="0.25">
      <c r="A46" s="63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7"/>
      <c r="BI46" s="67"/>
      <c r="BJ46" s="65"/>
      <c r="BK46" s="65"/>
      <c r="BL46" s="64"/>
      <c r="BM46" s="132">
        <v>14</v>
      </c>
      <c r="BN46" s="133" t="s">
        <v>43</v>
      </c>
      <c r="BO46" s="134">
        <v>107.5</v>
      </c>
      <c r="BP46" s="134">
        <v>181.1</v>
      </c>
      <c r="BQ46" s="134">
        <v>125.68</v>
      </c>
      <c r="BR46" s="134">
        <v>137.69999999999999</v>
      </c>
      <c r="BS46" s="134">
        <v>139369.79999999999</v>
      </c>
      <c r="BT46" s="134">
        <v>1791.97</v>
      </c>
      <c r="BU46" s="134">
        <v>89.17</v>
      </c>
      <c r="BV46" s="134">
        <v>89.56</v>
      </c>
      <c r="BW46" s="134">
        <v>14.84</v>
      </c>
      <c r="BX46" s="134">
        <v>14.55</v>
      </c>
      <c r="BY46" s="134">
        <v>18.45</v>
      </c>
      <c r="BZ46" s="134">
        <v>175.46</v>
      </c>
      <c r="CA46" s="134">
        <v>127</v>
      </c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</row>
    <row r="47" spans="1:161" s="60" customFormat="1" ht="16.5" x14ac:dyDescent="0.25">
      <c r="A47" s="63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7"/>
      <c r="BI47" s="67"/>
      <c r="BJ47" s="65"/>
      <c r="BK47" s="65"/>
      <c r="BL47" s="64"/>
      <c r="BM47" s="132">
        <v>15</v>
      </c>
      <c r="BN47" s="133" t="s">
        <v>49</v>
      </c>
      <c r="BO47" s="134">
        <v>107.27</v>
      </c>
      <c r="BP47" s="134">
        <v>181</v>
      </c>
      <c r="BQ47" s="134">
        <v>125.31</v>
      </c>
      <c r="BR47" s="134">
        <v>137.43</v>
      </c>
      <c r="BS47" s="134">
        <v>140112.35</v>
      </c>
      <c r="BT47" s="134">
        <v>1787.03</v>
      </c>
      <c r="BU47" s="134">
        <v>88.75</v>
      </c>
      <c r="BV47" s="134">
        <v>89.52</v>
      </c>
      <c r="BW47" s="134">
        <v>14.82</v>
      </c>
      <c r="BX47" s="134">
        <v>14.52</v>
      </c>
      <c r="BY47" s="134">
        <v>18.420000000000002</v>
      </c>
      <c r="BZ47" s="134">
        <v>175.17</v>
      </c>
      <c r="CA47" s="134">
        <v>127.01</v>
      </c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</row>
    <row r="48" spans="1:161" s="60" customFormat="1" ht="16.5" x14ac:dyDescent="0.25">
      <c r="A48" s="63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7"/>
      <c r="BI48" s="67"/>
      <c r="BJ48" s="65"/>
      <c r="BK48" s="65"/>
      <c r="BL48" s="64"/>
      <c r="BM48" s="132">
        <v>16</v>
      </c>
      <c r="BN48" s="133" t="s">
        <v>50</v>
      </c>
      <c r="BO48" s="134">
        <v>107.41</v>
      </c>
      <c r="BP48" s="134">
        <v>180.23</v>
      </c>
      <c r="BQ48" s="134">
        <v>125.07</v>
      </c>
      <c r="BR48" s="134">
        <v>137.72999999999999</v>
      </c>
      <c r="BS48" s="134">
        <v>141517.37</v>
      </c>
      <c r="BT48" s="134">
        <v>1824.99</v>
      </c>
      <c r="BU48" s="134">
        <v>88.4</v>
      </c>
      <c r="BV48" s="134">
        <v>89.1</v>
      </c>
      <c r="BW48" s="134">
        <v>14.85</v>
      </c>
      <c r="BX48" s="134">
        <v>14.5</v>
      </c>
      <c r="BY48" s="134">
        <v>18.45</v>
      </c>
      <c r="BZ48" s="134">
        <v>174.98</v>
      </c>
      <c r="CA48" s="134">
        <v>127</v>
      </c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</row>
    <row r="49" spans="1:161" s="60" customFormat="1" ht="16.5" x14ac:dyDescent="0.25">
      <c r="A49" s="63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7"/>
      <c r="BI49" s="67"/>
      <c r="BJ49" s="65"/>
      <c r="BK49" s="65"/>
      <c r="BL49" s="64"/>
      <c r="BM49" s="132">
        <v>17</v>
      </c>
      <c r="BN49" s="133" t="s">
        <v>51</v>
      </c>
      <c r="BO49" s="134">
        <v>107.46</v>
      </c>
      <c r="BP49" s="134">
        <v>181.67</v>
      </c>
      <c r="BQ49" s="134">
        <v>125.15</v>
      </c>
      <c r="BR49" s="134">
        <v>138.09</v>
      </c>
      <c r="BS49" s="134">
        <v>141849.78</v>
      </c>
      <c r="BT49" s="134">
        <v>1827.89</v>
      </c>
      <c r="BU49" s="134">
        <v>89.42</v>
      </c>
      <c r="BV49" s="134">
        <v>89.99</v>
      </c>
      <c r="BW49" s="134">
        <v>14.9</v>
      </c>
      <c r="BX49" s="134">
        <v>14.58</v>
      </c>
      <c r="BY49" s="134">
        <v>18.52</v>
      </c>
      <c r="BZ49" s="134">
        <v>175.1</v>
      </c>
      <c r="CA49" s="134">
        <v>127.06</v>
      </c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</row>
    <row r="50" spans="1:161" s="60" customFormat="1" ht="16.5" x14ac:dyDescent="0.25">
      <c r="A50" s="63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7"/>
      <c r="BI50" s="67"/>
      <c r="BJ50" s="65"/>
      <c r="BK50" s="65"/>
      <c r="BL50" s="64"/>
      <c r="BM50" s="132">
        <v>18</v>
      </c>
      <c r="BN50" s="133" t="s">
        <v>52</v>
      </c>
      <c r="BO50" s="134">
        <v>106.75</v>
      </c>
      <c r="BP50" s="134">
        <v>181.93</v>
      </c>
      <c r="BQ50" s="134">
        <v>125.28</v>
      </c>
      <c r="BR50" s="134">
        <v>138.37</v>
      </c>
      <c r="BS50" s="134">
        <v>141775.71</v>
      </c>
      <c r="BT50" s="134">
        <v>1828.85</v>
      </c>
      <c r="BU50" s="134">
        <v>89.83</v>
      </c>
      <c r="BV50" s="134">
        <v>90.2</v>
      </c>
      <c r="BW50" s="134">
        <v>14.91</v>
      </c>
      <c r="BX50" s="134">
        <v>14.69</v>
      </c>
      <c r="BY50" s="134">
        <v>18.54</v>
      </c>
      <c r="BZ50" s="134">
        <v>175.24</v>
      </c>
      <c r="CA50" s="134">
        <v>126.88</v>
      </c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</row>
    <row r="51" spans="1:161" s="60" customFormat="1" ht="16.5" x14ac:dyDescent="0.25">
      <c r="A51" s="68"/>
      <c r="B51" s="65"/>
      <c r="BH51" s="69"/>
      <c r="BI51" s="69"/>
      <c r="BL51" s="59"/>
      <c r="BM51" s="132">
        <v>19</v>
      </c>
      <c r="BN51" s="133" t="s">
        <v>44</v>
      </c>
      <c r="BO51" s="134">
        <v>105.32</v>
      </c>
      <c r="BP51" s="134">
        <v>181.61</v>
      </c>
      <c r="BQ51" s="134">
        <v>125.01</v>
      </c>
      <c r="BR51" s="134">
        <v>138.68</v>
      </c>
      <c r="BS51" s="134">
        <v>141411.43</v>
      </c>
      <c r="BT51" s="134">
        <v>1810.35</v>
      </c>
      <c r="BU51" s="134">
        <v>89.91</v>
      </c>
      <c r="BV51" s="134">
        <v>90.27</v>
      </c>
      <c r="BW51" s="134">
        <v>14.87</v>
      </c>
      <c r="BX51" s="134">
        <v>14.64</v>
      </c>
      <c r="BY51" s="134">
        <v>18.600000000000001</v>
      </c>
      <c r="BZ51" s="134">
        <v>175.65</v>
      </c>
      <c r="CA51" s="134">
        <v>127.06</v>
      </c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</row>
    <row r="52" spans="1:161" s="60" customFormat="1" ht="16.5" x14ac:dyDescent="0.25">
      <c r="A52" s="68"/>
      <c r="B52" s="65"/>
      <c r="BH52" s="69"/>
      <c r="BI52" s="69"/>
      <c r="BL52" s="59"/>
      <c r="BM52" s="132"/>
      <c r="BN52" s="133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</row>
    <row r="53" spans="1:161" s="60" customFormat="1" ht="15.75" x14ac:dyDescent="0.25">
      <c r="A53" s="68"/>
      <c r="B53" s="65"/>
      <c r="BH53" s="69"/>
      <c r="BI53" s="69"/>
      <c r="BL53" s="59"/>
      <c r="BM53" s="132"/>
      <c r="BN53" s="137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</row>
    <row r="54" spans="1:161" s="93" customFormat="1" ht="15.75" x14ac:dyDescent="0.25">
      <c r="A54" s="94"/>
      <c r="B54" s="65"/>
      <c r="C54" s="9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5"/>
      <c r="BI54" s="95"/>
      <c r="BJ54" s="94"/>
      <c r="BK54" s="94"/>
      <c r="BL54" s="94"/>
      <c r="BM54" s="139"/>
      <c r="BN54" s="108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91"/>
      <c r="CQ54" s="91"/>
      <c r="CR54" s="91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92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</row>
    <row r="55" spans="1:161" s="46" customFormat="1" ht="15.75" x14ac:dyDescent="0.25">
      <c r="A55" s="44"/>
      <c r="B55" s="48"/>
      <c r="C55" s="48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52"/>
      <c r="BI55" s="52"/>
      <c r="BJ55" s="44"/>
      <c r="BK55" s="44"/>
      <c r="BL55" s="44"/>
      <c r="BM55" s="141"/>
      <c r="BN55" s="141"/>
      <c r="BO55" s="141">
        <f>AVERAGE(BO33:BO51)</f>
        <v>107.88052631578948</v>
      </c>
      <c r="BP55" s="141">
        <f t="shared" ref="BP55:CA55" si="2">AVERAGE(BP33:BP51)</f>
        <v>183.13631578947368</v>
      </c>
      <c r="BQ55" s="141">
        <f t="shared" si="2"/>
        <v>126.48263157894739</v>
      </c>
      <c r="BR55" s="141">
        <f t="shared" si="2"/>
        <v>138.3536842105263</v>
      </c>
      <c r="BS55" s="141">
        <f t="shared" si="2"/>
        <v>139651.60368421054</v>
      </c>
      <c r="BT55" s="141">
        <f t="shared" si="2"/>
        <v>1790.7678947368422</v>
      </c>
      <c r="BU55" s="141">
        <f t="shared" si="2"/>
        <v>89.036842105263176</v>
      </c>
      <c r="BV55" s="141">
        <f t="shared" si="2"/>
        <v>89.418947368421044</v>
      </c>
      <c r="BW55" s="141">
        <f t="shared" si="2"/>
        <v>14.901578947368421</v>
      </c>
      <c r="BX55" s="141">
        <f t="shared" si="2"/>
        <v>14.425789473684212</v>
      </c>
      <c r="BY55" s="141">
        <f t="shared" si="2"/>
        <v>18.544210526315791</v>
      </c>
      <c r="BZ55" s="141">
        <f t="shared" si="2"/>
        <v>176.0263157894737</v>
      </c>
      <c r="CA55" s="141">
        <f t="shared" si="2"/>
        <v>127.36789473684209</v>
      </c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50"/>
      <c r="CQ55" s="50"/>
      <c r="CR55" s="50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51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</row>
    <row r="56" spans="1:161" s="46" customFormat="1" ht="15.75" x14ac:dyDescent="0.25">
      <c r="A56" s="44"/>
      <c r="B56" s="48"/>
      <c r="C56" s="48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52"/>
      <c r="BI56" s="52"/>
      <c r="BJ56" s="44"/>
      <c r="BK56" s="44"/>
      <c r="BL56" s="44"/>
      <c r="BM56" s="141"/>
      <c r="BN56" s="141"/>
      <c r="BO56" s="141">
        <v>107.88052631578948</v>
      </c>
      <c r="BP56" s="141">
        <v>183.13631578947368</v>
      </c>
      <c r="BQ56" s="141">
        <v>126.48263157894739</v>
      </c>
      <c r="BR56" s="141">
        <v>138.3536842105263</v>
      </c>
      <c r="BS56" s="141">
        <v>139651.60368421054</v>
      </c>
      <c r="BT56" s="141">
        <v>1790.7678947368422</v>
      </c>
      <c r="BU56" s="141">
        <v>89.036842105263176</v>
      </c>
      <c r="BV56" s="141">
        <v>89.418947368421044</v>
      </c>
      <c r="BW56" s="141">
        <v>14.901578947368421</v>
      </c>
      <c r="BX56" s="141">
        <v>14.425789473684212</v>
      </c>
      <c r="BY56" s="141">
        <v>18.544210526315791</v>
      </c>
      <c r="BZ56" s="141">
        <v>176.0263157894737</v>
      </c>
      <c r="CA56" s="141">
        <v>127.36789473684209</v>
      </c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50"/>
      <c r="CQ56" s="50"/>
      <c r="CR56" s="50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51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</row>
    <row r="57" spans="1:161" s="85" customFormat="1" ht="15.75" x14ac:dyDescent="0.25">
      <c r="A57" s="78"/>
      <c r="B57" s="79"/>
      <c r="C57" s="79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80"/>
      <c r="BI57" s="80"/>
      <c r="BJ57" s="78"/>
      <c r="BK57" s="78"/>
      <c r="BL57" s="78"/>
      <c r="BM57" s="119"/>
      <c r="BN57" s="143"/>
      <c r="BO57" s="143">
        <f>BO56-BO55</f>
        <v>0</v>
      </c>
      <c r="BP57" s="143">
        <f t="shared" ref="BP57:BW57" si="3">BP56-BP55</f>
        <v>0</v>
      </c>
      <c r="BQ57" s="143">
        <f t="shared" si="3"/>
        <v>0</v>
      </c>
      <c r="BR57" s="143">
        <f t="shared" si="3"/>
        <v>0</v>
      </c>
      <c r="BS57" s="143">
        <f t="shared" si="3"/>
        <v>0</v>
      </c>
      <c r="BT57" s="143">
        <f t="shared" si="3"/>
        <v>0</v>
      </c>
      <c r="BU57" s="143">
        <f t="shared" si="3"/>
        <v>0</v>
      </c>
      <c r="BV57" s="143">
        <f t="shared" si="3"/>
        <v>0</v>
      </c>
      <c r="BW57" s="143">
        <f t="shared" si="3"/>
        <v>0</v>
      </c>
      <c r="BX57" s="143">
        <f>BX56-BX55</f>
        <v>0</v>
      </c>
      <c r="BY57" s="143">
        <f>BY56-BY55</f>
        <v>0</v>
      </c>
      <c r="BZ57" s="143">
        <f>BZ56-BZ55</f>
        <v>0</v>
      </c>
      <c r="CA57" s="143">
        <f>CA56-CA55</f>
        <v>0</v>
      </c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81"/>
      <c r="CQ57" s="81"/>
      <c r="CR57" s="81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3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</row>
    <row r="58" spans="1:161" s="44" customFormat="1" ht="15.75" x14ac:dyDescent="0.25">
      <c r="B58" s="97"/>
      <c r="BH58" s="98"/>
      <c r="BI58" s="98"/>
      <c r="BL58" s="48"/>
      <c r="BM58" s="107" t="s">
        <v>30</v>
      </c>
      <c r="BN58" s="129"/>
      <c r="BO58" s="129">
        <f>MAX(BO33:BO53)</f>
        <v>109.18</v>
      </c>
      <c r="BP58" s="129">
        <f t="shared" ref="BP58:BW58" si="4">MAX(BP33:BP53)</f>
        <v>187.49</v>
      </c>
      <c r="BQ58" s="129">
        <f t="shared" si="4"/>
        <v>127.45</v>
      </c>
      <c r="BR58" s="129">
        <f>MAX(BR33:BR53)</f>
        <v>139.47999999999999</v>
      </c>
      <c r="BS58" s="129">
        <f t="shared" si="4"/>
        <v>141849.78</v>
      </c>
      <c r="BT58" s="129">
        <f t="shared" si="4"/>
        <v>1828.85</v>
      </c>
      <c r="BU58" s="129">
        <f t="shared" si="4"/>
        <v>91.42</v>
      </c>
      <c r="BV58" s="129">
        <f t="shared" si="4"/>
        <v>91.49</v>
      </c>
      <c r="BW58" s="129">
        <f t="shared" si="4"/>
        <v>15.01</v>
      </c>
      <c r="BX58" s="129">
        <f>MAX(BX33:BX53)</f>
        <v>14.69</v>
      </c>
      <c r="BY58" s="129">
        <f>MAX(BY33:BY53)</f>
        <v>18.690000000000001</v>
      </c>
      <c r="BZ58" s="129">
        <f>MAX(BZ33:BZ53)</f>
        <v>177.44</v>
      </c>
      <c r="CA58" s="129">
        <f>MAX(CA33:CA53)</f>
        <v>128.38</v>
      </c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</row>
    <row r="59" spans="1:161" s="44" customFormat="1" ht="15.75" x14ac:dyDescent="0.25">
      <c r="B59" s="97"/>
      <c r="BH59" s="98"/>
      <c r="BI59" s="98"/>
      <c r="BL59" s="48"/>
      <c r="BM59" s="107" t="s">
        <v>31</v>
      </c>
      <c r="BN59" s="129"/>
      <c r="BO59" s="129">
        <f>MIN(BO33:BO51)</f>
        <v>105.32</v>
      </c>
      <c r="BP59" s="129">
        <f t="shared" ref="BP59:BW59" si="5">MIN(BP33:BP51)</f>
        <v>179.57</v>
      </c>
      <c r="BQ59" s="129">
        <f t="shared" si="5"/>
        <v>125.01</v>
      </c>
      <c r="BR59" s="129">
        <f t="shared" si="5"/>
        <v>137.41999999999999</v>
      </c>
      <c r="BS59" s="129">
        <f t="shared" si="5"/>
        <v>137398.91</v>
      </c>
      <c r="BT59" s="129">
        <f t="shared" si="5"/>
        <v>1761.48</v>
      </c>
      <c r="BU59" s="129">
        <f t="shared" si="5"/>
        <v>87.18</v>
      </c>
      <c r="BV59" s="129">
        <f t="shared" si="5"/>
        <v>86.92</v>
      </c>
      <c r="BW59" s="129">
        <f t="shared" si="5"/>
        <v>14.8</v>
      </c>
      <c r="BX59" s="129">
        <f>MIN(BX33:BX51)</f>
        <v>14.2</v>
      </c>
      <c r="BY59" s="129">
        <f>MIN(BY33:BY51)</f>
        <v>18.41</v>
      </c>
      <c r="BZ59" s="129">
        <f>MIN(BZ33:BZ51)</f>
        <v>174.98</v>
      </c>
      <c r="CA59" s="129">
        <f>MIN(CA33:CA51)</f>
        <v>126.88</v>
      </c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</row>
    <row r="60" spans="1:161" s="44" customFormat="1" ht="15.75" x14ac:dyDescent="0.25">
      <c r="B60" s="97"/>
      <c r="BH60" s="98"/>
      <c r="BI60" s="98"/>
      <c r="BL60" s="48"/>
      <c r="BM60" s="107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</row>
    <row r="61" spans="1:161" s="44" customFormat="1" ht="15.75" x14ac:dyDescent="0.25">
      <c r="B61" s="97"/>
      <c r="BH61" s="98"/>
      <c r="BI61" s="98"/>
      <c r="BL61" s="48"/>
      <c r="BM61" s="107"/>
      <c r="BN61" s="129"/>
      <c r="BO61" s="129">
        <f>BO58-BO59</f>
        <v>3.8600000000000136</v>
      </c>
      <c r="BP61" s="129">
        <f>BP58-BP59</f>
        <v>7.9200000000000159</v>
      </c>
      <c r="BQ61" s="129">
        <f t="shared" ref="BQ61:BW61" si="6">BQ58-BQ59</f>
        <v>2.4399999999999977</v>
      </c>
      <c r="BR61" s="129">
        <f t="shared" si="6"/>
        <v>2.0600000000000023</v>
      </c>
      <c r="BS61" s="129">
        <f>BS58-BS59</f>
        <v>4450.8699999999953</v>
      </c>
      <c r="BT61" s="129">
        <f t="shared" si="6"/>
        <v>67.369999999999891</v>
      </c>
      <c r="BU61" s="129">
        <f t="shared" si="6"/>
        <v>4.2399999999999949</v>
      </c>
      <c r="BV61" s="129">
        <f t="shared" si="6"/>
        <v>4.5699999999999932</v>
      </c>
      <c r="BW61" s="129">
        <f t="shared" si="6"/>
        <v>0.20999999999999908</v>
      </c>
      <c r="BX61" s="129">
        <f>BX58-BX59</f>
        <v>0.49000000000000021</v>
      </c>
      <c r="BY61" s="129">
        <f>BY58-BY59</f>
        <v>0.28000000000000114</v>
      </c>
      <c r="BZ61" s="129">
        <f>BZ58-BZ59</f>
        <v>2.460000000000008</v>
      </c>
      <c r="CA61" s="129">
        <f>CA58-CA59</f>
        <v>1.5</v>
      </c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</row>
    <row r="62" spans="1:161" s="44" customFormat="1" ht="15.75" x14ac:dyDescent="0.25">
      <c r="B62" s="97"/>
      <c r="BH62" s="98"/>
      <c r="BI62" s="98"/>
      <c r="BL62" s="48"/>
      <c r="BM62" s="107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</row>
    <row r="63" spans="1:161" x14ac:dyDescent="0.2">
      <c r="BR63" s="106"/>
      <c r="BZ63" s="106"/>
      <c r="CA63" s="106"/>
    </row>
    <row r="64" spans="1:161" s="24" customFormat="1" ht="15.75" x14ac:dyDescent="0.25">
      <c r="A64" s="34"/>
      <c r="B64" s="76"/>
      <c r="BH64" s="77"/>
      <c r="BI64" s="77"/>
      <c r="BL64" s="18"/>
      <c r="BM64" s="122" t="s">
        <v>18</v>
      </c>
      <c r="BN64" s="122"/>
      <c r="BO64" s="111" t="s">
        <v>5</v>
      </c>
      <c r="BP64" s="111" t="s">
        <v>6</v>
      </c>
      <c r="BQ64" s="111" t="s">
        <v>7</v>
      </c>
      <c r="BR64" s="111" t="s">
        <v>8</v>
      </c>
      <c r="BS64" s="129" t="s">
        <v>9</v>
      </c>
      <c r="BT64" s="109" t="s">
        <v>10</v>
      </c>
      <c r="BU64" s="109" t="s">
        <v>11</v>
      </c>
      <c r="BV64" s="109" t="s">
        <v>12</v>
      </c>
      <c r="BW64" s="109" t="s">
        <v>13</v>
      </c>
      <c r="BX64" s="109" t="s">
        <v>14</v>
      </c>
      <c r="BY64" s="109" t="s">
        <v>15</v>
      </c>
      <c r="BZ64" s="130" t="s">
        <v>16</v>
      </c>
      <c r="CA64" s="129" t="s">
        <v>17</v>
      </c>
      <c r="CB64" s="111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</row>
    <row r="65" spans="1:161" ht="15.75" x14ac:dyDescent="0.25">
      <c r="BM65" s="132">
        <v>1</v>
      </c>
      <c r="BN65" s="137" t="s">
        <v>34</v>
      </c>
      <c r="BO65" s="134">
        <v>119</v>
      </c>
      <c r="BP65" s="134">
        <v>0.68130000000000002</v>
      </c>
      <c r="BQ65" s="134">
        <v>1.006</v>
      </c>
      <c r="BR65" s="134">
        <v>0.92820000000000003</v>
      </c>
      <c r="BS65" s="134">
        <v>1077.76</v>
      </c>
      <c r="BT65" s="134">
        <v>13.981999999999999</v>
      </c>
      <c r="BU65" s="134">
        <v>1.3945000000000001</v>
      </c>
      <c r="BV65" s="134">
        <v>1.3935</v>
      </c>
      <c r="BW65" s="134">
        <v>8.5658999999999992</v>
      </c>
      <c r="BX65" s="134">
        <v>8.9304000000000006</v>
      </c>
      <c r="BY65" s="134">
        <v>6.9244000000000003</v>
      </c>
      <c r="BZ65" s="144">
        <v>0.72067000000000003</v>
      </c>
      <c r="CA65" s="141">
        <v>1</v>
      </c>
      <c r="CB65" s="135"/>
    </row>
    <row r="66" spans="1:161" ht="15.75" x14ac:dyDescent="0.25">
      <c r="BM66" s="132">
        <v>2</v>
      </c>
      <c r="BN66" s="137" t="s">
        <v>35</v>
      </c>
      <c r="BO66" s="134">
        <v>118.4</v>
      </c>
      <c r="BP66" s="134">
        <v>0.68269999999999997</v>
      </c>
      <c r="BQ66" s="134">
        <v>1.0098</v>
      </c>
      <c r="BR66" s="134">
        <v>0.93189999999999995</v>
      </c>
      <c r="BS66" s="134">
        <v>1083.95</v>
      </c>
      <c r="BT66" s="134">
        <v>13.97</v>
      </c>
      <c r="BU66" s="134">
        <v>1.4152</v>
      </c>
      <c r="BV66" s="134">
        <v>1.4095</v>
      </c>
      <c r="BW66" s="134">
        <v>8.5990000000000002</v>
      </c>
      <c r="BX66" s="134">
        <v>8.9875000000000007</v>
      </c>
      <c r="BY66" s="134">
        <v>6.9508000000000001</v>
      </c>
      <c r="BZ66" s="144">
        <v>0.72487000000000001</v>
      </c>
      <c r="CA66" s="141">
        <v>1</v>
      </c>
      <c r="CB66" s="135"/>
    </row>
    <row r="67" spans="1:161" ht="15.75" x14ac:dyDescent="0.25">
      <c r="BM67" s="132">
        <v>3</v>
      </c>
      <c r="BN67" s="137" t="s">
        <v>36</v>
      </c>
      <c r="BO67" s="134">
        <v>117.6</v>
      </c>
      <c r="BP67" s="134">
        <v>0.68710000000000004</v>
      </c>
      <c r="BQ67" s="134">
        <v>1.0012000000000001</v>
      </c>
      <c r="BR67" s="134">
        <v>0.92159999999999997</v>
      </c>
      <c r="BS67" s="134">
        <v>1096</v>
      </c>
      <c r="BT67" s="134">
        <v>13.984999999999999</v>
      </c>
      <c r="BU67" s="134">
        <v>1.4269000000000001</v>
      </c>
      <c r="BV67" s="134">
        <v>1.4135</v>
      </c>
      <c r="BW67" s="134">
        <v>8.5511999999999997</v>
      </c>
      <c r="BX67" s="134">
        <v>8.9345999999999997</v>
      </c>
      <c r="BY67" s="134">
        <v>6.8730000000000002</v>
      </c>
      <c r="BZ67" s="144">
        <v>0.72482999999999997</v>
      </c>
      <c r="CA67" s="141">
        <v>1</v>
      </c>
      <c r="CB67" s="135"/>
    </row>
    <row r="68" spans="1:161" ht="15.75" x14ac:dyDescent="0.25">
      <c r="BM68" s="132">
        <v>4</v>
      </c>
      <c r="BN68" s="137" t="s">
        <v>37</v>
      </c>
      <c r="BO68" s="134">
        <v>118.29</v>
      </c>
      <c r="BP68" s="134">
        <v>0.68459999999999999</v>
      </c>
      <c r="BQ68" s="134">
        <v>1.0012000000000001</v>
      </c>
      <c r="BR68" s="134">
        <v>0.92030000000000001</v>
      </c>
      <c r="BS68" s="134">
        <v>1097.05</v>
      </c>
      <c r="BT68" s="134">
        <v>14.023</v>
      </c>
      <c r="BU68" s="134">
        <v>1.4242999999999999</v>
      </c>
      <c r="BV68" s="134">
        <v>1.4111</v>
      </c>
      <c r="BW68" s="134">
        <v>8.5143000000000004</v>
      </c>
      <c r="BX68" s="134">
        <v>8.8953000000000007</v>
      </c>
      <c r="BY68" s="134">
        <v>6.8634000000000004</v>
      </c>
      <c r="BZ68" s="144">
        <v>0.72236999999999996</v>
      </c>
      <c r="CA68" s="141">
        <v>1</v>
      </c>
      <c r="CB68" s="135"/>
    </row>
    <row r="69" spans="1:161" ht="15.75" x14ac:dyDescent="0.25">
      <c r="BM69" s="132">
        <v>5</v>
      </c>
      <c r="BN69" s="137" t="s">
        <v>38</v>
      </c>
      <c r="BO69" s="134">
        <v>117.67</v>
      </c>
      <c r="BP69" s="134">
        <v>0.68640000000000001</v>
      </c>
      <c r="BQ69" s="134">
        <v>0.99619999999999997</v>
      </c>
      <c r="BR69" s="134">
        <v>0.91810000000000003</v>
      </c>
      <c r="BS69" s="134">
        <v>1101.4000000000001</v>
      </c>
      <c r="BT69" s="134">
        <v>13.99</v>
      </c>
      <c r="BU69" s="134">
        <v>1.4281999999999999</v>
      </c>
      <c r="BV69" s="134">
        <v>1.4115</v>
      </c>
      <c r="BW69" s="134">
        <v>8.5066000000000006</v>
      </c>
      <c r="BX69" s="134">
        <v>8.8859999999999992</v>
      </c>
      <c r="BY69" s="134">
        <v>6.8470000000000004</v>
      </c>
      <c r="BZ69" s="144">
        <v>0.72236999999999996</v>
      </c>
      <c r="CA69" s="141">
        <v>1</v>
      </c>
      <c r="CB69" s="135"/>
      <c r="CC69" s="129"/>
      <c r="CD69" s="129"/>
    </row>
    <row r="70" spans="1:161" ht="15.75" x14ac:dyDescent="0.25">
      <c r="B70" s="20"/>
      <c r="BM70" s="132">
        <v>6</v>
      </c>
      <c r="BN70" s="137" t="s">
        <v>45</v>
      </c>
      <c r="BO70" s="134">
        <v>117.8</v>
      </c>
      <c r="BP70" s="134">
        <v>0.69120000000000004</v>
      </c>
      <c r="BQ70" s="134">
        <v>1.0015000000000001</v>
      </c>
      <c r="BR70" s="134">
        <v>0.92169999999999996</v>
      </c>
      <c r="BS70" s="134">
        <v>1093</v>
      </c>
      <c r="BT70" s="134">
        <v>13.855</v>
      </c>
      <c r="BU70" s="134">
        <v>1.4301999999999999</v>
      </c>
      <c r="BV70" s="134">
        <v>1.421</v>
      </c>
      <c r="BW70" s="134">
        <v>8.5298999999999996</v>
      </c>
      <c r="BX70" s="134">
        <v>8.9083000000000006</v>
      </c>
      <c r="BY70" s="134">
        <v>6.8757999999999999</v>
      </c>
      <c r="BZ70" s="144">
        <v>0.72172000000000003</v>
      </c>
      <c r="CA70" s="141">
        <v>1</v>
      </c>
      <c r="CB70" s="135"/>
      <c r="CC70" s="107"/>
      <c r="CD70" s="107"/>
    </row>
    <row r="71" spans="1:161" ht="15.75" x14ac:dyDescent="0.25">
      <c r="B71" s="20"/>
      <c r="BM71" s="132">
        <v>7</v>
      </c>
      <c r="BN71" s="137" t="s">
        <v>46</v>
      </c>
      <c r="BO71" s="134">
        <v>118.28</v>
      </c>
      <c r="BP71" s="134">
        <v>0.69299999999999995</v>
      </c>
      <c r="BQ71" s="134">
        <v>1.0073000000000001</v>
      </c>
      <c r="BR71" s="134">
        <v>0.92479999999999996</v>
      </c>
      <c r="BS71" s="134">
        <v>1081.9000000000001</v>
      </c>
      <c r="BT71" s="134">
        <v>13.842000000000001</v>
      </c>
      <c r="BU71" s="134">
        <v>1.4229000000000001</v>
      </c>
      <c r="BV71" s="134">
        <v>1.4206000000000001</v>
      </c>
      <c r="BW71" s="134">
        <v>8.5554000000000006</v>
      </c>
      <c r="BX71" s="134">
        <v>8.8614999999999995</v>
      </c>
      <c r="BY71" s="134">
        <v>6.8986000000000001</v>
      </c>
      <c r="BZ71" s="144">
        <v>0.72350999999999999</v>
      </c>
      <c r="CA71" s="141">
        <v>1</v>
      </c>
      <c r="CB71" s="135"/>
      <c r="CC71" s="107"/>
      <c r="CD71" s="107"/>
    </row>
    <row r="72" spans="1:161" ht="15.75" x14ac:dyDescent="0.25">
      <c r="B72" s="20"/>
      <c r="BM72" s="132">
        <v>8</v>
      </c>
      <c r="BN72" s="137" t="s">
        <v>39</v>
      </c>
      <c r="BO72" s="134">
        <v>117.72</v>
      </c>
      <c r="BP72" s="134">
        <v>0.69620000000000004</v>
      </c>
      <c r="BQ72" s="134">
        <v>1.0026999999999999</v>
      </c>
      <c r="BR72" s="134">
        <v>0.91590000000000005</v>
      </c>
      <c r="BS72" s="134">
        <v>1091.4000000000001</v>
      </c>
      <c r="BT72" s="134">
        <v>14.115</v>
      </c>
      <c r="BU72" s="134">
        <v>1.4444999999999999</v>
      </c>
      <c r="BV72" s="134">
        <v>1.4375</v>
      </c>
      <c r="BW72" s="134">
        <v>8.5093999999999994</v>
      </c>
      <c r="BX72" s="134">
        <v>8.8176000000000005</v>
      </c>
      <c r="BY72" s="134">
        <v>6.8333000000000004</v>
      </c>
      <c r="BZ72" s="144">
        <v>0.72465000000000002</v>
      </c>
      <c r="CA72" s="141">
        <v>1</v>
      </c>
      <c r="CB72" s="135"/>
      <c r="CC72" s="141"/>
      <c r="CD72" s="141"/>
    </row>
    <row r="73" spans="1:161" ht="15.75" x14ac:dyDescent="0.25">
      <c r="B73" s="20"/>
      <c r="BM73" s="132">
        <v>9</v>
      </c>
      <c r="BN73" s="137" t="s">
        <v>40</v>
      </c>
      <c r="BO73" s="145">
        <v>117.36</v>
      </c>
      <c r="BP73" s="134">
        <v>0.69699999999999995</v>
      </c>
      <c r="BQ73" s="134">
        <v>1.0034000000000001</v>
      </c>
      <c r="BR73" s="134">
        <v>0.91679999999999995</v>
      </c>
      <c r="BS73" s="134">
        <v>1081.26</v>
      </c>
      <c r="BT73" s="134">
        <v>13.795</v>
      </c>
      <c r="BU73" s="134">
        <v>1.4554</v>
      </c>
      <c r="BV73" s="134">
        <v>1.452</v>
      </c>
      <c r="BW73" s="134">
        <v>8.5459999999999994</v>
      </c>
      <c r="BX73" s="134">
        <v>8.8219999999999992</v>
      </c>
      <c r="BY73" s="134">
        <v>6.8413000000000004</v>
      </c>
      <c r="BZ73" s="144">
        <v>0.72206000000000004</v>
      </c>
      <c r="CA73" s="141">
        <v>1</v>
      </c>
      <c r="CB73" s="135"/>
      <c r="CC73" s="141"/>
      <c r="CD73" s="141"/>
    </row>
    <row r="74" spans="1:161" ht="15.75" x14ac:dyDescent="0.25">
      <c r="B74" s="20"/>
      <c r="BM74" s="132">
        <v>10</v>
      </c>
      <c r="BN74" s="137" t="s">
        <v>41</v>
      </c>
      <c r="BO74" s="145">
        <v>117.3</v>
      </c>
      <c r="BP74" s="134">
        <v>0.70040000000000002</v>
      </c>
      <c r="BQ74" s="134">
        <v>1.0052000000000001</v>
      </c>
      <c r="BR74" s="134">
        <v>0.91839999999999999</v>
      </c>
      <c r="BS74" s="134">
        <v>1089.81</v>
      </c>
      <c r="BT74" s="134">
        <v>13.917999999999999</v>
      </c>
      <c r="BU74" s="134">
        <v>1.4535</v>
      </c>
      <c r="BV74" s="134">
        <v>1.4513</v>
      </c>
      <c r="BW74" s="134">
        <v>8.5844000000000005</v>
      </c>
      <c r="BX74" s="134">
        <v>8.8562999999999992</v>
      </c>
      <c r="BY74" s="134">
        <v>6.8532999999999999</v>
      </c>
      <c r="BZ74" s="144">
        <v>0.72277999999999998</v>
      </c>
      <c r="CA74" s="141">
        <v>1</v>
      </c>
      <c r="CB74" s="135"/>
      <c r="CC74" s="141"/>
      <c r="CD74" s="141"/>
    </row>
    <row r="75" spans="1:161" ht="15.75" x14ac:dyDescent="0.25">
      <c r="B75" s="20"/>
      <c r="BM75" s="132">
        <v>11</v>
      </c>
      <c r="BN75" s="137" t="s">
        <v>47</v>
      </c>
      <c r="BO75" s="145">
        <v>117.9</v>
      </c>
      <c r="BP75" s="134">
        <v>0.69899999999999995</v>
      </c>
      <c r="BQ75" s="134">
        <v>1.0069999999999999</v>
      </c>
      <c r="BR75" s="134">
        <v>0.91979999999999995</v>
      </c>
      <c r="BS75" s="134">
        <v>1087.4000000000001</v>
      </c>
      <c r="BT75" s="134">
        <v>13.99</v>
      </c>
      <c r="BU75" s="134">
        <v>1.4418</v>
      </c>
      <c r="BV75" s="134">
        <v>1.4460999999999999</v>
      </c>
      <c r="BW75" s="134">
        <v>8.5496999999999996</v>
      </c>
      <c r="BX75" s="134">
        <v>8.8415999999999997</v>
      </c>
      <c r="BY75" s="134">
        <v>6.8631000000000002</v>
      </c>
      <c r="BZ75" s="144">
        <v>0.72277999999999998</v>
      </c>
      <c r="CA75" s="141">
        <v>1</v>
      </c>
      <c r="CB75" s="135"/>
      <c r="CC75" s="141"/>
      <c r="CD75" s="141"/>
    </row>
    <row r="76" spans="1:161" ht="15.75" x14ac:dyDescent="0.25">
      <c r="A76" s="20"/>
      <c r="B76" s="20"/>
      <c r="BH76" s="88"/>
      <c r="BI76" s="88"/>
      <c r="BJ76" s="87"/>
      <c r="BK76" s="87"/>
      <c r="BL76" s="20"/>
      <c r="BM76" s="132">
        <v>12</v>
      </c>
      <c r="BN76" s="137" t="s">
        <v>48</v>
      </c>
      <c r="BO76" s="145">
        <v>116.58</v>
      </c>
      <c r="BP76" s="134">
        <v>0.7056</v>
      </c>
      <c r="BQ76" s="134">
        <v>1.0018</v>
      </c>
      <c r="BR76" s="134">
        <v>0.91520000000000001</v>
      </c>
      <c r="BS76" s="134">
        <v>1093.2</v>
      </c>
      <c r="BT76" s="134">
        <v>14.082000000000001</v>
      </c>
      <c r="BU76" s="134">
        <v>1.4590000000000001</v>
      </c>
      <c r="BV76" s="134">
        <v>1.4634</v>
      </c>
      <c r="BW76" s="134">
        <v>8.5463000000000005</v>
      </c>
      <c r="BX76" s="134">
        <v>8.8429000000000002</v>
      </c>
      <c r="BY76" s="134">
        <v>6.8289</v>
      </c>
      <c r="BZ76" s="144">
        <v>0.72424999999999995</v>
      </c>
      <c r="CA76" s="141">
        <v>1</v>
      </c>
      <c r="CB76" s="135"/>
      <c r="CC76" s="146"/>
      <c r="CD76" s="146"/>
      <c r="CE76" s="147"/>
      <c r="CF76" s="147"/>
      <c r="CG76" s="147"/>
      <c r="CH76" s="147"/>
      <c r="CI76" s="147"/>
      <c r="CJ76" s="147"/>
      <c r="CK76" s="147"/>
      <c r="CL76" s="105"/>
      <c r="CM76" s="105"/>
      <c r="CN76" s="105"/>
      <c r="CO76" s="105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</row>
    <row r="77" spans="1:161" ht="15.75" x14ac:dyDescent="0.25">
      <c r="B77" s="20"/>
      <c r="BM77" s="132">
        <v>13</v>
      </c>
      <c r="BN77" s="137" t="s">
        <v>42</v>
      </c>
      <c r="BO77" s="145">
        <v>116.9</v>
      </c>
      <c r="BP77" s="134">
        <v>0.70730000000000004</v>
      </c>
      <c r="BQ77" s="134">
        <v>1.0064</v>
      </c>
      <c r="BR77" s="134">
        <v>0.91820000000000002</v>
      </c>
      <c r="BS77" s="134">
        <v>1097.3599999999999</v>
      </c>
      <c r="BT77" s="134">
        <v>14</v>
      </c>
      <c r="BU77" s="134">
        <v>1.448</v>
      </c>
      <c r="BV77" s="134">
        <v>1.4482999999999999</v>
      </c>
      <c r="BW77" s="134">
        <v>8.5805000000000007</v>
      </c>
      <c r="BX77" s="134">
        <v>8.9144000000000005</v>
      </c>
      <c r="BY77" s="134">
        <v>6.8506</v>
      </c>
      <c r="BZ77" s="144">
        <v>0.72335000000000005</v>
      </c>
      <c r="CA77" s="141">
        <v>1</v>
      </c>
      <c r="CB77" s="135"/>
      <c r="CC77" s="111"/>
      <c r="CD77" s="111"/>
    </row>
    <row r="78" spans="1:161" ht="15.75" x14ac:dyDescent="0.25">
      <c r="A78" s="20"/>
      <c r="B78" s="20"/>
      <c r="BH78" s="20"/>
      <c r="BI78" s="20"/>
      <c r="BL78" s="20"/>
      <c r="BM78" s="132">
        <v>14</v>
      </c>
      <c r="BN78" s="137" t="s">
        <v>43</v>
      </c>
      <c r="BO78" s="145">
        <v>118.14</v>
      </c>
      <c r="BP78" s="134">
        <v>0.70130000000000003</v>
      </c>
      <c r="BQ78" s="134">
        <v>1.0105</v>
      </c>
      <c r="BR78" s="134">
        <v>0.92269999999999996</v>
      </c>
      <c r="BS78" s="134">
        <v>1097.4000000000001</v>
      </c>
      <c r="BT78" s="134">
        <v>14.11</v>
      </c>
      <c r="BU78" s="134">
        <v>1.4242999999999999</v>
      </c>
      <c r="BV78" s="134">
        <v>1.4179999999999999</v>
      </c>
      <c r="BW78" s="134">
        <v>8.5558999999999994</v>
      </c>
      <c r="BX78" s="134">
        <v>8.7297999999999991</v>
      </c>
      <c r="BY78" s="134">
        <v>6.8841999999999999</v>
      </c>
      <c r="BZ78" s="144">
        <v>0.72379000000000004</v>
      </c>
      <c r="CA78" s="141">
        <v>1</v>
      </c>
      <c r="CB78" s="135"/>
      <c r="CC78" s="111"/>
      <c r="CD78" s="111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</row>
    <row r="79" spans="1:161" ht="15.75" x14ac:dyDescent="0.25">
      <c r="A79" s="20"/>
      <c r="B79" s="20"/>
      <c r="BH79" s="20"/>
      <c r="BI79" s="20"/>
      <c r="BL79" s="20"/>
      <c r="BM79" s="132">
        <v>15</v>
      </c>
      <c r="BN79" s="137" t="s">
        <v>49</v>
      </c>
      <c r="BO79" s="145">
        <v>118.4</v>
      </c>
      <c r="BP79" s="134">
        <v>0.70169999999999999</v>
      </c>
      <c r="BQ79" s="134">
        <v>1.0136000000000001</v>
      </c>
      <c r="BR79" s="134">
        <v>0.92420000000000002</v>
      </c>
      <c r="BS79" s="134">
        <v>1103.1600000000001</v>
      </c>
      <c r="BT79" s="134">
        <v>14.07</v>
      </c>
      <c r="BU79" s="134">
        <v>1.431</v>
      </c>
      <c r="BV79" s="134">
        <v>1.4188000000000001</v>
      </c>
      <c r="BW79" s="134">
        <v>8.5709999999999997</v>
      </c>
      <c r="BX79" s="134">
        <v>8.7472999999999992</v>
      </c>
      <c r="BY79" s="134">
        <v>6.8948999999999998</v>
      </c>
      <c r="BZ79" s="144">
        <v>0.72506000000000004</v>
      </c>
      <c r="CA79" s="141">
        <v>1</v>
      </c>
      <c r="CB79" s="135"/>
      <c r="CC79" s="135"/>
      <c r="CD79" s="13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</row>
    <row r="80" spans="1:161" ht="15.75" x14ac:dyDescent="0.25">
      <c r="A80" s="20"/>
      <c r="B80" s="20"/>
      <c r="BH80" s="20"/>
      <c r="BI80" s="20"/>
      <c r="BL80" s="20"/>
      <c r="BM80" s="132">
        <v>16</v>
      </c>
      <c r="BN80" s="137" t="s">
        <v>50</v>
      </c>
      <c r="BO80" s="134">
        <v>118.24</v>
      </c>
      <c r="BP80" s="134">
        <v>0.70469999999999999</v>
      </c>
      <c r="BQ80" s="134">
        <v>1.0154000000000001</v>
      </c>
      <c r="BR80" s="134">
        <v>0.92269999999999996</v>
      </c>
      <c r="BS80" s="134">
        <v>1114.31</v>
      </c>
      <c r="BT80" s="134">
        <v>14.37</v>
      </c>
      <c r="BU80" s="134">
        <v>1.4366000000000001</v>
      </c>
      <c r="BV80" s="134">
        <v>1.4253</v>
      </c>
      <c r="BW80" s="134">
        <v>8.5530000000000008</v>
      </c>
      <c r="BX80" s="134">
        <v>8.7596000000000007</v>
      </c>
      <c r="BY80" s="134">
        <v>6.8844000000000003</v>
      </c>
      <c r="BZ80" s="144">
        <v>0.7258</v>
      </c>
      <c r="CA80" s="141">
        <v>1</v>
      </c>
      <c r="CB80" s="135"/>
      <c r="CC80" s="135"/>
      <c r="CD80" s="13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</row>
    <row r="81" spans="1:161" ht="15.75" x14ac:dyDescent="0.25">
      <c r="A81" s="20"/>
      <c r="B81" s="20"/>
      <c r="BH81" s="20"/>
      <c r="BI81" s="20"/>
      <c r="BL81" s="20"/>
      <c r="BM81" s="132">
        <v>17</v>
      </c>
      <c r="BN81" s="137" t="s">
        <v>51</v>
      </c>
      <c r="BO81" s="134">
        <v>118.24</v>
      </c>
      <c r="BP81" s="134">
        <v>0.69940000000000002</v>
      </c>
      <c r="BQ81" s="134">
        <v>1.0153000000000001</v>
      </c>
      <c r="BR81" s="134">
        <v>0.91979999999999995</v>
      </c>
      <c r="BS81" s="134">
        <v>1116.4000000000001</v>
      </c>
      <c r="BT81" s="134">
        <v>14.385999999999999</v>
      </c>
      <c r="BU81" s="134">
        <v>1.4209000000000001</v>
      </c>
      <c r="BV81" s="134">
        <v>1.4119999999999999</v>
      </c>
      <c r="BW81" s="134">
        <v>8.5250000000000004</v>
      </c>
      <c r="BX81" s="134">
        <v>8.7157</v>
      </c>
      <c r="BY81" s="134">
        <v>6.8620000000000001</v>
      </c>
      <c r="BZ81" s="144">
        <v>0.72565999999999997</v>
      </c>
      <c r="CA81" s="141">
        <v>1</v>
      </c>
      <c r="CB81" s="135"/>
      <c r="CC81" s="135"/>
      <c r="CD81" s="13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</row>
    <row r="82" spans="1:161" ht="15.75" x14ac:dyDescent="0.25">
      <c r="A82" s="20"/>
      <c r="B82" s="20"/>
      <c r="BH82" s="20"/>
      <c r="BI82" s="20"/>
      <c r="BL82" s="20"/>
      <c r="BM82" s="132">
        <v>18</v>
      </c>
      <c r="BN82" s="137" t="s">
        <v>52</v>
      </c>
      <c r="BO82" s="134">
        <v>118.86</v>
      </c>
      <c r="BP82" s="134">
        <v>0.69740000000000002</v>
      </c>
      <c r="BQ82" s="134">
        <v>1.0127999999999999</v>
      </c>
      <c r="BR82" s="134">
        <v>0.9173</v>
      </c>
      <c r="BS82" s="134">
        <v>1117.4000000000001</v>
      </c>
      <c r="BT82" s="134">
        <v>14.414</v>
      </c>
      <c r="BU82" s="134">
        <v>1.4124000000000001</v>
      </c>
      <c r="BV82" s="134">
        <v>1.4066000000000001</v>
      </c>
      <c r="BW82" s="134">
        <v>8.5091999999999999</v>
      </c>
      <c r="BX82" s="134">
        <v>8.6395</v>
      </c>
      <c r="BY82" s="134">
        <v>6.8438999999999997</v>
      </c>
      <c r="BZ82" s="144">
        <v>0.72404999999999997</v>
      </c>
      <c r="CA82" s="141">
        <v>1</v>
      </c>
      <c r="CB82" s="135"/>
      <c r="CC82" s="135"/>
      <c r="CD82" s="13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</row>
    <row r="83" spans="1:161" ht="15.75" x14ac:dyDescent="0.25">
      <c r="A83" s="20"/>
      <c r="B83" s="20"/>
      <c r="BH83" s="20"/>
      <c r="BI83" s="20"/>
      <c r="BL83" s="20"/>
      <c r="BM83" s="132">
        <v>19</v>
      </c>
      <c r="BN83" s="137" t="s">
        <v>44</v>
      </c>
      <c r="BO83" s="134">
        <v>120.64</v>
      </c>
      <c r="BP83" s="134">
        <v>0.6996</v>
      </c>
      <c r="BQ83" s="134">
        <v>1.0164</v>
      </c>
      <c r="BR83" s="134">
        <v>0.91579999999999995</v>
      </c>
      <c r="BS83" s="134">
        <v>1112.95</v>
      </c>
      <c r="BT83" s="134">
        <v>14.247999999999999</v>
      </c>
      <c r="BU83" s="134">
        <v>1.4132</v>
      </c>
      <c r="BV83" s="134">
        <v>1.4075</v>
      </c>
      <c r="BW83" s="134">
        <v>8.5472000000000001</v>
      </c>
      <c r="BX83" s="134">
        <v>8.6803000000000008</v>
      </c>
      <c r="BY83" s="134">
        <v>6.8326000000000002</v>
      </c>
      <c r="BZ83" s="134">
        <v>0.72336999999999996</v>
      </c>
      <c r="CA83" s="134">
        <v>1</v>
      </c>
      <c r="CB83" s="135"/>
      <c r="CC83" s="135"/>
      <c r="CD83" s="13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</row>
    <row r="84" spans="1:161" ht="15.75" x14ac:dyDescent="0.25">
      <c r="A84" s="20"/>
      <c r="B84" s="20"/>
      <c r="BH84" s="20"/>
      <c r="BI84" s="20"/>
      <c r="BL84" s="20"/>
      <c r="BM84" s="132"/>
      <c r="BN84" s="137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5"/>
      <c r="CC84" s="135"/>
      <c r="CD84" s="13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</row>
    <row r="85" spans="1:161" ht="15.75" x14ac:dyDescent="0.25">
      <c r="A85" s="20"/>
      <c r="B85" s="20"/>
      <c r="BH85" s="20"/>
      <c r="BI85" s="20"/>
      <c r="BL85" s="20"/>
      <c r="BM85" s="132"/>
      <c r="BN85" s="137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9"/>
      <c r="CC85" s="135"/>
      <c r="CD85" s="13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</row>
    <row r="86" spans="1:161" ht="15.75" x14ac:dyDescent="0.25">
      <c r="A86" s="20"/>
      <c r="B86" s="20"/>
      <c r="BH86" s="20"/>
      <c r="BI86" s="20"/>
      <c r="BL86" s="20"/>
      <c r="BM86" s="139"/>
      <c r="BN86" s="108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41"/>
      <c r="CC86" s="141"/>
      <c r="CD86" s="141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</row>
    <row r="87" spans="1:161" ht="15.75" x14ac:dyDescent="0.25">
      <c r="A87" s="20"/>
      <c r="B87" s="20"/>
      <c r="BH87" s="20"/>
      <c r="BI87" s="20"/>
      <c r="BL87" s="20"/>
      <c r="BM87" s="141"/>
      <c r="BN87" s="141"/>
      <c r="BO87" s="118">
        <f>AVERAGE(BO65:BO83)</f>
        <v>118.06947368421054</v>
      </c>
      <c r="BP87" s="118">
        <f t="shared" ref="BP87:CA87" si="7">AVERAGE(BP65:BP83)</f>
        <v>0.69557368421052634</v>
      </c>
      <c r="BQ87" s="118">
        <f t="shared" si="7"/>
        <v>1.0070368421052631</v>
      </c>
      <c r="BR87" s="118">
        <f t="shared" si="7"/>
        <v>0.92070526315789503</v>
      </c>
      <c r="BS87" s="118">
        <f t="shared" si="7"/>
        <v>1096.4794736842107</v>
      </c>
      <c r="BT87" s="118">
        <f t="shared" si="7"/>
        <v>14.060263157894736</v>
      </c>
      <c r="BU87" s="118">
        <f t="shared" si="7"/>
        <v>1.4306736842105263</v>
      </c>
      <c r="BV87" s="118">
        <f t="shared" si="7"/>
        <v>1.4246052631578947</v>
      </c>
      <c r="BW87" s="118">
        <f t="shared" si="7"/>
        <v>8.5473631578947362</v>
      </c>
      <c r="BX87" s="118">
        <f t="shared" si="7"/>
        <v>8.8300315789473682</v>
      </c>
      <c r="BY87" s="118">
        <f t="shared" si="7"/>
        <v>6.8687105263157902</v>
      </c>
      <c r="BZ87" s="118">
        <f t="shared" si="7"/>
        <v>0.72357578947368417</v>
      </c>
      <c r="CA87" s="118">
        <f t="shared" si="7"/>
        <v>1</v>
      </c>
      <c r="CB87" s="141"/>
      <c r="CC87" s="141"/>
      <c r="CD87" s="141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</row>
    <row r="88" spans="1:161" ht="15.75" x14ac:dyDescent="0.25">
      <c r="B88" s="20"/>
      <c r="BM88" s="141"/>
      <c r="BN88" s="141"/>
      <c r="BO88" s="118">
        <v>118.06947368421054</v>
      </c>
      <c r="BP88" s="118">
        <v>0.69557368421052634</v>
      </c>
      <c r="BQ88" s="118">
        <v>1.0070368421052631</v>
      </c>
      <c r="BR88" s="118">
        <v>0.92070526315789503</v>
      </c>
      <c r="BS88" s="118">
        <v>1096.4794736842107</v>
      </c>
      <c r="BT88" s="118">
        <v>14.060263157894736</v>
      </c>
      <c r="BU88" s="118">
        <v>1.4306736842105263</v>
      </c>
      <c r="BV88" s="118">
        <v>1.4246052631578947</v>
      </c>
      <c r="BW88" s="118">
        <v>8.5473631578947362</v>
      </c>
      <c r="BX88" s="118">
        <v>8.8300315789473682</v>
      </c>
      <c r="BY88" s="118">
        <v>6.8687105263157902</v>
      </c>
      <c r="BZ88" s="139">
        <v>0.72357578947368417</v>
      </c>
      <c r="CA88" s="141">
        <v>1</v>
      </c>
      <c r="CB88" s="119"/>
    </row>
    <row r="89" spans="1:161" ht="15.75" x14ac:dyDescent="0.25">
      <c r="B89" s="20"/>
      <c r="BM89" s="119"/>
      <c r="BN89" s="143"/>
      <c r="BO89" s="143">
        <f>BO88-BO87</f>
        <v>0</v>
      </c>
      <c r="BP89" s="143">
        <f t="shared" ref="BP89:BW89" si="8">BP88-BP87</f>
        <v>0</v>
      </c>
      <c r="BQ89" s="143">
        <f t="shared" si="8"/>
        <v>0</v>
      </c>
      <c r="BR89" s="143">
        <f t="shared" si="8"/>
        <v>0</v>
      </c>
      <c r="BS89" s="143">
        <f t="shared" si="8"/>
        <v>0</v>
      </c>
      <c r="BT89" s="143">
        <f t="shared" si="8"/>
        <v>0</v>
      </c>
      <c r="BU89" s="143">
        <f t="shared" si="8"/>
        <v>0</v>
      </c>
      <c r="BV89" s="143">
        <f t="shared" si="8"/>
        <v>0</v>
      </c>
      <c r="BW89" s="143">
        <f t="shared" si="8"/>
        <v>0</v>
      </c>
      <c r="BX89" s="143">
        <f>BX88-BX87</f>
        <v>0</v>
      </c>
      <c r="BY89" s="143">
        <f>BY88-BY87</f>
        <v>0</v>
      </c>
      <c r="BZ89" s="143">
        <f>BZ88-BZ87</f>
        <v>0</v>
      </c>
      <c r="CA89" s="143">
        <f>CA88-CA87</f>
        <v>0</v>
      </c>
    </row>
    <row r="90" spans="1:161" s="44" customFormat="1" ht="15.75" x14ac:dyDescent="0.25">
      <c r="B90" s="97"/>
      <c r="BH90" s="98"/>
      <c r="BI90" s="98"/>
      <c r="BL90" s="48"/>
      <c r="BM90" s="107" t="s">
        <v>30</v>
      </c>
      <c r="BN90" s="129"/>
      <c r="BO90" s="130">
        <f>MAX(BO65:BO85)</f>
        <v>120.64</v>
      </c>
      <c r="BP90" s="130">
        <f t="shared" ref="BP90:BW90" si="9">MAX(BP65:BP85)</f>
        <v>0.70730000000000004</v>
      </c>
      <c r="BQ90" s="130">
        <f t="shared" si="9"/>
        <v>1.0164</v>
      </c>
      <c r="BR90" s="139">
        <f t="shared" si="9"/>
        <v>0.93189999999999995</v>
      </c>
      <c r="BS90" s="130">
        <f t="shared" si="9"/>
        <v>1117.4000000000001</v>
      </c>
      <c r="BT90" s="130">
        <f t="shared" si="9"/>
        <v>14.414</v>
      </c>
      <c r="BU90" s="130">
        <f t="shared" si="9"/>
        <v>1.4590000000000001</v>
      </c>
      <c r="BV90" s="130">
        <f t="shared" si="9"/>
        <v>1.4634</v>
      </c>
      <c r="BW90" s="130">
        <f t="shared" si="9"/>
        <v>8.5990000000000002</v>
      </c>
      <c r="BX90" s="130">
        <f>MAX(BX65:BX85)</f>
        <v>8.9875000000000007</v>
      </c>
      <c r="BY90" s="130">
        <f>MAX(BY65:BY85)</f>
        <v>6.9508000000000001</v>
      </c>
      <c r="BZ90" s="139">
        <f>MAX(BZ65:BZ85)</f>
        <v>0.7258</v>
      </c>
      <c r="CA90" s="130">
        <f>MAX(CA65:CA85)</f>
        <v>1</v>
      </c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</row>
    <row r="91" spans="1:161" s="44" customFormat="1" ht="15.75" x14ac:dyDescent="0.25">
      <c r="B91" s="97"/>
      <c r="BH91" s="98"/>
      <c r="BI91" s="98"/>
      <c r="BL91" s="48"/>
      <c r="BM91" s="107" t="s">
        <v>31</v>
      </c>
      <c r="BN91" s="129"/>
      <c r="BO91" s="130">
        <f>MIN(BO65:BO83)</f>
        <v>116.58</v>
      </c>
      <c r="BP91" s="130">
        <f t="shared" ref="BP91:BW91" si="10">MIN(BP65:BP85)</f>
        <v>0.68130000000000002</v>
      </c>
      <c r="BQ91" s="130">
        <f t="shared" si="10"/>
        <v>0.99619999999999997</v>
      </c>
      <c r="BR91" s="139">
        <f t="shared" si="10"/>
        <v>0.91520000000000001</v>
      </c>
      <c r="BS91" s="130">
        <f t="shared" si="10"/>
        <v>1077.76</v>
      </c>
      <c r="BT91" s="130">
        <f t="shared" si="10"/>
        <v>13.795</v>
      </c>
      <c r="BU91" s="130">
        <f t="shared" si="10"/>
        <v>1.3945000000000001</v>
      </c>
      <c r="BV91" s="130">
        <f t="shared" si="10"/>
        <v>1.3935</v>
      </c>
      <c r="BW91" s="130">
        <f t="shared" si="10"/>
        <v>8.5066000000000006</v>
      </c>
      <c r="BX91" s="130">
        <f>MIN(BX65:BX85)</f>
        <v>8.6395</v>
      </c>
      <c r="BY91" s="130">
        <f>MIN(BY65:BY85)</f>
        <v>6.8289</v>
      </c>
      <c r="BZ91" s="139">
        <f>MIN(BZ65:BZ85)</f>
        <v>0.72067000000000003</v>
      </c>
      <c r="CA91" s="130">
        <f>MIN(CA65:CA85)</f>
        <v>1</v>
      </c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</row>
    <row r="93" spans="1:161" x14ac:dyDescent="0.2">
      <c r="BO93" s="106">
        <f>BO91-BO90</f>
        <v>-4.0600000000000023</v>
      </c>
      <c r="BP93" s="106">
        <f t="shared" ref="BP93:BW93" si="11">BP91-BP90</f>
        <v>-2.6000000000000023E-2</v>
      </c>
      <c r="BQ93" s="106">
        <f t="shared" si="11"/>
        <v>-2.0199999999999996E-2</v>
      </c>
      <c r="BR93" s="106">
        <f t="shared" si="11"/>
        <v>-1.6699999999999937E-2</v>
      </c>
      <c r="BS93" s="106">
        <f t="shared" si="11"/>
        <v>-39.6400000000001</v>
      </c>
      <c r="BT93" s="106">
        <f t="shared" si="11"/>
        <v>-0.61899999999999977</v>
      </c>
      <c r="BU93" s="106">
        <f t="shared" si="11"/>
        <v>-6.4500000000000002E-2</v>
      </c>
      <c r="BV93" s="106">
        <f t="shared" si="11"/>
        <v>-6.9900000000000073E-2</v>
      </c>
      <c r="BW93" s="106">
        <f t="shared" si="11"/>
        <v>-9.2399999999999594E-2</v>
      </c>
      <c r="BX93" s="106">
        <f>BX91-BX90</f>
        <v>-0.34800000000000075</v>
      </c>
      <c r="BY93" s="106">
        <f>BY91-BY90</f>
        <v>-0.12190000000000012</v>
      </c>
      <c r="BZ93" s="106">
        <f>BZ91-BZ90</f>
        <v>-5.1299999999999679E-3</v>
      </c>
      <c r="CA93" s="106">
        <f>CA91-CA90</f>
        <v>0</v>
      </c>
    </row>
  </sheetData>
  <mergeCells count="20">
    <mergeCell ref="BE6:BF6"/>
    <mergeCell ref="BH6:BI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paperSize="9" orientation="portrait" r:id="rId1"/>
  <ignoredErrors>
    <ignoredError sqref="BX59:CA5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55"/>
  <sheetViews>
    <sheetView zoomScale="80" zoomScaleNormal="80" workbookViewId="0">
      <pane xSplit="2" topLeftCell="BG1" activePane="topRight" state="frozen"/>
      <selection pane="topRight" activeCell="BM47" sqref="BM47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0.28515625" style="158" customWidth="1"/>
    <col min="18" max="18" width="19.5703125" style="158" customWidth="1"/>
    <col min="19" max="19" width="18.42578125" style="158" customWidth="1"/>
    <col min="20" max="20" width="10.7109375" style="158" customWidth="1"/>
    <col min="21" max="22" width="18.42578125" style="158" customWidth="1"/>
    <col min="23" max="23" width="10.5703125" style="158" customWidth="1"/>
    <col min="24" max="24" width="19.5703125" style="158" customWidth="1"/>
    <col min="25" max="25" width="18.28515625" style="158" customWidth="1"/>
    <col min="26" max="26" width="10" style="158" customWidth="1"/>
    <col min="27" max="27" width="20.42578125" style="158" customWidth="1"/>
    <col min="28" max="28" width="19.28515625" style="158" customWidth="1"/>
    <col min="29" max="29" width="10.7109375" style="158" customWidth="1"/>
    <col min="30" max="30" width="20.42578125" style="158" customWidth="1"/>
    <col min="31" max="31" width="17.5703125" style="158" customWidth="1"/>
    <col min="32" max="32" width="9.85546875" style="158" customWidth="1"/>
    <col min="33" max="33" width="18.42578125" style="158" customWidth="1"/>
    <col min="34" max="34" width="17.140625" style="158" customWidth="1"/>
    <col min="35" max="35" width="10.28515625" style="158" customWidth="1"/>
    <col min="36" max="36" width="20.140625" style="158" customWidth="1"/>
    <col min="37" max="37" width="18.7109375" style="158" customWidth="1"/>
    <col min="38" max="38" width="9.85546875" style="158" customWidth="1"/>
    <col min="39" max="39" width="20.28515625" style="158" customWidth="1"/>
    <col min="40" max="40" width="18.85546875" style="158" customWidth="1"/>
    <col min="41" max="41" width="9.140625" style="158" customWidth="1"/>
    <col min="42" max="42" width="21.28515625" style="158" customWidth="1"/>
    <col min="43" max="43" width="19.85546875" style="158" customWidth="1"/>
    <col min="44" max="44" width="10" style="158" customWidth="1"/>
    <col min="45" max="46" width="19.85546875" style="158" customWidth="1"/>
    <col min="47" max="47" width="10.5703125" style="158" customWidth="1"/>
    <col min="48" max="48" width="18" style="158" customWidth="1"/>
    <col min="49" max="49" width="16.140625" style="158" customWidth="1"/>
    <col min="50" max="50" width="8.7109375" style="158" customWidth="1"/>
    <col min="51" max="51" width="21.7109375" style="158" customWidth="1"/>
    <col min="52" max="52" width="18" style="158" customWidth="1"/>
    <col min="53" max="53" width="9.85546875" style="158" customWidth="1"/>
    <col min="54" max="54" width="17.7109375" style="158" customWidth="1"/>
    <col min="55" max="55" width="18.42578125" style="158" customWidth="1"/>
    <col min="56" max="56" width="10.5703125" style="158" customWidth="1"/>
    <col min="57" max="57" width="18.28515625" style="158" customWidth="1"/>
    <col min="58" max="58" width="16.42578125" style="158" customWidth="1"/>
    <col min="59" max="59" width="9.42578125" style="158" customWidth="1"/>
    <col min="60" max="61" width="16.42578125" style="158" customWidth="1"/>
    <col min="62" max="62" width="8.28515625" style="158" customWidth="1"/>
    <col min="63" max="63" width="18.5703125" style="161" customWidth="1"/>
    <col min="64" max="64" width="16.7109375" style="161" customWidth="1"/>
    <col min="65" max="66" width="20.28515625" style="158" customWidth="1"/>
    <col min="67" max="67" width="14.7109375" style="160" customWidth="1"/>
    <col min="68" max="68" width="14.140625" style="160" customWidth="1"/>
    <col min="69" max="69" width="18.5703125" style="160" customWidth="1"/>
    <col min="70" max="70" width="23.42578125" style="160" customWidth="1"/>
    <col min="71" max="72" width="11.7109375" style="160" customWidth="1"/>
    <col min="73" max="73" width="11.7109375" style="107" customWidth="1"/>
    <col min="74" max="74" width="19.5703125" style="160" customWidth="1"/>
    <col min="75" max="75" width="13.85546875" style="160" customWidth="1"/>
    <col min="76" max="80" width="11.7109375" style="160" customWidth="1"/>
    <col min="81" max="81" width="12.5703125" style="108" customWidth="1"/>
    <col min="82" max="82" width="11.7109375" style="107" customWidth="1"/>
    <col min="83" max="91" width="13.28515625" style="160" customWidth="1"/>
    <col min="92" max="152" width="13.28515625" style="159" customWidth="1"/>
    <col min="153" max="16384" width="9.140625" style="158"/>
  </cols>
  <sheetData>
    <row r="1" spans="1:155" x14ac:dyDescent="0.2">
      <c r="B1" s="159"/>
      <c r="BK1" s="158"/>
      <c r="BL1" s="158"/>
      <c r="BO1" s="163"/>
      <c r="BP1" s="163"/>
      <c r="BU1" s="160"/>
      <c r="BW1" s="107"/>
      <c r="CC1" s="160"/>
      <c r="CD1" s="160"/>
      <c r="CE1" s="108"/>
      <c r="CF1" s="107"/>
      <c r="EW1" s="159"/>
      <c r="EX1" s="159"/>
      <c r="EY1" s="159"/>
    </row>
    <row r="2" spans="1:155" x14ac:dyDescent="0.2">
      <c r="B2" s="159"/>
      <c r="BK2" s="158"/>
      <c r="BL2" s="158"/>
      <c r="BO2" s="163"/>
      <c r="BP2" s="163"/>
      <c r="BU2" s="160"/>
      <c r="BW2" s="107"/>
      <c r="CC2" s="160"/>
      <c r="CD2" s="160"/>
      <c r="CE2" s="108"/>
      <c r="CF2" s="107"/>
      <c r="EW2" s="159"/>
      <c r="EX2" s="159"/>
      <c r="EY2" s="159"/>
    </row>
    <row r="3" spans="1:155" x14ac:dyDescent="0.2">
      <c r="A3" s="265" t="s">
        <v>32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 t="s">
        <v>0</v>
      </c>
      <c r="AI3" s="267"/>
      <c r="AJ3" s="267"/>
      <c r="AK3" s="267"/>
      <c r="AL3" s="267"/>
      <c r="AM3" s="267"/>
      <c r="AN3" s="268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02"/>
      <c r="BL3" s="202"/>
      <c r="BM3" s="159"/>
      <c r="BN3" s="159"/>
      <c r="BU3" s="160"/>
      <c r="BV3" s="107"/>
    </row>
    <row r="4" spans="1:155" x14ac:dyDescent="0.2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8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02"/>
      <c r="BL4" s="202"/>
      <c r="BM4" s="159"/>
      <c r="BN4" s="159"/>
      <c r="BU4" s="160"/>
      <c r="BV4" s="107"/>
    </row>
    <row r="5" spans="1:155" x14ac:dyDescent="0.2">
      <c r="A5" s="270"/>
      <c r="B5" s="271" t="s">
        <v>274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72"/>
      <c r="BL5" s="272"/>
      <c r="BM5" s="274"/>
      <c r="BN5" s="274"/>
      <c r="BO5" s="344"/>
      <c r="BP5" s="275"/>
      <c r="BQ5" s="275"/>
      <c r="BR5" s="275"/>
      <c r="BS5" s="275"/>
      <c r="BU5" s="160"/>
      <c r="BV5" s="107"/>
    </row>
    <row r="6" spans="1:155" s="196" customFormat="1" ht="13.5" thickBot="1" x14ac:dyDescent="0.25">
      <c r="A6" s="276" t="s">
        <v>1</v>
      </c>
      <c r="B6" s="277"/>
      <c r="C6" s="374" t="s">
        <v>276</v>
      </c>
      <c r="D6" s="374"/>
      <c r="E6" s="368"/>
      <c r="F6" s="374" t="s">
        <v>277</v>
      </c>
      <c r="G6" s="374"/>
      <c r="H6" s="279"/>
      <c r="I6" s="374" t="s">
        <v>275</v>
      </c>
      <c r="J6" s="374"/>
      <c r="K6" s="279"/>
      <c r="L6" s="374" t="s">
        <v>278</v>
      </c>
      <c r="M6" s="374"/>
      <c r="N6" s="280"/>
      <c r="O6" s="374" t="s">
        <v>279</v>
      </c>
      <c r="P6" s="374"/>
      <c r="Q6" s="279"/>
      <c r="R6" s="374" t="s">
        <v>285</v>
      </c>
      <c r="S6" s="374"/>
      <c r="T6" s="368"/>
      <c r="U6" s="374" t="s">
        <v>286</v>
      </c>
      <c r="V6" s="374"/>
      <c r="W6" s="279"/>
      <c r="X6" s="374" t="s">
        <v>287</v>
      </c>
      <c r="Y6" s="374"/>
      <c r="Z6" s="280"/>
      <c r="AA6" s="374" t="s">
        <v>288</v>
      </c>
      <c r="AB6" s="374"/>
      <c r="AC6" s="280"/>
      <c r="AD6" s="374" t="s">
        <v>290</v>
      </c>
      <c r="AE6" s="374"/>
      <c r="AF6" s="279"/>
      <c r="AG6" s="374" t="s">
        <v>289</v>
      </c>
      <c r="AH6" s="374"/>
      <c r="AI6" s="279"/>
      <c r="AJ6" s="374" t="s">
        <v>291</v>
      </c>
      <c r="AK6" s="374"/>
      <c r="AL6" s="279"/>
      <c r="AM6" s="374" t="s">
        <v>280</v>
      </c>
      <c r="AN6" s="374"/>
      <c r="AO6" s="279"/>
      <c r="AP6" s="374" t="s">
        <v>281</v>
      </c>
      <c r="AQ6" s="374"/>
      <c r="AR6" s="368"/>
      <c r="AS6" s="374" t="s">
        <v>292</v>
      </c>
      <c r="AT6" s="374"/>
      <c r="AU6" s="279"/>
      <c r="AV6" s="374" t="s">
        <v>293</v>
      </c>
      <c r="AW6" s="374"/>
      <c r="AX6" s="279"/>
      <c r="AY6" s="374" t="s">
        <v>282</v>
      </c>
      <c r="AZ6" s="374"/>
      <c r="BA6" s="279"/>
      <c r="BB6" s="374" t="s">
        <v>283</v>
      </c>
      <c r="BC6" s="374"/>
      <c r="BD6" s="279"/>
      <c r="BE6" s="374" t="s">
        <v>284</v>
      </c>
      <c r="BF6" s="374"/>
      <c r="BG6" s="368"/>
      <c r="BH6" s="374" t="s">
        <v>294</v>
      </c>
      <c r="BI6" s="374"/>
      <c r="BJ6" s="368"/>
      <c r="BK6" s="374" t="s">
        <v>2</v>
      </c>
      <c r="BL6" s="374"/>
      <c r="BM6" s="282"/>
      <c r="BN6" s="282"/>
      <c r="BO6" s="244"/>
      <c r="BP6" s="344"/>
      <c r="BQ6" s="344"/>
      <c r="BR6" s="344"/>
      <c r="BS6" s="344"/>
      <c r="BT6" s="344"/>
      <c r="BU6" s="275"/>
      <c r="BV6" s="107"/>
      <c r="BW6" s="160"/>
      <c r="BX6" s="160"/>
      <c r="BY6" s="160"/>
      <c r="BZ6" s="160"/>
      <c r="CA6" s="160"/>
      <c r="CB6" s="160"/>
      <c r="CC6" s="108"/>
      <c r="CD6" s="107"/>
      <c r="CE6" s="160"/>
      <c r="CF6" s="160"/>
      <c r="CG6" s="160"/>
      <c r="CH6" s="160"/>
      <c r="CI6" s="160"/>
      <c r="CJ6" s="160"/>
      <c r="CK6" s="160"/>
      <c r="CL6" s="160"/>
      <c r="CM6" s="160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</row>
    <row r="7" spans="1:155" ht="13.5" thickTop="1" x14ac:dyDescent="0.2">
      <c r="A7" s="270"/>
      <c r="B7" s="28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84"/>
      <c r="BL7" s="284"/>
      <c r="BM7" s="286"/>
      <c r="BN7" s="286"/>
      <c r="BO7" s="345"/>
      <c r="BP7" s="275"/>
      <c r="BQ7" s="275"/>
      <c r="BR7" s="275"/>
      <c r="BS7" s="275"/>
      <c r="BT7" s="275"/>
      <c r="BU7" s="275"/>
      <c r="BV7" s="107"/>
    </row>
    <row r="8" spans="1:155" x14ac:dyDescent="0.2">
      <c r="A8" s="270"/>
      <c r="B8" s="283"/>
      <c r="C8" s="284"/>
      <c r="D8" s="284" t="s">
        <v>3</v>
      </c>
      <c r="E8" s="284"/>
      <c r="F8" s="284"/>
      <c r="G8" s="284" t="s">
        <v>3</v>
      </c>
      <c r="H8" s="267"/>
      <c r="I8" s="284"/>
      <c r="J8" s="284" t="s">
        <v>3</v>
      </c>
      <c r="K8" s="267"/>
      <c r="L8" s="284"/>
      <c r="M8" s="284" t="s">
        <v>3</v>
      </c>
      <c r="N8" s="267"/>
      <c r="O8" s="284"/>
      <c r="P8" s="284" t="s">
        <v>3</v>
      </c>
      <c r="Q8" s="267"/>
      <c r="R8" s="284"/>
      <c r="S8" s="284" t="s">
        <v>3</v>
      </c>
      <c r="T8" s="284"/>
      <c r="U8" s="284"/>
      <c r="V8" s="284" t="s">
        <v>3</v>
      </c>
      <c r="W8" s="267"/>
      <c r="X8" s="284"/>
      <c r="Y8" s="284" t="s">
        <v>3</v>
      </c>
      <c r="Z8" s="267"/>
      <c r="AA8" s="284"/>
      <c r="AB8" s="284" t="s">
        <v>3</v>
      </c>
      <c r="AC8" s="267"/>
      <c r="AD8" s="284"/>
      <c r="AE8" s="284" t="s">
        <v>3</v>
      </c>
      <c r="AF8" s="267"/>
      <c r="AG8" s="284"/>
      <c r="AH8" s="284" t="s">
        <v>3</v>
      </c>
      <c r="AI8" s="267"/>
      <c r="AJ8" s="284"/>
      <c r="AK8" s="284" t="s">
        <v>3</v>
      </c>
      <c r="AL8" s="267"/>
      <c r="AM8" s="284"/>
      <c r="AN8" s="284" t="s">
        <v>3</v>
      </c>
      <c r="AO8" s="267"/>
      <c r="AP8" s="284"/>
      <c r="AQ8" s="284" t="s">
        <v>3</v>
      </c>
      <c r="AR8" s="284"/>
      <c r="AS8" s="284"/>
      <c r="AT8" s="284" t="s">
        <v>3</v>
      </c>
      <c r="AU8" s="267"/>
      <c r="AV8" s="284"/>
      <c r="AW8" s="284" t="s">
        <v>3</v>
      </c>
      <c r="AX8" s="267"/>
      <c r="AY8" s="284"/>
      <c r="AZ8" s="284" t="s">
        <v>3</v>
      </c>
      <c r="BA8" s="267"/>
      <c r="BB8" s="284"/>
      <c r="BC8" s="284" t="s">
        <v>3</v>
      </c>
      <c r="BD8" s="267"/>
      <c r="BE8" s="284"/>
      <c r="BF8" s="284" t="s">
        <v>3</v>
      </c>
      <c r="BG8" s="284"/>
      <c r="BH8" s="284"/>
      <c r="BI8" s="284" t="s">
        <v>3</v>
      </c>
      <c r="BJ8" s="284"/>
      <c r="BK8" s="284"/>
      <c r="BL8" s="284" t="s">
        <v>3</v>
      </c>
      <c r="BM8" s="286"/>
      <c r="BN8" s="286"/>
      <c r="BO8" s="345"/>
      <c r="BP8" s="275"/>
      <c r="BQ8" s="275"/>
      <c r="BR8" s="275"/>
      <c r="BS8" s="275"/>
      <c r="BT8" s="275"/>
      <c r="BU8" s="275"/>
      <c r="BV8" s="107"/>
    </row>
    <row r="9" spans="1:155" x14ac:dyDescent="0.2">
      <c r="A9" s="287"/>
      <c r="B9" s="283"/>
      <c r="C9" s="284" t="s">
        <v>3</v>
      </c>
      <c r="D9" s="284" t="s">
        <v>19</v>
      </c>
      <c r="E9" s="284"/>
      <c r="F9" s="284" t="s">
        <v>3</v>
      </c>
      <c r="G9" s="284" t="s">
        <v>19</v>
      </c>
      <c r="H9" s="284"/>
      <c r="I9" s="284" t="s">
        <v>3</v>
      </c>
      <c r="J9" s="284" t="s">
        <v>19</v>
      </c>
      <c r="K9" s="284"/>
      <c r="L9" s="284" t="s">
        <v>3</v>
      </c>
      <c r="M9" s="284" t="s">
        <v>19</v>
      </c>
      <c r="N9" s="284"/>
      <c r="O9" s="284" t="s">
        <v>3</v>
      </c>
      <c r="P9" s="284" t="s">
        <v>19</v>
      </c>
      <c r="Q9" s="284"/>
      <c r="R9" s="284" t="s">
        <v>3</v>
      </c>
      <c r="S9" s="284" t="s">
        <v>19</v>
      </c>
      <c r="T9" s="284"/>
      <c r="U9" s="284" t="s">
        <v>3</v>
      </c>
      <c r="V9" s="284" t="s">
        <v>19</v>
      </c>
      <c r="W9" s="284"/>
      <c r="X9" s="284" t="s">
        <v>3</v>
      </c>
      <c r="Y9" s="284" t="s">
        <v>19</v>
      </c>
      <c r="Z9" s="284"/>
      <c r="AA9" s="284" t="s">
        <v>3</v>
      </c>
      <c r="AB9" s="284" t="s">
        <v>19</v>
      </c>
      <c r="AC9" s="284"/>
      <c r="AD9" s="284" t="s">
        <v>3</v>
      </c>
      <c r="AE9" s="284" t="s">
        <v>19</v>
      </c>
      <c r="AF9" s="284"/>
      <c r="AG9" s="284" t="s">
        <v>3</v>
      </c>
      <c r="AH9" s="284" t="s">
        <v>19</v>
      </c>
      <c r="AI9" s="284"/>
      <c r="AJ9" s="284" t="s">
        <v>3</v>
      </c>
      <c r="AK9" s="284" t="s">
        <v>19</v>
      </c>
      <c r="AL9" s="284"/>
      <c r="AM9" s="284" t="s">
        <v>3</v>
      </c>
      <c r="AN9" s="284" t="s">
        <v>19</v>
      </c>
      <c r="AO9" s="284"/>
      <c r="AP9" s="284" t="s">
        <v>3</v>
      </c>
      <c r="AQ9" s="284" t="s">
        <v>19</v>
      </c>
      <c r="AR9" s="284"/>
      <c r="AS9" s="284" t="s">
        <v>3</v>
      </c>
      <c r="AT9" s="284" t="s">
        <v>19</v>
      </c>
      <c r="AU9" s="284"/>
      <c r="AV9" s="284" t="s">
        <v>3</v>
      </c>
      <c r="AW9" s="284" t="s">
        <v>19</v>
      </c>
      <c r="AX9" s="284"/>
      <c r="AY9" s="284" t="s">
        <v>3</v>
      </c>
      <c r="AZ9" s="284" t="s">
        <v>19</v>
      </c>
      <c r="BA9" s="284"/>
      <c r="BB9" s="284" t="s">
        <v>3</v>
      </c>
      <c r="BC9" s="284" t="s">
        <v>19</v>
      </c>
      <c r="BD9" s="284"/>
      <c r="BE9" s="284" t="s">
        <v>3</v>
      </c>
      <c r="BF9" s="284" t="s">
        <v>19</v>
      </c>
      <c r="BG9" s="284"/>
      <c r="BH9" s="284" t="s">
        <v>3</v>
      </c>
      <c r="BI9" s="284" t="s">
        <v>19</v>
      </c>
      <c r="BJ9" s="284"/>
      <c r="BK9" s="284" t="s">
        <v>3</v>
      </c>
      <c r="BL9" s="284" t="s">
        <v>19</v>
      </c>
      <c r="BM9" s="286"/>
      <c r="BN9" s="286"/>
      <c r="BO9" s="345"/>
      <c r="BP9" s="345"/>
      <c r="BQ9" s="345"/>
      <c r="BR9" s="345"/>
      <c r="BS9" s="345"/>
      <c r="BT9" s="345"/>
      <c r="BU9" s="345"/>
      <c r="BV9" s="107"/>
    </row>
    <row r="10" spans="1:155" x14ac:dyDescent="0.2">
      <c r="A10" s="270"/>
      <c r="B10" s="288" t="s">
        <v>20</v>
      </c>
      <c r="C10" s="284" t="s">
        <v>23</v>
      </c>
      <c r="D10" s="284" t="s">
        <v>21</v>
      </c>
      <c r="E10" s="284"/>
      <c r="F10" s="284" t="s">
        <v>23</v>
      </c>
      <c r="G10" s="284" t="s">
        <v>21</v>
      </c>
      <c r="H10" s="284"/>
      <c r="I10" s="284" t="s">
        <v>23</v>
      </c>
      <c r="J10" s="284" t="s">
        <v>21</v>
      </c>
      <c r="K10" s="284"/>
      <c r="L10" s="284" t="s">
        <v>23</v>
      </c>
      <c r="M10" s="284" t="s">
        <v>21</v>
      </c>
      <c r="N10" s="284"/>
      <c r="O10" s="284" t="s">
        <v>23</v>
      </c>
      <c r="P10" s="284" t="s">
        <v>21</v>
      </c>
      <c r="Q10" s="284"/>
      <c r="R10" s="284" t="s">
        <v>23</v>
      </c>
      <c r="S10" s="284" t="s">
        <v>21</v>
      </c>
      <c r="T10" s="284"/>
      <c r="U10" s="284" t="s">
        <v>23</v>
      </c>
      <c r="V10" s="284" t="s">
        <v>21</v>
      </c>
      <c r="W10" s="284"/>
      <c r="X10" s="284" t="s">
        <v>23</v>
      </c>
      <c r="Y10" s="284" t="s">
        <v>21</v>
      </c>
      <c r="Z10" s="284"/>
      <c r="AA10" s="284" t="s">
        <v>23</v>
      </c>
      <c r="AB10" s="284" t="s">
        <v>21</v>
      </c>
      <c r="AC10" s="284"/>
      <c r="AD10" s="284" t="s">
        <v>23</v>
      </c>
      <c r="AE10" s="284" t="s">
        <v>21</v>
      </c>
      <c r="AF10" s="284"/>
      <c r="AG10" s="284" t="s">
        <v>23</v>
      </c>
      <c r="AH10" s="284" t="s">
        <v>21</v>
      </c>
      <c r="AI10" s="284"/>
      <c r="AJ10" s="284" t="s">
        <v>23</v>
      </c>
      <c r="AK10" s="284" t="s">
        <v>21</v>
      </c>
      <c r="AL10" s="284"/>
      <c r="AM10" s="284" t="s">
        <v>23</v>
      </c>
      <c r="AN10" s="284" t="s">
        <v>21</v>
      </c>
      <c r="AO10" s="284"/>
      <c r="AP10" s="284" t="s">
        <v>23</v>
      </c>
      <c r="AQ10" s="284" t="s">
        <v>21</v>
      </c>
      <c r="AR10" s="284"/>
      <c r="AS10" s="284" t="s">
        <v>23</v>
      </c>
      <c r="AT10" s="284" t="s">
        <v>21</v>
      </c>
      <c r="AU10" s="284"/>
      <c r="AV10" s="284" t="s">
        <v>23</v>
      </c>
      <c r="AW10" s="284" t="s">
        <v>21</v>
      </c>
      <c r="AX10" s="284"/>
      <c r="AY10" s="284" t="s">
        <v>23</v>
      </c>
      <c r="AZ10" s="284" t="s">
        <v>21</v>
      </c>
      <c r="BA10" s="284"/>
      <c r="BB10" s="284" t="s">
        <v>23</v>
      </c>
      <c r="BC10" s="284" t="s">
        <v>21</v>
      </c>
      <c r="BD10" s="284"/>
      <c r="BE10" s="284" t="s">
        <v>23</v>
      </c>
      <c r="BF10" s="284" t="s">
        <v>21</v>
      </c>
      <c r="BG10" s="284"/>
      <c r="BH10" s="284" t="s">
        <v>23</v>
      </c>
      <c r="BI10" s="284" t="s">
        <v>21</v>
      </c>
      <c r="BJ10" s="284"/>
      <c r="BK10" s="284" t="s">
        <v>24</v>
      </c>
      <c r="BL10" s="284" t="s">
        <v>21</v>
      </c>
      <c r="BM10" s="286"/>
      <c r="BN10" s="286"/>
      <c r="BO10" s="345"/>
      <c r="BP10" s="345"/>
      <c r="BQ10" s="345"/>
      <c r="BR10" s="345"/>
      <c r="BS10" s="345"/>
      <c r="BT10" s="345"/>
      <c r="BU10" s="345"/>
      <c r="BV10" s="107"/>
    </row>
    <row r="11" spans="1:155" s="210" customFormat="1" ht="15.75" customHeight="1" x14ac:dyDescent="0.2">
      <c r="A11" s="289"/>
      <c r="B11" s="290"/>
      <c r="C11" s="284"/>
      <c r="D11" s="284" t="s">
        <v>22</v>
      </c>
      <c r="E11" s="284"/>
      <c r="F11" s="284"/>
      <c r="G11" s="284" t="s">
        <v>22</v>
      </c>
      <c r="H11" s="284"/>
      <c r="I11" s="284"/>
      <c r="J11" s="284" t="s">
        <v>22</v>
      </c>
      <c r="K11" s="284"/>
      <c r="L11" s="284"/>
      <c r="M11" s="284" t="s">
        <v>22</v>
      </c>
      <c r="N11" s="284"/>
      <c r="O11" s="284"/>
      <c r="P11" s="284" t="s">
        <v>22</v>
      </c>
      <c r="Q11" s="284"/>
      <c r="R11" s="284"/>
      <c r="S11" s="284" t="s">
        <v>22</v>
      </c>
      <c r="T11" s="284"/>
      <c r="U11" s="284"/>
      <c r="V11" s="284" t="s">
        <v>22</v>
      </c>
      <c r="W11" s="284"/>
      <c r="X11" s="284"/>
      <c r="Y11" s="284" t="s">
        <v>22</v>
      </c>
      <c r="Z11" s="284"/>
      <c r="AA11" s="284"/>
      <c r="AB11" s="284" t="s">
        <v>22</v>
      </c>
      <c r="AC11" s="284"/>
      <c r="AD11" s="284"/>
      <c r="AE11" s="284" t="s">
        <v>22</v>
      </c>
      <c r="AF11" s="284"/>
      <c r="AG11" s="284"/>
      <c r="AH11" s="284" t="s">
        <v>22</v>
      </c>
      <c r="AI11" s="284"/>
      <c r="AJ11" s="284"/>
      <c r="AK11" s="284" t="s">
        <v>22</v>
      </c>
      <c r="AL11" s="284"/>
      <c r="AM11" s="284"/>
      <c r="AN11" s="284" t="s">
        <v>22</v>
      </c>
      <c r="AO11" s="284"/>
      <c r="AP11" s="284"/>
      <c r="AQ11" s="284" t="s">
        <v>22</v>
      </c>
      <c r="AR11" s="284"/>
      <c r="AS11" s="284"/>
      <c r="AT11" s="284" t="s">
        <v>22</v>
      </c>
      <c r="AU11" s="284"/>
      <c r="AV11" s="284"/>
      <c r="AW11" s="284" t="s">
        <v>22</v>
      </c>
      <c r="AX11" s="284"/>
      <c r="AY11" s="284"/>
      <c r="AZ11" s="284" t="s">
        <v>22</v>
      </c>
      <c r="BA11" s="284"/>
      <c r="BB11" s="284"/>
      <c r="BC11" s="284" t="s">
        <v>22</v>
      </c>
      <c r="BD11" s="284"/>
      <c r="BE11" s="284"/>
      <c r="BF11" s="284" t="s">
        <v>22</v>
      </c>
      <c r="BG11" s="284"/>
      <c r="BH11" s="284"/>
      <c r="BI11" s="284" t="s">
        <v>22</v>
      </c>
      <c r="BJ11" s="284"/>
      <c r="BK11" s="284"/>
      <c r="BL11" s="284" t="s">
        <v>22</v>
      </c>
      <c r="BM11" s="286"/>
      <c r="BN11" s="286"/>
      <c r="BO11" s="345"/>
      <c r="BP11" s="345"/>
      <c r="BQ11" s="345"/>
      <c r="BR11" s="345"/>
      <c r="BS11" s="345"/>
      <c r="BT11" s="345"/>
      <c r="BU11" s="345"/>
      <c r="BV11" s="114"/>
      <c r="BW11" s="212"/>
      <c r="BX11" s="212"/>
      <c r="BY11" s="212"/>
      <c r="BZ11" s="212"/>
      <c r="CA11" s="212"/>
      <c r="CB11" s="212"/>
      <c r="CC11" s="116"/>
      <c r="CD11" s="114"/>
      <c r="CE11" s="212"/>
      <c r="CF11" s="212"/>
      <c r="CG11" s="212"/>
      <c r="CH11" s="212"/>
      <c r="CI11" s="212"/>
      <c r="CJ11" s="212"/>
      <c r="CK11" s="212"/>
      <c r="CL11" s="212"/>
      <c r="CM11" s="212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</row>
    <row r="12" spans="1:155" x14ac:dyDescent="0.2">
      <c r="A12" s="270"/>
      <c r="B12" s="283"/>
      <c r="C12" s="284"/>
      <c r="D12" s="284" t="s">
        <v>4</v>
      </c>
      <c r="E12" s="284"/>
      <c r="F12" s="284"/>
      <c r="G12" s="284" t="s">
        <v>4</v>
      </c>
      <c r="H12" s="284"/>
      <c r="I12" s="284"/>
      <c r="J12" s="284" t="s">
        <v>4</v>
      </c>
      <c r="K12" s="284"/>
      <c r="L12" s="284"/>
      <c r="M12" s="284" t="s">
        <v>4</v>
      </c>
      <c r="N12" s="267"/>
      <c r="O12" s="284"/>
      <c r="P12" s="284" t="s">
        <v>4</v>
      </c>
      <c r="Q12" s="284"/>
      <c r="R12" s="284"/>
      <c r="S12" s="284" t="s">
        <v>4</v>
      </c>
      <c r="T12" s="284"/>
      <c r="U12" s="284"/>
      <c r="V12" s="284" t="s">
        <v>4</v>
      </c>
      <c r="W12" s="284"/>
      <c r="X12" s="284"/>
      <c r="Y12" s="284" t="s">
        <v>4</v>
      </c>
      <c r="Z12" s="284"/>
      <c r="AA12" s="284"/>
      <c r="AB12" s="284" t="s">
        <v>4</v>
      </c>
      <c r="AC12" s="284"/>
      <c r="AD12" s="284"/>
      <c r="AE12" s="284" t="s">
        <v>4</v>
      </c>
      <c r="AF12" s="284"/>
      <c r="AG12" s="284"/>
      <c r="AH12" s="284" t="s">
        <v>4</v>
      </c>
      <c r="AI12" s="284"/>
      <c r="AJ12" s="284"/>
      <c r="AK12" s="284" t="s">
        <v>4</v>
      </c>
      <c r="AL12" s="284"/>
      <c r="AM12" s="284"/>
      <c r="AN12" s="284" t="s">
        <v>4</v>
      </c>
      <c r="AO12" s="284"/>
      <c r="AP12" s="284"/>
      <c r="AQ12" s="284" t="s">
        <v>4</v>
      </c>
      <c r="AR12" s="284"/>
      <c r="AS12" s="284"/>
      <c r="AT12" s="284" t="s">
        <v>4</v>
      </c>
      <c r="AU12" s="284"/>
      <c r="AV12" s="284"/>
      <c r="AW12" s="284" t="s">
        <v>4</v>
      </c>
      <c r="AX12" s="284"/>
      <c r="AY12" s="284"/>
      <c r="AZ12" s="284" t="s">
        <v>4</v>
      </c>
      <c r="BA12" s="284"/>
      <c r="BB12" s="284"/>
      <c r="BC12" s="284" t="s">
        <v>4</v>
      </c>
      <c r="BD12" s="284"/>
      <c r="BE12" s="284"/>
      <c r="BF12" s="284" t="s">
        <v>4</v>
      </c>
      <c r="BG12" s="284"/>
      <c r="BH12" s="284"/>
      <c r="BI12" s="284" t="s">
        <v>4</v>
      </c>
      <c r="BJ12" s="284"/>
      <c r="BK12" s="284"/>
      <c r="BL12" s="284" t="s">
        <v>4</v>
      </c>
      <c r="BM12" s="286"/>
      <c r="BN12" s="286"/>
      <c r="BO12" s="345"/>
      <c r="BP12" s="275"/>
      <c r="BQ12" s="345"/>
      <c r="BR12" s="345"/>
      <c r="BS12" s="345"/>
      <c r="BT12" s="345"/>
      <c r="BU12" s="345"/>
      <c r="BV12" s="117"/>
    </row>
    <row r="13" spans="1:155" s="206" customFormat="1" x14ac:dyDescent="0.2">
      <c r="A13" s="291"/>
      <c r="B13" s="292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4"/>
      <c r="BM13" s="286"/>
      <c r="BN13" s="286"/>
      <c r="BO13" s="345"/>
      <c r="BP13" s="275"/>
      <c r="BQ13" s="275"/>
      <c r="BR13" s="275"/>
      <c r="BS13" s="275"/>
      <c r="BT13" s="275"/>
      <c r="BU13" s="275"/>
      <c r="BV13" s="107"/>
      <c r="BW13" s="160"/>
      <c r="BX13" s="160"/>
      <c r="BY13" s="160"/>
      <c r="BZ13" s="160"/>
      <c r="CA13" s="160"/>
      <c r="CB13" s="160"/>
      <c r="CC13" s="108"/>
      <c r="CD13" s="107"/>
      <c r="CE13" s="160"/>
      <c r="CF13" s="160"/>
      <c r="CG13" s="160"/>
      <c r="CH13" s="160"/>
      <c r="CI13" s="160"/>
      <c r="CJ13" s="160"/>
      <c r="CK13" s="160"/>
      <c r="CL13" s="160"/>
      <c r="CM13" s="160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</row>
    <row r="14" spans="1:155" x14ac:dyDescent="0.2">
      <c r="A14" s="295" t="s">
        <v>1</v>
      </c>
      <c r="B14" s="283"/>
      <c r="C14" s="266"/>
      <c r="D14" s="267"/>
      <c r="E14" s="267"/>
      <c r="F14" s="267"/>
      <c r="G14" s="267"/>
      <c r="H14" s="267"/>
      <c r="I14" s="266"/>
      <c r="J14" s="267"/>
      <c r="K14" s="267"/>
      <c r="L14" s="266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97"/>
      <c r="BL14" s="299"/>
      <c r="BM14" s="286"/>
      <c r="BN14" s="286"/>
      <c r="BO14" s="345"/>
      <c r="BP14" s="275"/>
      <c r="BQ14" s="275"/>
      <c r="BR14" s="275"/>
      <c r="BS14" s="275"/>
      <c r="BT14" s="275"/>
      <c r="BU14" s="275"/>
      <c r="BV14" s="107"/>
    </row>
    <row r="15" spans="1:155" x14ac:dyDescent="0.2">
      <c r="A15" s="287">
        <v>1</v>
      </c>
      <c r="B15" s="296" t="s">
        <v>5</v>
      </c>
      <c r="C15" s="297">
        <v>101.38</v>
      </c>
      <c r="D15" s="298">
        <v>120.63</v>
      </c>
      <c r="E15" s="298"/>
      <c r="F15" s="297">
        <v>102.35</v>
      </c>
      <c r="G15" s="298">
        <v>120.21</v>
      </c>
      <c r="H15" s="267"/>
      <c r="I15" s="297">
        <v>103.05</v>
      </c>
      <c r="J15" s="298">
        <v>118.74</v>
      </c>
      <c r="K15" s="267"/>
      <c r="L15" s="297">
        <v>103.63</v>
      </c>
      <c r="M15" s="298">
        <v>118.41</v>
      </c>
      <c r="N15" s="267"/>
      <c r="O15" s="297">
        <v>103.83</v>
      </c>
      <c r="P15" s="298">
        <v>118.76</v>
      </c>
      <c r="Q15" s="267"/>
      <c r="R15" s="297">
        <v>103.19</v>
      </c>
      <c r="S15" s="298">
        <v>118.95</v>
      </c>
      <c r="T15" s="298"/>
      <c r="U15" s="297">
        <v>103.89</v>
      </c>
      <c r="V15" s="298">
        <v>118.72</v>
      </c>
      <c r="W15" s="267"/>
      <c r="X15" s="297">
        <v>103.57</v>
      </c>
      <c r="Y15" s="298">
        <v>119.93</v>
      </c>
      <c r="Z15" s="267"/>
      <c r="AA15" s="297">
        <v>103.85</v>
      </c>
      <c r="AB15" s="298">
        <v>119.66</v>
      </c>
      <c r="AC15" s="267"/>
      <c r="AD15" s="297">
        <v>104.24</v>
      </c>
      <c r="AE15" s="298">
        <v>119.18</v>
      </c>
      <c r="AF15" s="267"/>
      <c r="AG15" s="297">
        <v>104.1</v>
      </c>
      <c r="AH15" s="298">
        <v>119.53</v>
      </c>
      <c r="AI15" s="267"/>
      <c r="AJ15" s="297">
        <v>104.02</v>
      </c>
      <c r="AK15" s="298">
        <v>119.34</v>
      </c>
      <c r="AL15" s="267"/>
      <c r="AM15" s="297">
        <v>103.65</v>
      </c>
      <c r="AN15" s="298">
        <v>120.17</v>
      </c>
      <c r="AO15" s="267"/>
      <c r="AP15" s="297">
        <v>103.75</v>
      </c>
      <c r="AQ15" s="298">
        <v>120.48</v>
      </c>
      <c r="AR15" s="298"/>
      <c r="AS15" s="297">
        <v>103.9</v>
      </c>
      <c r="AT15" s="298">
        <v>120.35</v>
      </c>
      <c r="AU15" s="267"/>
      <c r="AV15" s="297">
        <v>104.46</v>
      </c>
      <c r="AW15" s="298">
        <v>119.85</v>
      </c>
      <c r="AX15" s="267"/>
      <c r="AY15" s="297">
        <v>104.13</v>
      </c>
      <c r="AZ15" s="298">
        <v>120.06</v>
      </c>
      <c r="BA15" s="267"/>
      <c r="BB15" s="297">
        <v>104.68</v>
      </c>
      <c r="BC15" s="298">
        <v>119.53</v>
      </c>
      <c r="BD15" s="267"/>
      <c r="BE15" s="297">
        <v>105.24</v>
      </c>
      <c r="BF15" s="298">
        <v>118.89</v>
      </c>
      <c r="BG15" s="298"/>
      <c r="BH15" s="297">
        <v>104.95</v>
      </c>
      <c r="BI15" s="298">
        <v>118.78</v>
      </c>
      <c r="BJ15" s="298"/>
      <c r="BK15" s="297">
        <f>(C15+F15+I15+L15+O15+R15+U15+X15+AA15+AD15+AG15+AJ15+AM15+AP15+AS15+AV15+AY15+BB15+BE15+BH15)/20</f>
        <v>103.79300000000001</v>
      </c>
      <c r="BL15" s="299">
        <f>(D15+G15+J15+M15+P15+S15+V15+Y15+AB15+AE15+AH15+AK15+AN15+AQ15+AT15+AW15+AZ15+BC15+BF15+BI15)/20</f>
        <v>119.5085</v>
      </c>
      <c r="BM15" s="300"/>
      <c r="BN15" s="300"/>
      <c r="BO15" s="346"/>
      <c r="BP15" s="301"/>
      <c r="BQ15" s="301"/>
      <c r="BR15" s="275"/>
      <c r="BS15" s="347"/>
      <c r="BT15" s="347"/>
      <c r="BU15" s="275"/>
      <c r="BV15" s="107"/>
    </row>
    <row r="16" spans="1:155" s="202" customFormat="1" x14ac:dyDescent="0.2">
      <c r="A16" s="287">
        <v>2</v>
      </c>
      <c r="B16" s="296" t="s">
        <v>6</v>
      </c>
      <c r="C16" s="297">
        <v>0.77600000000000002</v>
      </c>
      <c r="D16" s="298">
        <v>157.6</v>
      </c>
      <c r="E16" s="298"/>
      <c r="F16" s="297">
        <v>0.7843</v>
      </c>
      <c r="G16" s="298">
        <v>156.88</v>
      </c>
      <c r="H16" s="267"/>
      <c r="I16" s="297">
        <v>0.78539999999999999</v>
      </c>
      <c r="J16" s="298">
        <v>155.80000000000001</v>
      </c>
      <c r="K16" s="267"/>
      <c r="L16" s="297">
        <v>0.78590000000000004</v>
      </c>
      <c r="M16" s="298">
        <v>156.13999999999999</v>
      </c>
      <c r="N16" s="267"/>
      <c r="O16" s="297">
        <v>0.80740000000000001</v>
      </c>
      <c r="P16" s="298">
        <v>152.72999999999999</v>
      </c>
      <c r="Q16" s="267"/>
      <c r="R16" s="297">
        <v>0.8054</v>
      </c>
      <c r="S16" s="298">
        <v>152.38999999999999</v>
      </c>
      <c r="T16" s="298"/>
      <c r="U16" s="297">
        <v>0.81330000000000002</v>
      </c>
      <c r="V16" s="298">
        <v>151.65</v>
      </c>
      <c r="W16" s="267"/>
      <c r="X16" s="297">
        <v>0.81540000000000001</v>
      </c>
      <c r="Y16" s="298">
        <v>152.33000000000001</v>
      </c>
      <c r="Z16" s="267"/>
      <c r="AA16" s="297">
        <v>0.82079999999999997</v>
      </c>
      <c r="AB16" s="298">
        <v>151.4</v>
      </c>
      <c r="AC16" s="267"/>
      <c r="AD16" s="297">
        <v>0.81899999999999995</v>
      </c>
      <c r="AE16" s="298">
        <v>151.68</v>
      </c>
      <c r="AF16" s="267"/>
      <c r="AG16" s="297">
        <v>0.82230000000000003</v>
      </c>
      <c r="AH16" s="298">
        <v>151.32</v>
      </c>
      <c r="AI16" s="267"/>
      <c r="AJ16" s="297">
        <v>0.81740000000000002</v>
      </c>
      <c r="AK16" s="298">
        <v>151.87</v>
      </c>
      <c r="AL16" s="267"/>
      <c r="AM16" s="297">
        <v>0.81530000000000002</v>
      </c>
      <c r="AN16" s="298">
        <v>152.77000000000001</v>
      </c>
      <c r="AO16" s="267"/>
      <c r="AP16" s="297">
        <v>0.81810000000000005</v>
      </c>
      <c r="AQ16" s="298">
        <v>152.79</v>
      </c>
      <c r="AR16" s="298"/>
      <c r="AS16" s="297">
        <v>0.81710000000000005</v>
      </c>
      <c r="AT16" s="298">
        <v>153.04</v>
      </c>
      <c r="AU16" s="267"/>
      <c r="AV16" s="297">
        <v>0.81740000000000002</v>
      </c>
      <c r="AW16" s="298">
        <v>153.16999999999999</v>
      </c>
      <c r="AX16" s="267"/>
      <c r="AY16" s="297">
        <v>0.81899999999999995</v>
      </c>
      <c r="AZ16" s="298">
        <v>152.65</v>
      </c>
      <c r="BA16" s="267"/>
      <c r="BB16" s="297">
        <v>0.81830000000000003</v>
      </c>
      <c r="BC16" s="298">
        <v>152.91</v>
      </c>
      <c r="BD16" s="267"/>
      <c r="BE16" s="297">
        <v>0.82369999999999999</v>
      </c>
      <c r="BF16" s="298">
        <v>151.9</v>
      </c>
      <c r="BG16" s="298"/>
      <c r="BH16" s="297">
        <v>0.82150000000000001</v>
      </c>
      <c r="BI16" s="298">
        <v>151.75</v>
      </c>
      <c r="BJ16" s="298"/>
      <c r="BK16" s="297">
        <f t="shared" ref="BK16:BK26" si="0">(C16+F16+I16+L16+O16+R16+U16+X16+AA16+AD16+AG16+AJ16+AM16+AP16+AS16+AV16+AY16+BB16+BE16+BH16)/20</f>
        <v>0.81014999999999993</v>
      </c>
      <c r="BL16" s="299">
        <f t="shared" ref="BL16:BL26" si="1">(D16+G16+J16+M16+P16+S16+V16+Y16+AB16+AE16+AH16+AK16+AN16+AQ16+AT16+AW16+AZ16+BC16+BF16+BI16)/20</f>
        <v>153.13849999999999</v>
      </c>
      <c r="BM16" s="300"/>
      <c r="BN16" s="300"/>
      <c r="BO16" s="346"/>
      <c r="BP16" s="301"/>
      <c r="BQ16" s="301"/>
      <c r="BR16" s="275"/>
      <c r="BS16" s="347"/>
      <c r="BT16" s="347"/>
      <c r="BU16" s="275"/>
      <c r="BV16" s="107"/>
      <c r="BW16" s="160"/>
      <c r="BX16" s="160"/>
      <c r="BY16" s="160"/>
      <c r="BZ16" s="160"/>
      <c r="CA16" s="160"/>
      <c r="CB16" s="160"/>
      <c r="CC16" s="108"/>
      <c r="CD16" s="107"/>
      <c r="CE16" s="160"/>
      <c r="CF16" s="160"/>
      <c r="CG16" s="160"/>
      <c r="CH16" s="160"/>
      <c r="CI16" s="160"/>
      <c r="CJ16" s="160"/>
      <c r="CK16" s="160"/>
      <c r="CL16" s="160"/>
      <c r="CM16" s="160"/>
      <c r="CN16" s="159"/>
      <c r="CO16" s="159"/>
      <c r="CP16" s="159"/>
      <c r="CQ16" s="159"/>
      <c r="CR16" s="159"/>
      <c r="CS16" s="159"/>
      <c r="CT16" s="159"/>
      <c r="CU16" s="159"/>
    </row>
    <row r="17" spans="1:155" x14ac:dyDescent="0.2">
      <c r="A17" s="287">
        <v>3</v>
      </c>
      <c r="B17" s="296" t="s">
        <v>7</v>
      </c>
      <c r="C17" s="297">
        <v>0.9708</v>
      </c>
      <c r="D17" s="298">
        <v>125.97</v>
      </c>
      <c r="E17" s="298"/>
      <c r="F17" s="297">
        <v>0.98</v>
      </c>
      <c r="G17" s="298">
        <v>125.55</v>
      </c>
      <c r="H17" s="267"/>
      <c r="I17" s="297">
        <v>0.97640000000000005</v>
      </c>
      <c r="J17" s="298">
        <v>125.32</v>
      </c>
      <c r="K17" s="267"/>
      <c r="L17" s="297">
        <v>0.97770000000000001</v>
      </c>
      <c r="M17" s="298">
        <v>125.51</v>
      </c>
      <c r="N17" s="267"/>
      <c r="O17" s="297">
        <v>0.98199999999999998</v>
      </c>
      <c r="P17" s="298">
        <v>125.57</v>
      </c>
      <c r="Q17" s="267"/>
      <c r="R17" s="297">
        <v>0.97950000000000004</v>
      </c>
      <c r="S17" s="298">
        <v>125.31</v>
      </c>
      <c r="T17" s="298"/>
      <c r="U17" s="297">
        <v>0.98609999999999998</v>
      </c>
      <c r="V17" s="298">
        <v>125.08</v>
      </c>
      <c r="W17" s="267"/>
      <c r="X17" s="297">
        <v>0.98980000000000001</v>
      </c>
      <c r="Y17" s="298">
        <v>125.49</v>
      </c>
      <c r="Z17" s="267"/>
      <c r="AA17" s="297">
        <v>0.98819999999999997</v>
      </c>
      <c r="AB17" s="298">
        <v>125.75</v>
      </c>
      <c r="AC17" s="267"/>
      <c r="AD17" s="297">
        <v>0.98870000000000002</v>
      </c>
      <c r="AE17" s="298">
        <v>125.65</v>
      </c>
      <c r="AF17" s="267"/>
      <c r="AG17" s="297">
        <v>0.98819999999999997</v>
      </c>
      <c r="AH17" s="298">
        <v>125.92</v>
      </c>
      <c r="AI17" s="267"/>
      <c r="AJ17" s="297">
        <v>0.9879</v>
      </c>
      <c r="AK17" s="298">
        <v>125.66</v>
      </c>
      <c r="AL17" s="267"/>
      <c r="AM17" s="297">
        <v>0.98899999999999999</v>
      </c>
      <c r="AN17" s="298">
        <v>125.95</v>
      </c>
      <c r="AO17" s="267"/>
      <c r="AP17" s="297">
        <v>0.99519999999999997</v>
      </c>
      <c r="AQ17" s="298">
        <v>125.6</v>
      </c>
      <c r="AR17" s="298"/>
      <c r="AS17" s="297">
        <v>0.99399999999999999</v>
      </c>
      <c r="AT17" s="298">
        <v>125.79</v>
      </c>
      <c r="AU17" s="267"/>
      <c r="AV17" s="297">
        <v>0.99380000000000002</v>
      </c>
      <c r="AW17" s="298">
        <v>125.98</v>
      </c>
      <c r="AX17" s="267"/>
      <c r="AY17" s="297">
        <v>0.99070000000000003</v>
      </c>
      <c r="AZ17" s="298">
        <v>126.19</v>
      </c>
      <c r="BA17" s="267"/>
      <c r="BB17" s="297">
        <v>0.99239999999999995</v>
      </c>
      <c r="BC17" s="298">
        <v>126.08</v>
      </c>
      <c r="BD17" s="267"/>
      <c r="BE17" s="297">
        <v>0.99390000000000001</v>
      </c>
      <c r="BF17" s="298">
        <v>125.89</v>
      </c>
      <c r="BG17" s="298"/>
      <c r="BH17" s="297">
        <v>0.98850000000000005</v>
      </c>
      <c r="BI17" s="298">
        <v>126.11</v>
      </c>
      <c r="BJ17" s="298"/>
      <c r="BK17" s="297">
        <f t="shared" si="0"/>
        <v>0.98663999999999985</v>
      </c>
      <c r="BL17" s="299">
        <f t="shared" si="1"/>
        <v>125.71850000000002</v>
      </c>
      <c r="BM17" s="300"/>
      <c r="BN17" s="300"/>
      <c r="BO17" s="346"/>
      <c r="BP17" s="301"/>
      <c r="BQ17" s="301"/>
      <c r="BR17" s="275"/>
      <c r="BS17" s="347"/>
      <c r="BT17" s="347"/>
      <c r="BU17" s="275"/>
      <c r="BV17" s="107"/>
    </row>
    <row r="18" spans="1:155" x14ac:dyDescent="0.2">
      <c r="A18" s="287">
        <v>4</v>
      </c>
      <c r="B18" s="296" t="s">
        <v>8</v>
      </c>
      <c r="C18" s="297">
        <v>0.8901</v>
      </c>
      <c r="D18" s="298">
        <v>137.34</v>
      </c>
      <c r="E18" s="298"/>
      <c r="F18" s="297">
        <v>0.89659999999999995</v>
      </c>
      <c r="G18" s="298">
        <v>137.33000000000001</v>
      </c>
      <c r="H18" s="267"/>
      <c r="I18" s="297">
        <v>0.89070000000000005</v>
      </c>
      <c r="J18" s="298">
        <v>137.34</v>
      </c>
      <c r="K18" s="267"/>
      <c r="L18" s="297">
        <v>0.89410000000000001</v>
      </c>
      <c r="M18" s="298">
        <v>137.33000000000001</v>
      </c>
      <c r="N18" s="267"/>
      <c r="O18" s="297">
        <v>0.89900000000000002</v>
      </c>
      <c r="P18" s="298">
        <v>137.22999999999999</v>
      </c>
      <c r="Q18" s="267"/>
      <c r="R18" s="297">
        <v>0.89500000000000002</v>
      </c>
      <c r="S18" s="298">
        <v>137.22</v>
      </c>
      <c r="T18" s="298"/>
      <c r="U18" s="297">
        <v>0.9002</v>
      </c>
      <c r="V18" s="298">
        <v>137.11000000000001</v>
      </c>
      <c r="W18" s="267"/>
      <c r="X18" s="297">
        <v>0.90739999999999998</v>
      </c>
      <c r="Y18" s="298">
        <v>137.04</v>
      </c>
      <c r="Z18" s="267"/>
      <c r="AA18" s="297">
        <v>0.90759999999999996</v>
      </c>
      <c r="AB18" s="298">
        <v>137</v>
      </c>
      <c r="AC18" s="267"/>
      <c r="AD18" s="297">
        <v>0.90790000000000004</v>
      </c>
      <c r="AE18" s="298">
        <v>136.94</v>
      </c>
      <c r="AF18" s="267"/>
      <c r="AG18" s="297">
        <v>0.90980000000000005</v>
      </c>
      <c r="AH18" s="298">
        <v>136.88</v>
      </c>
      <c r="AI18" s="267"/>
      <c r="AJ18" s="297">
        <v>0.90800000000000003</v>
      </c>
      <c r="AK18" s="298">
        <v>136.75</v>
      </c>
      <c r="AL18" s="267"/>
      <c r="AM18" s="297">
        <v>0.91159999999999997</v>
      </c>
      <c r="AN18" s="298">
        <v>136.72999999999999</v>
      </c>
      <c r="AO18" s="267"/>
      <c r="AP18" s="297">
        <v>0.91839999999999999</v>
      </c>
      <c r="AQ18" s="298">
        <v>136.25</v>
      </c>
      <c r="AR18" s="298"/>
      <c r="AS18" s="297">
        <v>0.91839999999999999</v>
      </c>
      <c r="AT18" s="298">
        <v>136.22999999999999</v>
      </c>
      <c r="AU18" s="267"/>
      <c r="AV18" s="297">
        <v>0.91879999999999995</v>
      </c>
      <c r="AW18" s="298">
        <v>136.33000000000001</v>
      </c>
      <c r="AX18" s="267"/>
      <c r="AY18" s="297">
        <v>0.91579999999999995</v>
      </c>
      <c r="AZ18" s="298">
        <v>136.47</v>
      </c>
      <c r="BA18" s="267"/>
      <c r="BB18" s="297">
        <v>0.91639999999999999</v>
      </c>
      <c r="BC18" s="298">
        <v>136.47999999999999</v>
      </c>
      <c r="BD18" s="267"/>
      <c r="BE18" s="297">
        <v>0.91669999999999996</v>
      </c>
      <c r="BF18" s="298">
        <v>136.47999999999999</v>
      </c>
      <c r="BG18" s="298"/>
      <c r="BH18" s="297">
        <v>0.91310000000000002</v>
      </c>
      <c r="BI18" s="298">
        <v>136.54</v>
      </c>
      <c r="BJ18" s="298"/>
      <c r="BK18" s="297">
        <f t="shared" si="0"/>
        <v>0.90677999999999981</v>
      </c>
      <c r="BL18" s="299">
        <f t="shared" si="1"/>
        <v>136.851</v>
      </c>
      <c r="BM18" s="300"/>
      <c r="BN18" s="300"/>
      <c r="BO18" s="346"/>
      <c r="BP18" s="301"/>
      <c r="BQ18" s="301"/>
      <c r="BR18" s="275"/>
      <c r="BS18" s="347"/>
      <c r="BT18" s="347"/>
      <c r="BU18" s="275"/>
      <c r="BV18" s="107"/>
    </row>
    <row r="19" spans="1:155" x14ac:dyDescent="0.2">
      <c r="A19" s="287">
        <v>5</v>
      </c>
      <c r="B19" s="296" t="s">
        <v>9</v>
      </c>
      <c r="C19" s="297">
        <v>1317.45</v>
      </c>
      <c r="D19" s="302">
        <v>161110.96</v>
      </c>
      <c r="E19" s="302"/>
      <c r="F19" s="303">
        <v>1307.8</v>
      </c>
      <c r="G19" s="302">
        <v>160911.71</v>
      </c>
      <c r="H19" s="267"/>
      <c r="I19" s="297">
        <v>1271.94</v>
      </c>
      <c r="J19" s="302">
        <v>155634.57</v>
      </c>
      <c r="K19" s="267"/>
      <c r="L19" s="297">
        <v>1265.8</v>
      </c>
      <c r="M19" s="302">
        <v>155326.32</v>
      </c>
      <c r="N19" s="267"/>
      <c r="O19" s="297">
        <v>1254.81</v>
      </c>
      <c r="P19" s="302">
        <v>154730.62</v>
      </c>
      <c r="Q19" s="267"/>
      <c r="R19" s="297">
        <v>1262.56</v>
      </c>
      <c r="S19" s="302">
        <v>154966.63</v>
      </c>
      <c r="T19" s="302"/>
      <c r="U19" s="297">
        <v>1256.69</v>
      </c>
      <c r="V19" s="302">
        <v>155000.13</v>
      </c>
      <c r="W19" s="267"/>
      <c r="X19" s="297">
        <v>1255.51</v>
      </c>
      <c r="Y19" s="302">
        <v>155946.9</v>
      </c>
      <c r="Z19" s="267"/>
      <c r="AA19" s="297">
        <v>1259.1600000000001</v>
      </c>
      <c r="AB19" s="302">
        <v>156475.81</v>
      </c>
      <c r="AC19" s="267"/>
      <c r="AD19" s="297">
        <v>1255.5999999999999</v>
      </c>
      <c r="AE19" s="302">
        <v>155983.19</v>
      </c>
      <c r="AF19" s="267"/>
      <c r="AG19" s="297">
        <v>1253.31</v>
      </c>
      <c r="AH19" s="302">
        <v>155949.35999999999</v>
      </c>
      <c r="AI19" s="267"/>
      <c r="AJ19" s="297">
        <v>1261.6099999999999</v>
      </c>
      <c r="AK19" s="302">
        <v>156616.26999999999</v>
      </c>
      <c r="AL19" s="267"/>
      <c r="AM19" s="297">
        <v>1268.76</v>
      </c>
      <c r="AN19" s="302">
        <v>158036.75</v>
      </c>
      <c r="AO19" s="267"/>
      <c r="AP19" s="297">
        <v>1263.45</v>
      </c>
      <c r="AQ19" s="302">
        <v>157931.25</v>
      </c>
      <c r="AR19" s="302"/>
      <c r="AS19" s="303">
        <v>1266.52</v>
      </c>
      <c r="AT19" s="302">
        <v>158365.66</v>
      </c>
      <c r="AU19" s="267"/>
      <c r="AV19" s="297">
        <v>1269.31</v>
      </c>
      <c r="AW19" s="302">
        <v>158917.62</v>
      </c>
      <c r="AX19" s="267"/>
      <c r="AY19" s="297">
        <v>1274.53</v>
      </c>
      <c r="AZ19" s="302">
        <v>159341.74</v>
      </c>
      <c r="BA19" s="267"/>
      <c r="BB19" s="297">
        <v>1269.96</v>
      </c>
      <c r="BC19" s="302">
        <v>158897.4</v>
      </c>
      <c r="BD19" s="267"/>
      <c r="BE19" s="297">
        <v>1266.6500000000001</v>
      </c>
      <c r="BF19" s="302">
        <v>158483.25</v>
      </c>
      <c r="BG19" s="302"/>
      <c r="BH19" s="303">
        <v>1273.71</v>
      </c>
      <c r="BI19" s="302">
        <v>158780.69</v>
      </c>
      <c r="BJ19" s="302"/>
      <c r="BK19" s="297">
        <f t="shared" si="0"/>
        <v>1268.7565</v>
      </c>
      <c r="BL19" s="299">
        <f t="shared" si="1"/>
        <v>157370.34150000001</v>
      </c>
      <c r="BM19" s="300"/>
      <c r="BN19" s="300"/>
      <c r="BO19" s="346"/>
      <c r="BP19" s="301"/>
      <c r="BQ19" s="301"/>
      <c r="BR19" s="348"/>
      <c r="BS19" s="347"/>
      <c r="BT19" s="347"/>
      <c r="BU19" s="275"/>
      <c r="BV19" s="107"/>
    </row>
    <row r="20" spans="1:155" x14ac:dyDescent="0.2">
      <c r="A20" s="287">
        <v>6</v>
      </c>
      <c r="B20" s="296" t="s">
        <v>10</v>
      </c>
      <c r="C20" s="297">
        <v>19.260000000000002</v>
      </c>
      <c r="D20" s="298">
        <v>2355.31</v>
      </c>
      <c r="E20" s="298"/>
      <c r="F20" s="297">
        <v>18.75</v>
      </c>
      <c r="G20" s="298">
        <v>2307</v>
      </c>
      <c r="H20" s="267"/>
      <c r="I20" s="297">
        <v>17.916</v>
      </c>
      <c r="J20" s="298">
        <v>2192.1999999999998</v>
      </c>
      <c r="K20" s="267"/>
      <c r="L20" s="297">
        <v>17.7</v>
      </c>
      <c r="M20" s="298">
        <v>2171.9699999999998</v>
      </c>
      <c r="N20" s="267"/>
      <c r="O20" s="297">
        <v>17.335000000000001</v>
      </c>
      <c r="P20" s="298">
        <v>2137.58</v>
      </c>
      <c r="Q20" s="267"/>
      <c r="R20" s="297">
        <v>17.762</v>
      </c>
      <c r="S20" s="298">
        <v>2180.11</v>
      </c>
      <c r="T20" s="298"/>
      <c r="U20" s="297">
        <v>17.626999999999999</v>
      </c>
      <c r="V20" s="298">
        <v>2174.11</v>
      </c>
      <c r="W20" s="267"/>
      <c r="X20" s="297">
        <v>17.48</v>
      </c>
      <c r="Y20" s="298">
        <v>2171.19</v>
      </c>
      <c r="Z20" s="267"/>
      <c r="AA20" s="297">
        <v>17.577999999999999</v>
      </c>
      <c r="AB20" s="298">
        <v>2184.42</v>
      </c>
      <c r="AC20" s="267"/>
      <c r="AD20" s="297">
        <v>17.48</v>
      </c>
      <c r="AE20" s="298">
        <v>2171.54</v>
      </c>
      <c r="AF20" s="267"/>
      <c r="AG20" s="297">
        <v>17.36</v>
      </c>
      <c r="AH20" s="298">
        <v>2160.1</v>
      </c>
      <c r="AI20" s="267"/>
      <c r="AJ20" s="297">
        <v>17.62</v>
      </c>
      <c r="AK20" s="298">
        <v>2187.35</v>
      </c>
      <c r="AL20" s="267"/>
      <c r="AM20" s="297">
        <v>17.61</v>
      </c>
      <c r="AN20" s="298">
        <v>2193.5</v>
      </c>
      <c r="AO20" s="267"/>
      <c r="AP20" s="297">
        <v>17.475999999999999</v>
      </c>
      <c r="AQ20" s="298">
        <v>2184.5</v>
      </c>
      <c r="AR20" s="298"/>
      <c r="AS20" s="297">
        <v>17.600000000000001</v>
      </c>
      <c r="AT20" s="298">
        <v>2200.6999999999998</v>
      </c>
      <c r="AU20" s="267"/>
      <c r="AV20" s="297">
        <v>17.739999999999998</v>
      </c>
      <c r="AW20" s="298">
        <v>2221.0500000000002</v>
      </c>
      <c r="AX20" s="267"/>
      <c r="AY20" s="297">
        <v>17.739999999999998</v>
      </c>
      <c r="AZ20" s="298">
        <v>2217.85</v>
      </c>
      <c r="BA20" s="267"/>
      <c r="BB20" s="297">
        <v>17.675999999999998</v>
      </c>
      <c r="BC20" s="298">
        <v>2211.62</v>
      </c>
      <c r="BD20" s="267"/>
      <c r="BE20" s="297">
        <v>17.559999999999999</v>
      </c>
      <c r="BF20" s="298">
        <v>2197.11</v>
      </c>
      <c r="BG20" s="298"/>
      <c r="BH20" s="297">
        <v>17.821999999999999</v>
      </c>
      <c r="BI20" s="298">
        <v>2221.69</v>
      </c>
      <c r="BJ20" s="298"/>
      <c r="BK20" s="297">
        <f t="shared" si="0"/>
        <v>17.754600000000003</v>
      </c>
      <c r="BL20" s="299">
        <f t="shared" si="1"/>
        <v>2202.0450000000001</v>
      </c>
      <c r="BM20" s="300"/>
      <c r="BN20" s="300"/>
      <c r="BO20" s="346"/>
      <c r="BP20" s="301"/>
      <c r="BQ20" s="301"/>
      <c r="BR20" s="275"/>
      <c r="BS20" s="347"/>
      <c r="BT20" s="347"/>
      <c r="BU20" s="275"/>
      <c r="BV20" s="107"/>
    </row>
    <row r="21" spans="1:155" x14ac:dyDescent="0.2">
      <c r="A21" s="287">
        <v>7</v>
      </c>
      <c r="B21" s="296" t="s">
        <v>25</v>
      </c>
      <c r="C21" s="297">
        <v>1.3024</v>
      </c>
      <c r="D21" s="298">
        <v>93.89</v>
      </c>
      <c r="E21" s="298"/>
      <c r="F21" s="297">
        <v>1.3050999999999999</v>
      </c>
      <c r="G21" s="298">
        <v>94.27</v>
      </c>
      <c r="H21" s="267"/>
      <c r="I21" s="297">
        <v>1.3144</v>
      </c>
      <c r="J21" s="298">
        <v>93.09</v>
      </c>
      <c r="K21" s="267"/>
      <c r="L21" s="297">
        <v>1.3190999999999999</v>
      </c>
      <c r="M21" s="298">
        <v>93.03</v>
      </c>
      <c r="N21" s="267"/>
      <c r="O21" s="297">
        <v>1.3208</v>
      </c>
      <c r="P21" s="298">
        <v>93.36</v>
      </c>
      <c r="Q21" s="267"/>
      <c r="R21" s="297">
        <v>1.3169999999999999</v>
      </c>
      <c r="S21" s="298">
        <v>93.2</v>
      </c>
      <c r="T21" s="298"/>
      <c r="U21" s="297">
        <v>1.3249</v>
      </c>
      <c r="V21" s="298">
        <v>93.1</v>
      </c>
      <c r="W21" s="267"/>
      <c r="X21" s="297">
        <v>1.3193999999999999</v>
      </c>
      <c r="Y21" s="298">
        <v>94.14</v>
      </c>
      <c r="Z21" s="267"/>
      <c r="AA21" s="297">
        <v>1.3255999999999999</v>
      </c>
      <c r="AB21" s="298">
        <v>93.75</v>
      </c>
      <c r="AC21" s="267"/>
      <c r="AD21" s="297">
        <v>1.3129999999999999</v>
      </c>
      <c r="AE21" s="298">
        <v>94.61</v>
      </c>
      <c r="AF21" s="267"/>
      <c r="AG21" s="297">
        <v>1.3165</v>
      </c>
      <c r="AH21" s="298">
        <v>94.52</v>
      </c>
      <c r="AI21" s="267"/>
      <c r="AJ21" s="297">
        <v>1.3023</v>
      </c>
      <c r="AK21" s="298">
        <v>95.33</v>
      </c>
      <c r="AL21" s="267"/>
      <c r="AM21" s="297">
        <v>1.3050999999999999</v>
      </c>
      <c r="AN21" s="298">
        <v>95.44</v>
      </c>
      <c r="AO21" s="267"/>
      <c r="AP21" s="297">
        <v>1.3108</v>
      </c>
      <c r="AQ21" s="298">
        <v>95.36</v>
      </c>
      <c r="AR21" s="298"/>
      <c r="AS21" s="297">
        <v>1.3101</v>
      </c>
      <c r="AT21" s="298">
        <v>95.44</v>
      </c>
      <c r="AU21" s="267"/>
      <c r="AV21" s="297">
        <v>1.3091999999999999</v>
      </c>
      <c r="AW21" s="298">
        <v>95.63</v>
      </c>
      <c r="AX21" s="267"/>
      <c r="AY21" s="297">
        <v>1.3008999999999999</v>
      </c>
      <c r="AZ21" s="298">
        <v>96.1</v>
      </c>
      <c r="BA21" s="267"/>
      <c r="BB21" s="297">
        <v>1.3127</v>
      </c>
      <c r="BC21" s="298">
        <v>95.32</v>
      </c>
      <c r="BD21" s="267"/>
      <c r="BE21" s="297">
        <v>1.3198000000000001</v>
      </c>
      <c r="BF21" s="298">
        <v>94.8</v>
      </c>
      <c r="BG21" s="298"/>
      <c r="BH21" s="297">
        <v>1.3152999999999999</v>
      </c>
      <c r="BI21" s="298">
        <v>94.78</v>
      </c>
      <c r="BJ21" s="298"/>
      <c r="BK21" s="297">
        <f t="shared" si="0"/>
        <v>1.3132199999999998</v>
      </c>
      <c r="BL21" s="299">
        <f t="shared" si="1"/>
        <v>94.457999999999984</v>
      </c>
      <c r="BM21" s="300"/>
      <c r="BN21" s="300"/>
      <c r="BO21" s="346"/>
      <c r="BP21" s="301"/>
      <c r="BQ21" s="301"/>
      <c r="BR21" s="275"/>
      <c r="BS21" s="347"/>
      <c r="BT21" s="347"/>
      <c r="BU21" s="275"/>
      <c r="BV21" s="107"/>
    </row>
    <row r="22" spans="1:155" x14ac:dyDescent="0.2">
      <c r="A22" s="287">
        <v>8</v>
      </c>
      <c r="B22" s="296" t="s">
        <v>26</v>
      </c>
      <c r="C22" s="297">
        <v>1.3081</v>
      </c>
      <c r="D22" s="298">
        <v>93.49</v>
      </c>
      <c r="E22" s="298"/>
      <c r="F22" s="297">
        <v>1.3167</v>
      </c>
      <c r="G22" s="298">
        <v>93.45</v>
      </c>
      <c r="H22" s="267"/>
      <c r="I22" s="297">
        <v>1.3196000000000001</v>
      </c>
      <c r="J22" s="298">
        <v>92.73</v>
      </c>
      <c r="K22" s="267"/>
      <c r="L22" s="297">
        <v>1.3192999999999999</v>
      </c>
      <c r="M22" s="298">
        <v>93.01</v>
      </c>
      <c r="N22" s="267"/>
      <c r="O22" s="297">
        <v>1.3255999999999999</v>
      </c>
      <c r="P22" s="298">
        <v>93.02</v>
      </c>
      <c r="Q22" s="267"/>
      <c r="R22" s="297">
        <v>1.3257000000000001</v>
      </c>
      <c r="S22" s="298">
        <v>92.59</v>
      </c>
      <c r="T22" s="298"/>
      <c r="U22" s="297">
        <v>1.3205</v>
      </c>
      <c r="V22" s="298">
        <v>93.4</v>
      </c>
      <c r="W22" s="267"/>
      <c r="X22" s="297">
        <v>1.3237000000000001</v>
      </c>
      <c r="Y22" s="298">
        <v>93.84</v>
      </c>
      <c r="Z22" s="267"/>
      <c r="AA22" s="297">
        <v>1.3250999999999999</v>
      </c>
      <c r="AB22" s="298">
        <v>93.78</v>
      </c>
      <c r="AC22" s="267"/>
      <c r="AD22" s="297">
        <v>1.3191999999999999</v>
      </c>
      <c r="AE22" s="298">
        <v>94.17</v>
      </c>
      <c r="AF22" s="267"/>
      <c r="AG22" s="297">
        <v>1.3164</v>
      </c>
      <c r="AH22" s="298">
        <v>94.52</v>
      </c>
      <c r="AI22" s="267"/>
      <c r="AJ22" s="297">
        <v>1.3069</v>
      </c>
      <c r="AK22" s="298">
        <v>94.99</v>
      </c>
      <c r="AL22" s="267"/>
      <c r="AM22" s="297">
        <v>1.3167</v>
      </c>
      <c r="AN22" s="298">
        <v>94.6</v>
      </c>
      <c r="AO22" s="267"/>
      <c r="AP22" s="297">
        <v>1.3251999999999999</v>
      </c>
      <c r="AQ22" s="298">
        <v>94.33</v>
      </c>
      <c r="AR22" s="298"/>
      <c r="AS22" s="297">
        <v>1.3333999999999999</v>
      </c>
      <c r="AT22" s="298">
        <v>93.78</v>
      </c>
      <c r="AU22" s="267"/>
      <c r="AV22" s="297">
        <v>1.3322000000000001</v>
      </c>
      <c r="AW22" s="298">
        <v>93.98</v>
      </c>
      <c r="AX22" s="267"/>
      <c r="AY22" s="297">
        <v>1.3358000000000001</v>
      </c>
      <c r="AZ22" s="298">
        <v>93.59</v>
      </c>
      <c r="BA22" s="267"/>
      <c r="BB22" s="297">
        <v>1.3372999999999999</v>
      </c>
      <c r="BC22" s="298">
        <v>93.56</v>
      </c>
      <c r="BD22" s="267"/>
      <c r="BE22" s="297">
        <v>1.3388</v>
      </c>
      <c r="BF22" s="298">
        <v>93.46</v>
      </c>
      <c r="BG22" s="298"/>
      <c r="BH22" s="297">
        <v>1.339</v>
      </c>
      <c r="BI22" s="298">
        <v>93.1</v>
      </c>
      <c r="BJ22" s="298"/>
      <c r="BK22" s="297">
        <f t="shared" si="0"/>
        <v>1.3242599999999998</v>
      </c>
      <c r="BL22" s="299">
        <f t="shared" si="1"/>
        <v>93.669499999999985</v>
      </c>
      <c r="BM22" s="300"/>
      <c r="BN22" s="300"/>
      <c r="BO22" s="346"/>
      <c r="BP22" s="301"/>
      <c r="BQ22" s="301"/>
      <c r="BR22" s="275"/>
      <c r="BS22" s="347"/>
      <c r="BT22" s="347"/>
      <c r="BU22" s="275"/>
      <c r="BV22" s="107"/>
    </row>
    <row r="23" spans="1:155" x14ac:dyDescent="0.2">
      <c r="A23" s="287">
        <v>9</v>
      </c>
      <c r="B23" s="296" t="s">
        <v>13</v>
      </c>
      <c r="C23" s="297">
        <v>8.5406999999999993</v>
      </c>
      <c r="D23" s="298">
        <v>14.32</v>
      </c>
      <c r="E23" s="298"/>
      <c r="F23" s="297">
        <v>8.6090999999999998</v>
      </c>
      <c r="G23" s="298">
        <v>14.29</v>
      </c>
      <c r="H23" s="267"/>
      <c r="I23" s="297">
        <v>8.5625</v>
      </c>
      <c r="J23" s="298">
        <v>14.29</v>
      </c>
      <c r="K23" s="267"/>
      <c r="L23" s="297">
        <v>8.6026000000000007</v>
      </c>
      <c r="M23" s="298">
        <v>14.26</v>
      </c>
      <c r="N23" s="267"/>
      <c r="O23" s="297">
        <v>8.6470000000000002</v>
      </c>
      <c r="P23" s="298">
        <v>14.26</v>
      </c>
      <c r="Q23" s="267"/>
      <c r="R23" s="297">
        <v>8.6504999999999992</v>
      </c>
      <c r="S23" s="298">
        <v>14.19</v>
      </c>
      <c r="T23" s="298"/>
      <c r="U23" s="297">
        <v>8.7361000000000004</v>
      </c>
      <c r="V23" s="298">
        <v>14.12</v>
      </c>
      <c r="W23" s="267"/>
      <c r="X23" s="297">
        <v>8.8239000000000001</v>
      </c>
      <c r="Y23" s="298">
        <v>14.08</v>
      </c>
      <c r="Z23" s="267"/>
      <c r="AA23" s="297">
        <v>8.8323</v>
      </c>
      <c r="AB23" s="298">
        <v>14.07</v>
      </c>
      <c r="AC23" s="267"/>
      <c r="AD23" s="297">
        <v>8.8032000000000004</v>
      </c>
      <c r="AE23" s="298">
        <v>14.11</v>
      </c>
      <c r="AF23" s="267"/>
      <c r="AG23" s="297">
        <v>8.8169000000000004</v>
      </c>
      <c r="AH23" s="298">
        <v>14.11</v>
      </c>
      <c r="AI23" s="267"/>
      <c r="AJ23" s="297">
        <v>8.8065999999999995</v>
      </c>
      <c r="AK23" s="298">
        <v>14.1</v>
      </c>
      <c r="AL23" s="267"/>
      <c r="AM23" s="297">
        <v>8.8335000000000008</v>
      </c>
      <c r="AN23" s="298">
        <v>14.1</v>
      </c>
      <c r="AO23" s="267"/>
      <c r="AP23" s="297">
        <v>8.8950999999999993</v>
      </c>
      <c r="AQ23" s="298">
        <v>14.05</v>
      </c>
      <c r="AR23" s="298"/>
      <c r="AS23" s="297">
        <v>8.9126999999999992</v>
      </c>
      <c r="AT23" s="298">
        <v>14.03</v>
      </c>
      <c r="AU23" s="267"/>
      <c r="AV23" s="297">
        <v>8.9085999999999999</v>
      </c>
      <c r="AW23" s="298">
        <v>14.05</v>
      </c>
      <c r="AX23" s="267"/>
      <c r="AY23" s="297">
        <v>8.9116</v>
      </c>
      <c r="AZ23" s="298">
        <v>14.03</v>
      </c>
      <c r="BA23" s="267"/>
      <c r="BB23" s="297">
        <v>8.9579000000000004</v>
      </c>
      <c r="BC23" s="298">
        <v>13.97</v>
      </c>
      <c r="BD23" s="267"/>
      <c r="BE23" s="297">
        <v>9.0342000000000002</v>
      </c>
      <c r="BF23" s="298">
        <v>13.85</v>
      </c>
      <c r="BG23" s="298"/>
      <c r="BH23" s="297">
        <v>9.0111000000000008</v>
      </c>
      <c r="BI23" s="298">
        <v>13.83</v>
      </c>
      <c r="BJ23" s="298"/>
      <c r="BK23" s="297">
        <f t="shared" si="0"/>
        <v>8.7948050000000002</v>
      </c>
      <c r="BL23" s="299">
        <f t="shared" si="1"/>
        <v>14.105500000000001</v>
      </c>
      <c r="BM23" s="300"/>
      <c r="BN23" s="300"/>
      <c r="BO23" s="346"/>
      <c r="BP23" s="301"/>
      <c r="BQ23" s="301"/>
      <c r="BR23" s="275"/>
      <c r="BS23" s="347"/>
      <c r="BT23" s="347"/>
      <c r="BU23" s="275"/>
      <c r="BV23" s="107"/>
    </row>
    <row r="24" spans="1:155" x14ac:dyDescent="0.2">
      <c r="A24" s="287">
        <v>10</v>
      </c>
      <c r="B24" s="296" t="s">
        <v>14</v>
      </c>
      <c r="C24" s="297">
        <v>7.9596</v>
      </c>
      <c r="D24" s="298">
        <v>15.36</v>
      </c>
      <c r="E24" s="298"/>
      <c r="F24" s="297">
        <v>8.0061999999999998</v>
      </c>
      <c r="G24" s="298">
        <v>15.37</v>
      </c>
      <c r="H24" s="267"/>
      <c r="I24" s="297">
        <v>8.0202000000000009</v>
      </c>
      <c r="J24" s="298">
        <v>15.26</v>
      </c>
      <c r="K24" s="267"/>
      <c r="L24" s="297">
        <v>8.0421999999999993</v>
      </c>
      <c r="M24" s="298">
        <v>15.26</v>
      </c>
      <c r="N24" s="267"/>
      <c r="O24" s="297">
        <v>8.0724999999999998</v>
      </c>
      <c r="P24" s="298">
        <v>15.28</v>
      </c>
      <c r="Q24" s="267"/>
      <c r="R24" s="297">
        <v>8.1159999999999997</v>
      </c>
      <c r="S24" s="298">
        <v>15.12</v>
      </c>
      <c r="T24" s="298"/>
      <c r="U24" s="297">
        <v>8.1312999999999995</v>
      </c>
      <c r="V24" s="298">
        <v>15.17</v>
      </c>
      <c r="W24" s="267"/>
      <c r="X24" s="297">
        <v>8.1829000000000001</v>
      </c>
      <c r="Y24" s="298">
        <v>15.18</v>
      </c>
      <c r="Z24" s="267"/>
      <c r="AA24" s="297">
        <v>8.2177000000000007</v>
      </c>
      <c r="AB24" s="298">
        <v>15.12</v>
      </c>
      <c r="AC24" s="267"/>
      <c r="AD24" s="297">
        <v>8.1815999999999995</v>
      </c>
      <c r="AE24" s="298">
        <v>15.18</v>
      </c>
      <c r="AF24" s="267"/>
      <c r="AG24" s="297">
        <v>8.2151999999999994</v>
      </c>
      <c r="AH24" s="298">
        <v>15.15</v>
      </c>
      <c r="AI24" s="267"/>
      <c r="AJ24" s="297">
        <v>8.1427999999999994</v>
      </c>
      <c r="AK24" s="298">
        <v>15.25</v>
      </c>
      <c r="AL24" s="267"/>
      <c r="AM24" s="297">
        <v>8.1563999999999997</v>
      </c>
      <c r="AN24" s="298">
        <v>15.27</v>
      </c>
      <c r="AO24" s="267"/>
      <c r="AP24" s="297">
        <v>8.2292000000000005</v>
      </c>
      <c r="AQ24" s="298">
        <v>15.19</v>
      </c>
      <c r="AR24" s="298"/>
      <c r="AS24" s="297">
        <v>8.2417999999999996</v>
      </c>
      <c r="AT24" s="298">
        <v>15.17</v>
      </c>
      <c r="AU24" s="267"/>
      <c r="AV24" s="297">
        <v>8.2484999999999999</v>
      </c>
      <c r="AW24" s="298">
        <v>15.18</v>
      </c>
      <c r="AX24" s="267"/>
      <c r="AY24" s="297">
        <v>8.2713999999999999</v>
      </c>
      <c r="AZ24" s="298">
        <v>15.11</v>
      </c>
      <c r="BA24" s="267"/>
      <c r="BB24" s="297">
        <v>8.2384000000000004</v>
      </c>
      <c r="BC24" s="298">
        <v>15.19</v>
      </c>
      <c r="BD24" s="267"/>
      <c r="BE24" s="297">
        <v>8.2666000000000004</v>
      </c>
      <c r="BF24" s="298">
        <v>15.14</v>
      </c>
      <c r="BG24" s="298"/>
      <c r="BH24" s="297">
        <v>8.2607999999999997</v>
      </c>
      <c r="BI24" s="298">
        <v>15.09</v>
      </c>
      <c r="BJ24" s="298"/>
      <c r="BK24" s="297">
        <f t="shared" si="0"/>
        <v>8.1600650000000012</v>
      </c>
      <c r="BL24" s="299">
        <f t="shared" si="1"/>
        <v>15.201999999999998</v>
      </c>
      <c r="BM24" s="300"/>
      <c r="BN24" s="300"/>
      <c r="BO24" s="346"/>
      <c r="BP24" s="301"/>
      <c r="BQ24" s="301"/>
      <c r="BR24" s="275"/>
      <c r="BS24" s="347"/>
      <c r="BT24" s="347"/>
      <c r="BU24" s="275"/>
      <c r="BV24" s="107"/>
    </row>
    <row r="25" spans="1:155" x14ac:dyDescent="0.2">
      <c r="A25" s="287">
        <v>11</v>
      </c>
      <c r="B25" s="296" t="s">
        <v>15</v>
      </c>
      <c r="C25" s="297">
        <v>6.6275000000000004</v>
      </c>
      <c r="D25" s="298">
        <v>18.45</v>
      </c>
      <c r="E25" s="298"/>
      <c r="F25" s="297">
        <v>6.6711999999999998</v>
      </c>
      <c r="G25" s="298">
        <v>18.440000000000001</v>
      </c>
      <c r="H25" s="267"/>
      <c r="I25" s="297">
        <v>6.6269999999999998</v>
      </c>
      <c r="J25" s="298">
        <v>18.46</v>
      </c>
      <c r="K25" s="267"/>
      <c r="L25" s="297">
        <v>6.6525999999999996</v>
      </c>
      <c r="M25" s="298">
        <v>18.45</v>
      </c>
      <c r="N25" s="267"/>
      <c r="O25" s="297">
        <v>6.6875</v>
      </c>
      <c r="P25" s="298">
        <v>18.440000000000001</v>
      </c>
      <c r="Q25" s="267"/>
      <c r="R25" s="297">
        <v>6.6589</v>
      </c>
      <c r="S25" s="298">
        <v>18.43</v>
      </c>
      <c r="T25" s="298"/>
      <c r="U25" s="297">
        <v>6.6971999999999996</v>
      </c>
      <c r="V25" s="298">
        <v>18.420000000000002</v>
      </c>
      <c r="W25" s="267"/>
      <c r="X25" s="297">
        <v>6.7484000000000002</v>
      </c>
      <c r="Y25" s="298">
        <v>18.41</v>
      </c>
      <c r="Z25" s="267"/>
      <c r="AA25" s="297">
        <v>6.7503000000000002</v>
      </c>
      <c r="AB25" s="298">
        <v>18.41</v>
      </c>
      <c r="AC25" s="267"/>
      <c r="AD25" s="297">
        <v>6.7518000000000002</v>
      </c>
      <c r="AE25" s="298">
        <v>18.399999999999999</v>
      </c>
      <c r="AF25" s="267"/>
      <c r="AG25" s="297">
        <v>6.7656999999999998</v>
      </c>
      <c r="AH25" s="298">
        <v>18.39</v>
      </c>
      <c r="AI25" s="267"/>
      <c r="AJ25" s="297">
        <v>6.7542999999999997</v>
      </c>
      <c r="AK25" s="298">
        <v>18.38</v>
      </c>
      <c r="AL25" s="267"/>
      <c r="AM25" s="297">
        <v>6.7812000000000001</v>
      </c>
      <c r="AN25" s="298">
        <v>18.37</v>
      </c>
      <c r="AO25" s="267"/>
      <c r="AP25" s="297">
        <v>6.8308</v>
      </c>
      <c r="AQ25" s="298">
        <v>18.3</v>
      </c>
      <c r="AR25" s="298"/>
      <c r="AS25" s="297">
        <v>6.8315000000000001</v>
      </c>
      <c r="AT25" s="298">
        <v>18.3</v>
      </c>
      <c r="AU25" s="267"/>
      <c r="AV25" s="297">
        <v>6.8335999999999997</v>
      </c>
      <c r="AW25" s="298">
        <v>18.32</v>
      </c>
      <c r="AX25" s="267"/>
      <c r="AY25" s="297">
        <v>6.8102</v>
      </c>
      <c r="AZ25" s="298">
        <v>18.36</v>
      </c>
      <c r="BA25" s="267"/>
      <c r="BB25" s="297">
        <v>6.8144</v>
      </c>
      <c r="BC25" s="298">
        <v>18.36</v>
      </c>
      <c r="BD25" s="267"/>
      <c r="BE25" s="297">
        <v>6.8170999999999999</v>
      </c>
      <c r="BF25" s="298">
        <v>18.350000000000001</v>
      </c>
      <c r="BG25" s="298"/>
      <c r="BH25" s="297">
        <v>6.7919</v>
      </c>
      <c r="BI25" s="298">
        <v>18.350000000000001</v>
      </c>
      <c r="BJ25" s="298"/>
      <c r="BK25" s="297">
        <f t="shared" si="0"/>
        <v>6.7451549999999996</v>
      </c>
      <c r="BL25" s="299">
        <f t="shared" si="1"/>
        <v>18.389500000000005</v>
      </c>
      <c r="BM25" s="300"/>
      <c r="BN25" s="300"/>
      <c r="BO25" s="346"/>
      <c r="BP25" s="301"/>
      <c r="BQ25" s="301"/>
      <c r="BR25" s="275"/>
      <c r="BS25" s="347"/>
      <c r="BT25" s="347"/>
      <c r="BU25" s="275"/>
      <c r="BV25" s="107"/>
    </row>
    <row r="26" spans="1:155" x14ac:dyDescent="0.2">
      <c r="A26" s="287">
        <v>12</v>
      </c>
      <c r="B26" s="296" t="s">
        <v>27</v>
      </c>
      <c r="C26" s="297">
        <v>0.71643000000000001</v>
      </c>
      <c r="D26" s="298">
        <v>170.69</v>
      </c>
      <c r="E26" s="298"/>
      <c r="F26" s="297">
        <v>0.71547000000000005</v>
      </c>
      <c r="G26" s="298">
        <v>171.97</v>
      </c>
      <c r="H26" s="298"/>
      <c r="I26" s="297">
        <v>0.71801000000000004</v>
      </c>
      <c r="J26" s="298">
        <v>170.42</v>
      </c>
      <c r="K26" s="298"/>
      <c r="L26" s="297">
        <v>0.71774000000000004</v>
      </c>
      <c r="M26" s="298">
        <v>170.97</v>
      </c>
      <c r="N26" s="298"/>
      <c r="O26" s="297">
        <v>0.71887999999999996</v>
      </c>
      <c r="P26" s="298">
        <v>171.53</v>
      </c>
      <c r="Q26" s="298"/>
      <c r="R26" s="297">
        <v>0.72143999999999997</v>
      </c>
      <c r="S26" s="298">
        <v>170.13</v>
      </c>
      <c r="T26" s="298"/>
      <c r="U26" s="297">
        <v>0.72143999999999997</v>
      </c>
      <c r="V26" s="298">
        <v>170.96</v>
      </c>
      <c r="W26" s="298"/>
      <c r="X26" s="297">
        <v>0.72343999999999997</v>
      </c>
      <c r="Y26" s="298">
        <v>171.69</v>
      </c>
      <c r="Z26" s="298"/>
      <c r="AA26" s="297">
        <v>0.72457000000000005</v>
      </c>
      <c r="AB26" s="298">
        <v>171.51</v>
      </c>
      <c r="AC26" s="298"/>
      <c r="AD26" s="297">
        <v>0.72487000000000001</v>
      </c>
      <c r="AE26" s="298">
        <v>171.38</v>
      </c>
      <c r="AF26" s="298"/>
      <c r="AG26" s="297">
        <v>0.72535000000000005</v>
      </c>
      <c r="AH26" s="298">
        <v>171.54</v>
      </c>
      <c r="AI26" s="298"/>
      <c r="AJ26" s="297">
        <v>0.72618000000000005</v>
      </c>
      <c r="AK26" s="298">
        <v>170.95</v>
      </c>
      <c r="AL26" s="298"/>
      <c r="AM26" s="297">
        <v>0.72513000000000005</v>
      </c>
      <c r="AN26" s="298">
        <v>171.78</v>
      </c>
      <c r="AO26" s="298"/>
      <c r="AP26" s="297">
        <v>0.72574000000000005</v>
      </c>
      <c r="AQ26" s="298">
        <v>172.24</v>
      </c>
      <c r="AR26" s="298"/>
      <c r="AS26" s="297">
        <v>0.72804999999999997</v>
      </c>
      <c r="AT26" s="298">
        <v>171.75</v>
      </c>
      <c r="AU26" s="298"/>
      <c r="AV26" s="297">
        <v>0.72801000000000005</v>
      </c>
      <c r="AW26" s="298">
        <v>171.98</v>
      </c>
      <c r="AX26" s="298"/>
      <c r="AY26" s="297">
        <v>0.72875999999999996</v>
      </c>
      <c r="AZ26" s="298">
        <v>171.55</v>
      </c>
      <c r="BA26" s="298"/>
      <c r="BB26" s="297">
        <v>0.72777000000000003</v>
      </c>
      <c r="BC26" s="298">
        <v>171.92</v>
      </c>
      <c r="BD26" s="298"/>
      <c r="BE26" s="297">
        <v>0.72792000000000001</v>
      </c>
      <c r="BF26" s="298">
        <v>171.89</v>
      </c>
      <c r="BG26" s="298"/>
      <c r="BH26" s="297">
        <v>0.72902</v>
      </c>
      <c r="BI26" s="298">
        <v>171</v>
      </c>
      <c r="BJ26" s="298"/>
      <c r="BK26" s="297">
        <f t="shared" si="0"/>
        <v>0.72371099999999988</v>
      </c>
      <c r="BL26" s="299">
        <f t="shared" si="1"/>
        <v>171.39250000000001</v>
      </c>
      <c r="BM26" s="300"/>
      <c r="BN26" s="300"/>
      <c r="BO26" s="346"/>
      <c r="BP26" s="301"/>
      <c r="BQ26" s="301"/>
      <c r="BR26" s="275"/>
      <c r="BS26" s="347"/>
      <c r="BT26" s="347"/>
      <c r="BU26" s="275"/>
      <c r="BV26" s="107"/>
    </row>
    <row r="27" spans="1:155" s="159" customFormat="1" x14ac:dyDescent="0.2">
      <c r="A27" s="287">
        <v>13</v>
      </c>
      <c r="B27" s="296" t="s">
        <v>17</v>
      </c>
      <c r="C27" s="297">
        <v>1</v>
      </c>
      <c r="D27" s="298">
        <v>122.29</v>
      </c>
      <c r="E27" s="298"/>
      <c r="F27" s="297">
        <v>1</v>
      </c>
      <c r="G27" s="298">
        <v>123.04</v>
      </c>
      <c r="H27" s="298"/>
      <c r="I27" s="297">
        <v>1</v>
      </c>
      <c r="J27" s="298">
        <v>122.36</v>
      </c>
      <c r="K27" s="267"/>
      <c r="L27" s="297">
        <v>1</v>
      </c>
      <c r="M27" s="298">
        <v>122.71</v>
      </c>
      <c r="N27" s="267"/>
      <c r="O27" s="297">
        <v>1</v>
      </c>
      <c r="P27" s="298">
        <v>123.31</v>
      </c>
      <c r="Q27" s="267"/>
      <c r="R27" s="297">
        <v>1</v>
      </c>
      <c r="S27" s="298">
        <v>122.74</v>
      </c>
      <c r="T27" s="298"/>
      <c r="U27" s="297">
        <v>1</v>
      </c>
      <c r="V27" s="298">
        <v>123.34</v>
      </c>
      <c r="W27" s="267"/>
      <c r="X27" s="297">
        <v>1</v>
      </c>
      <c r="Y27" s="298">
        <v>124.21</v>
      </c>
      <c r="Z27" s="298"/>
      <c r="AA27" s="297">
        <v>1</v>
      </c>
      <c r="AB27" s="298">
        <v>124.27</v>
      </c>
      <c r="AC27" s="267"/>
      <c r="AD27" s="297">
        <v>1</v>
      </c>
      <c r="AE27" s="298">
        <v>124.23</v>
      </c>
      <c r="AF27" s="267"/>
      <c r="AG27" s="297">
        <v>1</v>
      </c>
      <c r="AH27" s="298">
        <v>124.43</v>
      </c>
      <c r="AI27" s="267"/>
      <c r="AJ27" s="297">
        <v>1</v>
      </c>
      <c r="AK27" s="298">
        <v>124.14</v>
      </c>
      <c r="AL27" s="267"/>
      <c r="AM27" s="297">
        <v>1</v>
      </c>
      <c r="AN27" s="298">
        <v>124.56</v>
      </c>
      <c r="AO27" s="267"/>
      <c r="AP27" s="297">
        <v>1</v>
      </c>
      <c r="AQ27" s="298">
        <v>125</v>
      </c>
      <c r="AR27" s="298"/>
      <c r="AS27" s="297">
        <v>1</v>
      </c>
      <c r="AT27" s="298">
        <v>125.04</v>
      </c>
      <c r="AU27" s="267"/>
      <c r="AV27" s="297">
        <v>1</v>
      </c>
      <c r="AW27" s="298">
        <v>125.2</v>
      </c>
      <c r="AX27" s="267"/>
      <c r="AY27" s="297">
        <v>1</v>
      </c>
      <c r="AZ27" s="298">
        <v>125.02</v>
      </c>
      <c r="BA27" s="267"/>
      <c r="BB27" s="297">
        <v>1</v>
      </c>
      <c r="BC27" s="298">
        <v>125.12</v>
      </c>
      <c r="BD27" s="267"/>
      <c r="BE27" s="297">
        <v>1</v>
      </c>
      <c r="BF27" s="298">
        <v>125.12</v>
      </c>
      <c r="BG27" s="298"/>
      <c r="BH27" s="297">
        <v>1</v>
      </c>
      <c r="BI27" s="298">
        <v>124.66</v>
      </c>
      <c r="BJ27" s="298"/>
      <c r="BK27" s="297">
        <f>(C27+F27+I27+L27+O27+R27+U27+X27+AA27+AD27+AG27+AJ27+AM27+AP27+AS27+AV27+AY27+BB27+BE27+BH27)/20</f>
        <v>1</v>
      </c>
      <c r="BL27" s="299">
        <f>(D27+G27+J27+M27+P27+S27+V27+Y27+AB27+AE27+AH27+AK27+AN27+AQ27+AT27+AW27+AZ27+BC27+BF27+BI27)/20</f>
        <v>124.0395</v>
      </c>
      <c r="BM27" s="300"/>
      <c r="BN27" s="300"/>
      <c r="BO27" s="346"/>
      <c r="BP27" s="301"/>
      <c r="BQ27" s="301"/>
      <c r="BR27" s="275"/>
      <c r="BS27" s="347"/>
      <c r="BT27" s="347"/>
      <c r="BU27" s="275"/>
      <c r="BV27" s="107"/>
      <c r="BW27" s="160"/>
      <c r="BX27" s="160"/>
      <c r="BY27" s="160"/>
      <c r="BZ27" s="160"/>
      <c r="CA27" s="160"/>
      <c r="CB27" s="160"/>
      <c r="CC27" s="108"/>
      <c r="CD27" s="107"/>
      <c r="CE27" s="160"/>
      <c r="CF27" s="160"/>
      <c r="CG27" s="160"/>
      <c r="CH27" s="160"/>
      <c r="CI27" s="160"/>
      <c r="CJ27" s="160"/>
      <c r="CK27" s="160"/>
      <c r="CL27" s="160"/>
      <c r="CM27" s="160"/>
    </row>
    <row r="28" spans="1:155" x14ac:dyDescent="0.2">
      <c r="A28" s="287">
        <v>14</v>
      </c>
      <c r="B28" s="272" t="s">
        <v>298</v>
      </c>
      <c r="C28" s="297">
        <v>6.6275000000000004</v>
      </c>
      <c r="D28" s="298">
        <v>18.45</v>
      </c>
      <c r="E28" s="298"/>
      <c r="F28" s="297">
        <v>6.6711999999999998</v>
      </c>
      <c r="G28" s="298">
        <v>18.440000000000001</v>
      </c>
      <c r="H28" s="298"/>
      <c r="I28" s="297">
        <v>6.6269999999999998</v>
      </c>
      <c r="J28" s="298">
        <v>18.46</v>
      </c>
      <c r="K28" s="267"/>
      <c r="L28" s="297">
        <v>6.6525999999999996</v>
      </c>
      <c r="M28" s="298">
        <v>18.45</v>
      </c>
      <c r="N28" s="267"/>
      <c r="O28" s="297">
        <v>6.6875</v>
      </c>
      <c r="P28" s="298">
        <v>18.440000000000001</v>
      </c>
      <c r="Q28" s="298"/>
      <c r="R28" s="297">
        <v>6.6589</v>
      </c>
      <c r="S28" s="298">
        <v>18.43</v>
      </c>
      <c r="T28" s="298"/>
      <c r="U28" s="297">
        <v>6.6971999999999996</v>
      </c>
      <c r="V28" s="298">
        <v>18.420000000000002</v>
      </c>
      <c r="W28" s="267"/>
      <c r="X28" s="297">
        <v>6.7484000000000002</v>
      </c>
      <c r="Y28" s="298">
        <v>18.41</v>
      </c>
      <c r="Z28" s="298"/>
      <c r="AA28" s="297">
        <v>6.7503000000000002</v>
      </c>
      <c r="AB28" s="298">
        <v>18.41</v>
      </c>
      <c r="AC28" s="267"/>
      <c r="AD28" s="297">
        <v>6.7518000000000002</v>
      </c>
      <c r="AE28" s="298">
        <v>18.399999999999999</v>
      </c>
      <c r="AF28" s="298"/>
      <c r="AG28" s="297">
        <v>6.7656999999999998</v>
      </c>
      <c r="AH28" s="298">
        <v>18.39</v>
      </c>
      <c r="AI28" s="267"/>
      <c r="AJ28" s="297">
        <v>6.7542999999999997</v>
      </c>
      <c r="AK28" s="298">
        <v>18.38</v>
      </c>
      <c r="AL28" s="267"/>
      <c r="AM28" s="297">
        <v>6.7812000000000001</v>
      </c>
      <c r="AN28" s="298">
        <v>18.37</v>
      </c>
      <c r="AO28" s="267"/>
      <c r="AP28" s="297">
        <v>6.8308</v>
      </c>
      <c r="AQ28" s="298">
        <v>18.3</v>
      </c>
      <c r="AR28" s="267"/>
      <c r="AS28" s="297">
        <v>6.8315000000000001</v>
      </c>
      <c r="AT28" s="298">
        <v>18.3</v>
      </c>
      <c r="AU28" s="267"/>
      <c r="AV28" s="297">
        <v>6.8335999999999997</v>
      </c>
      <c r="AW28" s="298">
        <v>18.32</v>
      </c>
      <c r="AX28" s="298"/>
      <c r="AY28" s="297">
        <v>6.8102</v>
      </c>
      <c r="AZ28" s="298">
        <v>18.36</v>
      </c>
      <c r="BA28" s="267"/>
      <c r="BB28" s="297">
        <v>6.8144</v>
      </c>
      <c r="BC28" s="298">
        <v>18.36</v>
      </c>
      <c r="BD28" s="267"/>
      <c r="BE28" s="297">
        <v>6.8170999999999999</v>
      </c>
      <c r="BF28" s="298">
        <v>18.350000000000001</v>
      </c>
      <c r="BG28" s="267"/>
      <c r="BH28" s="297">
        <v>6.7919</v>
      </c>
      <c r="BI28" s="298">
        <v>18.350000000000001</v>
      </c>
      <c r="BJ28" s="267"/>
      <c r="BK28" s="297">
        <f t="shared" ref="BK28:BL29" si="2">(C28+F28+I28+L28+O28+R28+U28+X28+AA28+AD28+AG28+AJ28+AM28+AP28+AS28+AV28+AY28+BB28+BE28+BH28)/20</f>
        <v>6.7451549999999996</v>
      </c>
      <c r="BL28" s="299">
        <f t="shared" si="2"/>
        <v>18.389500000000005</v>
      </c>
      <c r="BM28" s="300"/>
      <c r="BN28" s="300"/>
      <c r="BO28" s="346"/>
      <c r="BP28" s="301"/>
      <c r="BQ28" s="301"/>
      <c r="BR28" s="275"/>
      <c r="BS28" s="347"/>
      <c r="BT28" s="347"/>
      <c r="BU28" s="275"/>
      <c r="BV28" s="107"/>
    </row>
    <row r="29" spans="1:155" s="196" customFormat="1" ht="13.5" thickBot="1" x14ac:dyDescent="0.25">
      <c r="A29" s="305">
        <v>15</v>
      </c>
      <c r="B29" s="306" t="s">
        <v>299</v>
      </c>
      <c r="C29" s="307">
        <v>6.6684999999999999</v>
      </c>
      <c r="D29" s="308">
        <v>18.34</v>
      </c>
      <c r="E29" s="308"/>
      <c r="F29" s="307">
        <v>6.6684999999999999</v>
      </c>
      <c r="G29" s="308">
        <v>18.45</v>
      </c>
      <c r="H29" s="308"/>
      <c r="I29" s="307">
        <v>6.6684999999999999</v>
      </c>
      <c r="J29" s="308">
        <v>18.350000000000001</v>
      </c>
      <c r="K29" s="277"/>
      <c r="L29" s="307">
        <v>6.6684999999999999</v>
      </c>
      <c r="M29" s="308">
        <v>18.399999999999999</v>
      </c>
      <c r="N29" s="277"/>
      <c r="O29" s="307">
        <v>6.6684999999999999</v>
      </c>
      <c r="P29" s="308">
        <v>18.489999999999998</v>
      </c>
      <c r="Q29" s="308"/>
      <c r="R29" s="307">
        <v>6.7024999999999997</v>
      </c>
      <c r="S29" s="308">
        <v>18.309999999999999</v>
      </c>
      <c r="T29" s="308"/>
      <c r="U29" s="307">
        <v>6.7160000000000002</v>
      </c>
      <c r="V29" s="308">
        <v>18.37</v>
      </c>
      <c r="W29" s="277"/>
      <c r="X29" s="307">
        <v>6.7138999999999998</v>
      </c>
      <c r="Y29" s="308">
        <v>18.5</v>
      </c>
      <c r="Z29" s="308"/>
      <c r="AA29" s="307">
        <v>6.7275999999999998</v>
      </c>
      <c r="AB29" s="308">
        <v>18.47</v>
      </c>
      <c r="AC29" s="277"/>
      <c r="AD29" s="307">
        <v>6.7240000000000002</v>
      </c>
      <c r="AE29" s="308">
        <v>18.48</v>
      </c>
      <c r="AF29" s="308"/>
      <c r="AG29" s="307">
        <v>6.7374000000000001</v>
      </c>
      <c r="AH29" s="308">
        <v>18.47</v>
      </c>
      <c r="AI29" s="277"/>
      <c r="AJ29" s="307">
        <v>6.7382</v>
      </c>
      <c r="AK29" s="308">
        <v>18.420000000000002</v>
      </c>
      <c r="AL29" s="277"/>
      <c r="AM29" s="307">
        <v>6.7371999999999996</v>
      </c>
      <c r="AN29" s="308">
        <v>18.489999999999998</v>
      </c>
      <c r="AO29" s="277"/>
      <c r="AP29" s="307">
        <v>6.7626999999999997</v>
      </c>
      <c r="AQ29" s="308">
        <v>18.48</v>
      </c>
      <c r="AR29" s="277"/>
      <c r="AS29" s="307">
        <v>6.7713999999999999</v>
      </c>
      <c r="AT29" s="308">
        <v>18.47</v>
      </c>
      <c r="AU29" s="277"/>
      <c r="AV29" s="307">
        <v>6.7750000000000004</v>
      </c>
      <c r="AW29" s="308">
        <v>18.48</v>
      </c>
      <c r="AX29" s="308"/>
      <c r="AY29" s="307">
        <v>6.7686999999999999</v>
      </c>
      <c r="AZ29" s="308">
        <v>18.47</v>
      </c>
      <c r="BA29" s="277"/>
      <c r="BB29" s="307">
        <v>6.78</v>
      </c>
      <c r="BC29" s="308">
        <v>18.45</v>
      </c>
      <c r="BD29" s="277"/>
      <c r="BE29" s="307">
        <v>6.7793000000000001</v>
      </c>
      <c r="BF29" s="308">
        <v>18.46</v>
      </c>
      <c r="BG29" s="277"/>
      <c r="BH29" s="307">
        <v>6.7720000000000002</v>
      </c>
      <c r="BI29" s="308">
        <v>18.41</v>
      </c>
      <c r="BJ29" s="277"/>
      <c r="BK29" s="307">
        <f t="shared" si="2"/>
        <v>6.7274200000000004</v>
      </c>
      <c r="BL29" s="309">
        <f t="shared" si="2"/>
        <v>18.438000000000002</v>
      </c>
      <c r="BM29" s="300"/>
      <c r="BN29" s="300"/>
      <c r="BO29" s="346"/>
      <c r="BP29" s="301"/>
      <c r="BQ29" s="301"/>
      <c r="BR29" s="275"/>
      <c r="BS29" s="347"/>
      <c r="BT29" s="347"/>
      <c r="BU29" s="275"/>
      <c r="BV29" s="107"/>
      <c r="BW29" s="160"/>
      <c r="BX29" s="160"/>
      <c r="BY29" s="160"/>
      <c r="BZ29" s="160"/>
      <c r="CA29" s="160"/>
      <c r="CB29" s="160"/>
      <c r="CC29" s="108"/>
      <c r="CD29" s="107"/>
      <c r="CE29" s="160"/>
      <c r="CF29" s="160"/>
      <c r="CG29" s="160"/>
      <c r="CH29" s="160"/>
      <c r="CI29" s="160"/>
      <c r="CJ29" s="160"/>
      <c r="CK29" s="160"/>
      <c r="CL29" s="160"/>
      <c r="CM29" s="160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</row>
    <row r="30" spans="1:155" ht="13.5" thickTop="1" x14ac:dyDescent="0.2">
      <c r="A30" s="272"/>
      <c r="B30" s="272"/>
      <c r="C30" s="267"/>
      <c r="D30" s="267"/>
      <c r="E30" s="267"/>
      <c r="F30" s="267"/>
      <c r="G30" s="267"/>
      <c r="H30" s="298"/>
      <c r="I30" s="267"/>
      <c r="J30" s="298"/>
      <c r="K30" s="298"/>
      <c r="L30" s="298"/>
      <c r="M30" s="298"/>
      <c r="N30" s="267"/>
      <c r="O30" s="298"/>
      <c r="P30" s="298"/>
      <c r="Q30" s="267"/>
      <c r="R30" s="298"/>
      <c r="S30" s="298"/>
      <c r="T30" s="298"/>
      <c r="U30" s="298"/>
      <c r="V30" s="298"/>
      <c r="W30" s="267"/>
      <c r="X30" s="267"/>
      <c r="Y30" s="298"/>
      <c r="Z30" s="298"/>
      <c r="AA30" s="298"/>
      <c r="AB30" s="298"/>
      <c r="AC30" s="267"/>
      <c r="AD30" s="298"/>
      <c r="AE30" s="298"/>
      <c r="AF30" s="267"/>
      <c r="AG30" s="298"/>
      <c r="AH30" s="298"/>
      <c r="AI30" s="267"/>
      <c r="AJ30" s="298"/>
      <c r="AK30" s="298"/>
      <c r="AL30" s="267"/>
      <c r="AM30" s="298"/>
      <c r="AN30" s="298"/>
      <c r="AO30" s="267"/>
      <c r="AP30" s="298"/>
      <c r="AQ30" s="298"/>
      <c r="AR30" s="298"/>
      <c r="AS30" s="298"/>
      <c r="AT30" s="298"/>
      <c r="AU30" s="267"/>
      <c r="AV30" s="298"/>
      <c r="AW30" s="298"/>
      <c r="AX30" s="267"/>
      <c r="AY30" s="298"/>
      <c r="AZ30" s="298"/>
      <c r="BA30" s="298"/>
      <c r="BB30" s="310"/>
      <c r="BC30" s="310"/>
      <c r="BD30" s="267"/>
      <c r="BE30" s="298"/>
      <c r="BF30" s="298"/>
      <c r="BG30" s="298"/>
      <c r="BH30" s="298"/>
      <c r="BI30" s="298"/>
      <c r="BJ30" s="298"/>
      <c r="BK30" s="298"/>
      <c r="BL30" s="298"/>
      <c r="BM30" s="298"/>
      <c r="BN30" s="330"/>
      <c r="BO30" s="275"/>
      <c r="BP30" s="275"/>
      <c r="BQ30" s="275"/>
      <c r="BR30" s="275"/>
      <c r="BS30" s="275"/>
      <c r="BT30" s="275"/>
      <c r="BU30" s="275"/>
      <c r="BV30" s="347"/>
      <c r="BW30" s="347"/>
      <c r="BX30" s="275"/>
      <c r="BY30" s="107"/>
      <c r="CC30" s="160"/>
      <c r="CD30" s="160"/>
      <c r="CF30" s="108"/>
      <c r="CG30" s="107"/>
      <c r="EW30" s="159"/>
      <c r="EX30" s="159"/>
      <c r="EY30" s="159"/>
    </row>
    <row r="31" spans="1:155" x14ac:dyDescent="0.2">
      <c r="A31" s="287"/>
      <c r="B31" s="272"/>
      <c r="C31" s="267"/>
      <c r="D31" s="267"/>
      <c r="E31" s="267"/>
      <c r="F31" s="267"/>
      <c r="G31" s="267"/>
      <c r="H31" s="298"/>
      <c r="I31" s="267"/>
      <c r="J31" s="298"/>
      <c r="K31" s="298"/>
      <c r="L31" s="298"/>
      <c r="M31" s="298"/>
      <c r="N31" s="267"/>
      <c r="O31" s="298"/>
      <c r="P31" s="298"/>
      <c r="Q31" s="267"/>
      <c r="R31" s="298"/>
      <c r="S31" s="298"/>
      <c r="T31" s="298"/>
      <c r="U31" s="298"/>
      <c r="V31" s="298"/>
      <c r="W31" s="267"/>
      <c r="X31" s="267"/>
      <c r="Y31" s="298"/>
      <c r="Z31" s="298"/>
      <c r="AA31" s="298"/>
      <c r="AB31" s="298"/>
      <c r="AC31" s="267"/>
      <c r="AD31" s="298"/>
      <c r="AE31" s="298"/>
      <c r="AF31" s="267"/>
      <c r="AG31" s="298"/>
      <c r="AH31" s="298"/>
      <c r="AI31" s="267"/>
      <c r="AJ31" s="298"/>
      <c r="AK31" s="298"/>
      <c r="AL31" s="267"/>
      <c r="AM31" s="298"/>
      <c r="AN31" s="298"/>
      <c r="AO31" s="267"/>
      <c r="AP31" s="298"/>
      <c r="AQ31" s="298"/>
      <c r="AR31" s="298"/>
      <c r="AS31" s="298"/>
      <c r="AT31" s="298"/>
      <c r="AU31" s="267"/>
      <c r="AV31" s="298"/>
      <c r="AW31" s="298"/>
      <c r="AX31" s="267"/>
      <c r="AY31" s="298"/>
      <c r="AZ31" s="298"/>
      <c r="BA31" s="298"/>
      <c r="BB31" s="310"/>
      <c r="BC31" s="310"/>
      <c r="BD31" s="267"/>
      <c r="BE31" s="298"/>
      <c r="BF31" s="298"/>
      <c r="BG31" s="298"/>
      <c r="BH31" s="298"/>
      <c r="BI31" s="298"/>
      <c r="BJ31" s="298"/>
      <c r="BK31" s="297"/>
      <c r="BL31" s="267"/>
      <c r="BM31" s="312"/>
      <c r="BN31" s="312"/>
      <c r="BO31" s="275"/>
      <c r="BP31" s="275"/>
      <c r="BQ31" s="275"/>
      <c r="BR31" s="275"/>
      <c r="BS31" s="347"/>
      <c r="BT31" s="347"/>
      <c r="BU31" s="275"/>
      <c r="BV31" s="107"/>
    </row>
    <row r="32" spans="1:155" x14ac:dyDescent="0.2">
      <c r="A32" s="287"/>
      <c r="B32" s="272"/>
      <c r="C32" s="298"/>
      <c r="D32" s="298"/>
      <c r="E32" s="298"/>
      <c r="F32" s="298"/>
      <c r="G32" s="298"/>
      <c r="H32" s="298"/>
      <c r="I32" s="267"/>
      <c r="J32" s="267"/>
      <c r="K32" s="267"/>
      <c r="L32" s="298"/>
      <c r="M32" s="298"/>
      <c r="N32" s="267"/>
      <c r="O32" s="298"/>
      <c r="P32" s="298"/>
      <c r="Q32" s="267"/>
      <c r="R32" s="298"/>
      <c r="S32" s="298"/>
      <c r="T32" s="298"/>
      <c r="U32" s="298"/>
      <c r="V32" s="298"/>
      <c r="W32" s="267"/>
      <c r="X32" s="267"/>
      <c r="Y32" s="267"/>
      <c r="Z32" s="267"/>
      <c r="AA32" s="298"/>
      <c r="AB32" s="298"/>
      <c r="AC32" s="267"/>
      <c r="AD32" s="298"/>
      <c r="AE32" s="298"/>
      <c r="AF32" s="267"/>
      <c r="AG32" s="298"/>
      <c r="AH32" s="298"/>
      <c r="AI32" s="267"/>
      <c r="AJ32" s="298"/>
      <c r="AK32" s="298"/>
      <c r="AL32" s="267"/>
      <c r="AM32" s="298"/>
      <c r="AN32" s="298"/>
      <c r="AO32" s="267"/>
      <c r="AP32" s="298"/>
      <c r="AQ32" s="298"/>
      <c r="AR32" s="298"/>
      <c r="AS32" s="298"/>
      <c r="AT32" s="298"/>
      <c r="AU32" s="267"/>
      <c r="AV32" s="298"/>
      <c r="AW32" s="298"/>
      <c r="AX32" s="267"/>
      <c r="AY32" s="298"/>
      <c r="AZ32" s="298"/>
      <c r="BA32" s="298"/>
      <c r="BB32" s="310"/>
      <c r="BC32" s="310"/>
      <c r="BD32" s="267"/>
      <c r="BE32" s="298"/>
      <c r="BF32" s="298"/>
      <c r="BG32" s="298"/>
      <c r="BH32" s="298"/>
      <c r="BI32" s="298"/>
      <c r="BJ32" s="298"/>
      <c r="BK32" s="313"/>
      <c r="BL32" s="313"/>
      <c r="BM32" s="312"/>
      <c r="BN32" s="312"/>
      <c r="BO32" s="275"/>
      <c r="BP32" s="275"/>
      <c r="BQ32" s="275"/>
      <c r="BR32" s="275"/>
      <c r="BS32" s="347"/>
      <c r="BT32" s="347"/>
      <c r="BU32" s="275"/>
      <c r="BV32" s="107"/>
    </row>
    <row r="33" spans="1:152" x14ac:dyDescent="0.2">
      <c r="A33" s="314"/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O33" s="163"/>
      <c r="BP33" s="349" t="s">
        <v>29</v>
      </c>
      <c r="BQ33" s="349"/>
      <c r="BR33" s="349"/>
      <c r="BS33" s="349"/>
      <c r="BT33" s="349"/>
      <c r="BU33" s="349"/>
      <c r="BV33" s="349"/>
      <c r="BW33" s="350"/>
      <c r="BX33" s="350"/>
      <c r="BY33" s="350"/>
      <c r="BZ33" s="350"/>
      <c r="CA33" s="350"/>
      <c r="CB33" s="350"/>
      <c r="CC33" s="351"/>
      <c r="CD33" s="148"/>
      <c r="CE33" s="275"/>
      <c r="CF33" s="275"/>
      <c r="CG33" s="275"/>
      <c r="CH33" s="275"/>
      <c r="CI33" s="275"/>
      <c r="CJ33" s="275"/>
      <c r="CK33" s="275"/>
      <c r="CL33" s="275"/>
      <c r="CM33" s="275"/>
      <c r="CN33" s="312"/>
      <c r="CO33" s="312"/>
      <c r="CP33" s="312"/>
      <c r="CQ33" s="312"/>
      <c r="CR33" s="312"/>
      <c r="CS33" s="312"/>
      <c r="CT33" s="312"/>
      <c r="CU33" s="312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84"/>
    </row>
    <row r="34" spans="1:152" x14ac:dyDescent="0.2">
      <c r="A34" s="314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O34" s="163"/>
      <c r="BP34" s="349"/>
      <c r="BQ34" s="349"/>
      <c r="BR34" s="349"/>
      <c r="BS34" s="349"/>
      <c r="BT34" s="349"/>
      <c r="BU34" s="349"/>
      <c r="BV34" s="349"/>
      <c r="BW34" s="350"/>
      <c r="BX34" s="350"/>
      <c r="BY34" s="350"/>
      <c r="BZ34" s="350"/>
      <c r="CA34" s="350"/>
      <c r="CB34" s="350"/>
      <c r="CC34" s="351"/>
      <c r="CD34" s="148"/>
      <c r="CE34" s="275"/>
      <c r="CF34" s="275"/>
      <c r="CG34" s="275"/>
      <c r="CH34" s="275"/>
      <c r="CI34" s="275"/>
      <c r="CJ34" s="275"/>
      <c r="CK34" s="275"/>
      <c r="CL34" s="275"/>
      <c r="CM34" s="275"/>
      <c r="CN34" s="312"/>
      <c r="CO34" s="312"/>
      <c r="CP34" s="312"/>
      <c r="CQ34" s="312"/>
      <c r="CR34" s="312"/>
      <c r="CS34" s="312"/>
      <c r="CT34" s="312"/>
      <c r="CU34" s="312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84"/>
    </row>
    <row r="35" spans="1:152" ht="25.5" x14ac:dyDescent="0.2">
      <c r="A35" s="314"/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5"/>
      <c r="BE35" s="314"/>
      <c r="BF35" s="314"/>
      <c r="BG35" s="314"/>
      <c r="BH35" s="314"/>
      <c r="BI35" s="314"/>
      <c r="BJ35" s="314"/>
      <c r="BK35" s="316"/>
      <c r="BL35" s="316"/>
      <c r="BM35" s="316"/>
      <c r="BN35" s="316"/>
      <c r="BO35" s="350"/>
      <c r="BP35" s="349"/>
      <c r="BQ35" s="349"/>
      <c r="BR35" s="275" t="s">
        <v>5</v>
      </c>
      <c r="BS35" s="275" t="s">
        <v>6</v>
      </c>
      <c r="BT35" s="275" t="s">
        <v>7</v>
      </c>
      <c r="BU35" s="275" t="s">
        <v>8</v>
      </c>
      <c r="BV35" s="107" t="s">
        <v>9</v>
      </c>
      <c r="BW35" s="160" t="s">
        <v>10</v>
      </c>
      <c r="BX35" s="160" t="s">
        <v>25</v>
      </c>
      <c r="BY35" s="160" t="s">
        <v>26</v>
      </c>
      <c r="BZ35" s="160" t="s">
        <v>13</v>
      </c>
      <c r="CA35" s="160" t="s">
        <v>14</v>
      </c>
      <c r="CB35" s="160" t="s">
        <v>15</v>
      </c>
      <c r="CC35" s="108" t="s">
        <v>27</v>
      </c>
      <c r="CD35" s="107" t="s">
        <v>17</v>
      </c>
      <c r="CE35" s="370" t="s">
        <v>298</v>
      </c>
      <c r="CF35" s="370" t="s">
        <v>299</v>
      </c>
      <c r="CG35" s="275"/>
      <c r="CH35" s="275"/>
      <c r="CI35" s="275"/>
      <c r="CJ35" s="275"/>
      <c r="CK35" s="275"/>
      <c r="CL35" s="275"/>
      <c r="CM35" s="275"/>
      <c r="CN35" s="312"/>
      <c r="CO35" s="312"/>
      <c r="CP35" s="312"/>
      <c r="CQ35" s="312"/>
      <c r="CR35" s="312"/>
      <c r="CS35" s="312"/>
      <c r="CT35" s="312"/>
      <c r="CU35" s="312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7"/>
      <c r="DR35" s="284"/>
    </row>
    <row r="36" spans="1:152" s="175" customFormat="1" x14ac:dyDescent="0.2">
      <c r="A36" s="318"/>
      <c r="B36" s="186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5"/>
      <c r="BE36" s="319"/>
      <c r="BF36" s="319"/>
      <c r="BG36" s="319"/>
      <c r="BH36" s="319"/>
      <c r="BI36" s="319"/>
      <c r="BJ36" s="319"/>
      <c r="BK36" s="320"/>
      <c r="BL36" s="320"/>
      <c r="BM36" s="322"/>
      <c r="BN36" s="322"/>
      <c r="BO36" s="352"/>
      <c r="BP36" s="353">
        <v>1</v>
      </c>
      <c r="BQ36" s="350" t="s">
        <v>295</v>
      </c>
      <c r="BR36" s="354">
        <v>120.63</v>
      </c>
      <c r="BS36" s="354">
        <v>157.6</v>
      </c>
      <c r="BT36" s="354">
        <v>125.97</v>
      </c>
      <c r="BU36" s="354">
        <v>137.34</v>
      </c>
      <c r="BV36" s="354">
        <v>161110.96</v>
      </c>
      <c r="BW36" s="354">
        <v>2355.31</v>
      </c>
      <c r="BX36" s="354">
        <v>93.89</v>
      </c>
      <c r="BY36" s="354">
        <v>93.49</v>
      </c>
      <c r="BZ36" s="354">
        <v>14.32</v>
      </c>
      <c r="CA36" s="354">
        <v>15.36</v>
      </c>
      <c r="CB36" s="354">
        <v>18.45</v>
      </c>
      <c r="CC36" s="354">
        <v>170.69</v>
      </c>
      <c r="CD36" s="354">
        <v>122.29</v>
      </c>
      <c r="CE36" s="354">
        <v>18.45</v>
      </c>
      <c r="CF36" s="354">
        <v>18.34</v>
      </c>
      <c r="CG36" s="164"/>
      <c r="CH36" s="164"/>
      <c r="CI36" s="164"/>
      <c r="CJ36" s="164"/>
      <c r="CK36" s="164"/>
      <c r="CL36" s="164"/>
      <c r="CM36" s="164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</row>
    <row r="37" spans="1:152" s="175" customFormat="1" x14ac:dyDescent="0.2">
      <c r="A37" s="323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15"/>
      <c r="BE37" s="324"/>
      <c r="BF37" s="324"/>
      <c r="BG37" s="324"/>
      <c r="BH37" s="324"/>
      <c r="BI37" s="324"/>
      <c r="BJ37" s="324"/>
      <c r="BK37" s="320"/>
      <c r="BL37" s="320"/>
      <c r="BM37" s="322"/>
      <c r="BN37" s="322"/>
      <c r="BO37" s="352"/>
      <c r="BP37" s="353">
        <v>2</v>
      </c>
      <c r="BQ37" s="350" t="s">
        <v>296</v>
      </c>
      <c r="BR37" s="354">
        <v>120.21</v>
      </c>
      <c r="BS37" s="354">
        <v>156.88</v>
      </c>
      <c r="BT37" s="354">
        <v>125.55</v>
      </c>
      <c r="BU37" s="354">
        <v>137.33000000000001</v>
      </c>
      <c r="BV37" s="354">
        <v>160911.71</v>
      </c>
      <c r="BW37" s="354">
        <v>2307</v>
      </c>
      <c r="BX37" s="354">
        <v>94.27</v>
      </c>
      <c r="BY37" s="354">
        <v>93.45</v>
      </c>
      <c r="BZ37" s="354">
        <v>14.29</v>
      </c>
      <c r="CA37" s="354">
        <v>15.37</v>
      </c>
      <c r="CB37" s="354">
        <v>18.440000000000001</v>
      </c>
      <c r="CC37" s="354">
        <v>171.97</v>
      </c>
      <c r="CD37" s="354">
        <v>123.04</v>
      </c>
      <c r="CE37" s="354">
        <v>18.440000000000001</v>
      </c>
      <c r="CF37" s="354">
        <v>18.45</v>
      </c>
      <c r="CG37" s="164"/>
      <c r="CH37" s="164"/>
      <c r="CI37" s="164"/>
      <c r="CJ37" s="164"/>
      <c r="CK37" s="164"/>
      <c r="CL37" s="164"/>
      <c r="CM37" s="164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</row>
    <row r="38" spans="1:152" s="175" customFormat="1" x14ac:dyDescent="0.2">
      <c r="A38" s="68"/>
      <c r="B38" s="176"/>
      <c r="C38" s="176"/>
      <c r="BD38" s="315"/>
      <c r="BK38" s="325"/>
      <c r="BL38" s="325"/>
      <c r="BO38" s="164"/>
      <c r="BP38" s="353">
        <v>3</v>
      </c>
      <c r="BQ38" s="350" t="s">
        <v>275</v>
      </c>
      <c r="BR38" s="354">
        <v>118.74</v>
      </c>
      <c r="BS38" s="354">
        <v>155.80000000000001</v>
      </c>
      <c r="BT38" s="354">
        <v>125.32</v>
      </c>
      <c r="BU38" s="354">
        <v>137.34</v>
      </c>
      <c r="BV38" s="354">
        <v>155634.57</v>
      </c>
      <c r="BW38" s="354">
        <v>2192.1999999999998</v>
      </c>
      <c r="BX38" s="354">
        <v>93.09</v>
      </c>
      <c r="BY38" s="354">
        <v>92.73</v>
      </c>
      <c r="BZ38" s="354">
        <v>14.29</v>
      </c>
      <c r="CA38" s="354">
        <v>15.26</v>
      </c>
      <c r="CB38" s="354">
        <v>18.46</v>
      </c>
      <c r="CC38" s="354">
        <v>170.42</v>
      </c>
      <c r="CD38" s="354">
        <v>122.36</v>
      </c>
      <c r="CE38" s="354">
        <v>18.46</v>
      </c>
      <c r="CF38" s="354">
        <v>18.350000000000001</v>
      </c>
      <c r="CG38" s="164"/>
      <c r="CH38" s="164"/>
      <c r="CI38" s="164"/>
      <c r="CJ38" s="164"/>
      <c r="CK38" s="164"/>
      <c r="CL38" s="164"/>
      <c r="CM38" s="164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</row>
    <row r="39" spans="1:152" s="175" customFormat="1" x14ac:dyDescent="0.2">
      <c r="A39" s="68"/>
      <c r="B39" s="176"/>
      <c r="C39" s="176"/>
      <c r="BD39" s="315"/>
      <c r="BK39" s="325"/>
      <c r="BL39" s="325"/>
      <c r="BO39" s="164"/>
      <c r="BP39" s="353">
        <v>4</v>
      </c>
      <c r="BQ39" s="350" t="s">
        <v>278</v>
      </c>
      <c r="BR39" s="354">
        <v>118.41</v>
      </c>
      <c r="BS39" s="354">
        <v>156.13999999999999</v>
      </c>
      <c r="BT39" s="354">
        <v>125.51</v>
      </c>
      <c r="BU39" s="354">
        <v>137.33000000000001</v>
      </c>
      <c r="BV39" s="354">
        <v>155326.32</v>
      </c>
      <c r="BW39" s="354">
        <v>2171.9699999999998</v>
      </c>
      <c r="BX39" s="354">
        <v>93.03</v>
      </c>
      <c r="BY39" s="354">
        <v>93.01</v>
      </c>
      <c r="BZ39" s="354">
        <v>14.26</v>
      </c>
      <c r="CA39" s="354">
        <v>15.26</v>
      </c>
      <c r="CB39" s="354">
        <v>18.45</v>
      </c>
      <c r="CC39" s="354">
        <v>170.97</v>
      </c>
      <c r="CD39" s="354">
        <v>122.71</v>
      </c>
      <c r="CE39" s="354">
        <v>18.45</v>
      </c>
      <c r="CF39" s="354">
        <v>18.399999999999999</v>
      </c>
      <c r="CG39" s="164"/>
      <c r="CH39" s="164"/>
      <c r="CI39" s="164"/>
      <c r="CJ39" s="164"/>
      <c r="CK39" s="164"/>
      <c r="CL39" s="164"/>
      <c r="CM39" s="164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</row>
    <row r="40" spans="1:152" s="175" customFormat="1" x14ac:dyDescent="0.2">
      <c r="A40" s="68"/>
      <c r="B40" s="176"/>
      <c r="C40" s="176"/>
      <c r="BD40" s="315"/>
      <c r="BK40" s="325"/>
      <c r="BL40" s="325"/>
      <c r="BO40" s="164"/>
      <c r="BP40" s="353">
        <v>5</v>
      </c>
      <c r="BQ40" s="350" t="s">
        <v>279</v>
      </c>
      <c r="BR40" s="354">
        <v>118.76</v>
      </c>
      <c r="BS40" s="354">
        <v>152.72999999999999</v>
      </c>
      <c r="BT40" s="354">
        <v>125.57</v>
      </c>
      <c r="BU40" s="354">
        <v>137.22999999999999</v>
      </c>
      <c r="BV40" s="354">
        <v>154730.62</v>
      </c>
      <c r="BW40" s="354">
        <v>2137.58</v>
      </c>
      <c r="BX40" s="354">
        <v>93.36</v>
      </c>
      <c r="BY40" s="354">
        <v>93.02</v>
      </c>
      <c r="BZ40" s="354">
        <v>14.26</v>
      </c>
      <c r="CA40" s="354">
        <v>15.28</v>
      </c>
      <c r="CB40" s="354">
        <v>18.440000000000001</v>
      </c>
      <c r="CC40" s="354">
        <v>171.53</v>
      </c>
      <c r="CD40" s="354">
        <v>123.31</v>
      </c>
      <c r="CE40" s="354">
        <v>18.440000000000001</v>
      </c>
      <c r="CF40" s="354">
        <v>18.489999999999998</v>
      </c>
      <c r="CG40" s="164"/>
      <c r="CH40" s="164"/>
      <c r="CI40" s="164"/>
      <c r="CJ40" s="164"/>
      <c r="CK40" s="164"/>
      <c r="CL40" s="164"/>
      <c r="CM40" s="164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</row>
    <row r="41" spans="1:152" s="175" customFormat="1" x14ac:dyDescent="0.2">
      <c r="A41" s="68"/>
      <c r="B41" s="176"/>
      <c r="C41" s="176"/>
      <c r="BD41" s="315"/>
      <c r="BK41" s="325"/>
      <c r="BL41" s="325"/>
      <c r="BO41" s="164"/>
      <c r="BP41" s="353">
        <v>6</v>
      </c>
      <c r="BQ41" s="350" t="s">
        <v>285</v>
      </c>
      <c r="BR41" s="354">
        <v>118.95</v>
      </c>
      <c r="BS41" s="354">
        <v>152.38999999999999</v>
      </c>
      <c r="BT41" s="354">
        <v>125.31</v>
      </c>
      <c r="BU41" s="354">
        <v>137.22</v>
      </c>
      <c r="BV41" s="354">
        <v>154966.63</v>
      </c>
      <c r="BW41" s="354">
        <v>2180.11</v>
      </c>
      <c r="BX41" s="354">
        <v>93.2</v>
      </c>
      <c r="BY41" s="354">
        <v>92.59</v>
      </c>
      <c r="BZ41" s="354">
        <v>14.19</v>
      </c>
      <c r="CA41" s="354">
        <v>15.12</v>
      </c>
      <c r="CB41" s="354">
        <v>18.43</v>
      </c>
      <c r="CC41" s="354">
        <v>170.13</v>
      </c>
      <c r="CD41" s="354">
        <v>122.74</v>
      </c>
      <c r="CE41" s="354">
        <v>18.43</v>
      </c>
      <c r="CF41" s="354">
        <v>18.309999999999999</v>
      </c>
      <c r="CG41" s="164"/>
      <c r="CH41" s="164"/>
      <c r="CI41" s="164"/>
      <c r="CJ41" s="164"/>
      <c r="CK41" s="164"/>
      <c r="CL41" s="164"/>
      <c r="CM41" s="164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</row>
    <row r="42" spans="1:152" s="175" customFormat="1" x14ac:dyDescent="0.2">
      <c r="A42" s="68"/>
      <c r="B42" s="176"/>
      <c r="C42" s="176"/>
      <c r="BD42" s="315"/>
      <c r="BK42" s="325"/>
      <c r="BL42" s="325"/>
      <c r="BO42" s="164"/>
      <c r="BP42" s="353">
        <v>7</v>
      </c>
      <c r="BQ42" s="350" t="s">
        <v>286</v>
      </c>
      <c r="BR42" s="354">
        <v>118.72</v>
      </c>
      <c r="BS42" s="354">
        <v>151.65</v>
      </c>
      <c r="BT42" s="354">
        <v>125.08</v>
      </c>
      <c r="BU42" s="354">
        <v>137.11000000000001</v>
      </c>
      <c r="BV42" s="354">
        <v>155000.13</v>
      </c>
      <c r="BW42" s="354">
        <v>2174.11</v>
      </c>
      <c r="BX42" s="354">
        <v>93.1</v>
      </c>
      <c r="BY42" s="354">
        <v>93.4</v>
      </c>
      <c r="BZ42" s="354">
        <v>14.12</v>
      </c>
      <c r="CA42" s="354">
        <v>15.17</v>
      </c>
      <c r="CB42" s="354">
        <v>18.420000000000002</v>
      </c>
      <c r="CC42" s="354">
        <v>170.96</v>
      </c>
      <c r="CD42" s="354">
        <v>123.34</v>
      </c>
      <c r="CE42" s="354">
        <v>18.420000000000002</v>
      </c>
      <c r="CF42" s="354">
        <v>18.37</v>
      </c>
      <c r="CG42" s="164"/>
      <c r="CH42" s="164"/>
      <c r="CI42" s="164"/>
      <c r="CJ42" s="164"/>
      <c r="CK42" s="164"/>
      <c r="CL42" s="164"/>
      <c r="CM42" s="164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</row>
    <row r="43" spans="1:152" s="175" customFormat="1" x14ac:dyDescent="0.2">
      <c r="A43" s="68"/>
      <c r="B43" s="176"/>
      <c r="C43" s="176"/>
      <c r="BD43" s="315"/>
      <c r="BK43" s="325"/>
      <c r="BL43" s="325"/>
      <c r="BO43" s="164"/>
      <c r="BP43" s="353">
        <v>8</v>
      </c>
      <c r="BQ43" s="350" t="s">
        <v>287</v>
      </c>
      <c r="BR43" s="354">
        <v>119.93</v>
      </c>
      <c r="BS43" s="354">
        <v>152.33000000000001</v>
      </c>
      <c r="BT43" s="354">
        <v>125.49</v>
      </c>
      <c r="BU43" s="354">
        <v>137.04</v>
      </c>
      <c r="BV43" s="354">
        <v>155946.9</v>
      </c>
      <c r="BW43" s="354">
        <v>2171.19</v>
      </c>
      <c r="BX43" s="354">
        <v>94.14</v>
      </c>
      <c r="BY43" s="354">
        <v>93.84</v>
      </c>
      <c r="BZ43" s="354">
        <v>14.08</v>
      </c>
      <c r="CA43" s="354">
        <v>15.18</v>
      </c>
      <c r="CB43" s="354">
        <v>18.41</v>
      </c>
      <c r="CC43" s="354">
        <v>171.69</v>
      </c>
      <c r="CD43" s="354">
        <v>124.21</v>
      </c>
      <c r="CE43" s="354">
        <v>18.41</v>
      </c>
      <c r="CF43" s="354">
        <v>18.5</v>
      </c>
      <c r="CG43" s="164"/>
      <c r="CH43" s="164"/>
      <c r="CI43" s="164"/>
      <c r="CJ43" s="164"/>
      <c r="CK43" s="164"/>
      <c r="CL43" s="164"/>
      <c r="CM43" s="164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</row>
    <row r="44" spans="1:152" s="175" customFormat="1" x14ac:dyDescent="0.2">
      <c r="A44" s="68"/>
      <c r="B44" s="176"/>
      <c r="C44" s="176"/>
      <c r="BD44" s="315"/>
      <c r="BK44" s="325"/>
      <c r="BL44" s="325"/>
      <c r="BO44" s="164"/>
      <c r="BP44" s="353">
        <v>9</v>
      </c>
      <c r="BQ44" s="350" t="s">
        <v>288</v>
      </c>
      <c r="BR44" s="354">
        <v>119.66</v>
      </c>
      <c r="BS44" s="354">
        <v>151.4</v>
      </c>
      <c r="BT44" s="354">
        <v>125.75</v>
      </c>
      <c r="BU44" s="354">
        <v>137</v>
      </c>
      <c r="BV44" s="354">
        <v>156475.81</v>
      </c>
      <c r="BW44" s="354">
        <v>2184.42</v>
      </c>
      <c r="BX44" s="354">
        <v>93.75</v>
      </c>
      <c r="BY44" s="354">
        <v>93.78</v>
      </c>
      <c r="BZ44" s="354">
        <v>14.07</v>
      </c>
      <c r="CA44" s="354">
        <v>15.12</v>
      </c>
      <c r="CB44" s="354">
        <v>18.41</v>
      </c>
      <c r="CC44" s="354">
        <v>171.51</v>
      </c>
      <c r="CD44" s="354">
        <v>124.27</v>
      </c>
      <c r="CE44" s="354">
        <v>18.41</v>
      </c>
      <c r="CF44" s="354">
        <v>18.47</v>
      </c>
      <c r="CG44" s="164"/>
      <c r="CH44" s="164"/>
      <c r="CI44" s="164"/>
      <c r="CJ44" s="164"/>
      <c r="CK44" s="164"/>
      <c r="CL44" s="164"/>
      <c r="CM44" s="164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</row>
    <row r="45" spans="1:152" s="175" customFormat="1" x14ac:dyDescent="0.2">
      <c r="A45" s="68"/>
      <c r="BD45" s="315"/>
      <c r="BK45" s="325"/>
      <c r="BL45" s="325"/>
      <c r="BO45" s="164"/>
      <c r="BP45" s="353">
        <v>10</v>
      </c>
      <c r="BQ45" s="350" t="s">
        <v>290</v>
      </c>
      <c r="BR45" s="354">
        <v>119.18</v>
      </c>
      <c r="BS45" s="354">
        <v>151.68</v>
      </c>
      <c r="BT45" s="354">
        <v>125.65</v>
      </c>
      <c r="BU45" s="354">
        <v>136.94</v>
      </c>
      <c r="BV45" s="354">
        <v>155983.19</v>
      </c>
      <c r="BW45" s="354">
        <v>2171.54</v>
      </c>
      <c r="BX45" s="354">
        <v>94.61</v>
      </c>
      <c r="BY45" s="354">
        <v>94.17</v>
      </c>
      <c r="BZ45" s="354">
        <v>14.11</v>
      </c>
      <c r="CA45" s="354">
        <v>15.18</v>
      </c>
      <c r="CB45" s="354">
        <v>18.399999999999999</v>
      </c>
      <c r="CC45" s="354">
        <v>171.38</v>
      </c>
      <c r="CD45" s="354">
        <v>124.23</v>
      </c>
      <c r="CE45" s="354">
        <v>18.399999999999999</v>
      </c>
      <c r="CF45" s="354">
        <v>18.48</v>
      </c>
      <c r="CG45" s="164"/>
      <c r="CH45" s="164"/>
      <c r="CI45" s="164"/>
      <c r="CJ45" s="164"/>
      <c r="CK45" s="164"/>
      <c r="CL45" s="164"/>
      <c r="CM45" s="164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</row>
    <row r="46" spans="1:152" s="175" customFormat="1" x14ac:dyDescent="0.2">
      <c r="A46" s="68"/>
      <c r="BD46" s="315"/>
      <c r="BK46" s="177"/>
      <c r="BL46" s="177"/>
      <c r="BO46" s="164"/>
      <c r="BP46" s="353">
        <v>11</v>
      </c>
      <c r="BQ46" s="350" t="s">
        <v>289</v>
      </c>
      <c r="BR46" s="354">
        <v>119.53</v>
      </c>
      <c r="BS46" s="354">
        <v>151.32</v>
      </c>
      <c r="BT46" s="354">
        <v>125.92</v>
      </c>
      <c r="BU46" s="354">
        <v>136.88</v>
      </c>
      <c r="BV46" s="354">
        <v>155949.35999999999</v>
      </c>
      <c r="BW46" s="354">
        <v>2160.1</v>
      </c>
      <c r="BX46" s="354">
        <v>94.52</v>
      </c>
      <c r="BY46" s="354">
        <v>94.52</v>
      </c>
      <c r="BZ46" s="354">
        <v>14.11</v>
      </c>
      <c r="CA46" s="354">
        <v>15.15</v>
      </c>
      <c r="CB46" s="354">
        <v>18.39</v>
      </c>
      <c r="CC46" s="354">
        <v>171.54</v>
      </c>
      <c r="CD46" s="354">
        <v>124.43</v>
      </c>
      <c r="CE46" s="354">
        <v>18.39</v>
      </c>
      <c r="CF46" s="354">
        <v>18.47</v>
      </c>
      <c r="CG46" s="164"/>
      <c r="CH46" s="164"/>
      <c r="CI46" s="164"/>
      <c r="CJ46" s="164"/>
      <c r="CK46" s="164"/>
      <c r="CL46" s="164"/>
      <c r="CM46" s="164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</row>
    <row r="47" spans="1:152" s="175" customFormat="1" x14ac:dyDescent="0.2">
      <c r="A47" s="68"/>
      <c r="BD47" s="315"/>
      <c r="BK47" s="177"/>
      <c r="BL47" s="177"/>
      <c r="BO47" s="164"/>
      <c r="BP47" s="353">
        <v>12</v>
      </c>
      <c r="BQ47" s="350" t="s">
        <v>291</v>
      </c>
      <c r="BR47" s="354">
        <v>119.34</v>
      </c>
      <c r="BS47" s="354">
        <v>151.87</v>
      </c>
      <c r="BT47" s="354">
        <v>125.66</v>
      </c>
      <c r="BU47" s="354">
        <v>136.75</v>
      </c>
      <c r="BV47" s="354">
        <v>156616.26999999999</v>
      </c>
      <c r="BW47" s="354">
        <v>2187.35</v>
      </c>
      <c r="BX47" s="354">
        <v>95.33</v>
      </c>
      <c r="BY47" s="354">
        <v>94.99</v>
      </c>
      <c r="BZ47" s="354">
        <v>14.1</v>
      </c>
      <c r="CA47" s="354">
        <v>15.25</v>
      </c>
      <c r="CB47" s="354">
        <v>18.38</v>
      </c>
      <c r="CC47" s="354">
        <v>170.95</v>
      </c>
      <c r="CD47" s="354">
        <v>124.14</v>
      </c>
      <c r="CE47" s="354">
        <v>18.38</v>
      </c>
      <c r="CF47" s="354">
        <v>18.420000000000002</v>
      </c>
      <c r="CG47" s="164"/>
      <c r="CH47" s="164"/>
      <c r="CI47" s="164"/>
      <c r="CJ47" s="164"/>
      <c r="CK47" s="164"/>
      <c r="CL47" s="164"/>
      <c r="CM47" s="164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</row>
    <row r="48" spans="1:152" s="175" customFormat="1" x14ac:dyDescent="0.2">
      <c r="A48" s="68"/>
      <c r="BK48" s="177"/>
      <c r="BL48" s="177"/>
      <c r="BO48" s="164"/>
      <c r="BP48" s="353">
        <v>13</v>
      </c>
      <c r="BQ48" s="350" t="s">
        <v>280</v>
      </c>
      <c r="BR48" s="354">
        <v>120.17</v>
      </c>
      <c r="BS48" s="354">
        <v>152.77000000000001</v>
      </c>
      <c r="BT48" s="354">
        <v>125.95</v>
      </c>
      <c r="BU48" s="354">
        <v>136.72999999999999</v>
      </c>
      <c r="BV48" s="354">
        <v>158036.75</v>
      </c>
      <c r="BW48" s="354">
        <v>2193.5</v>
      </c>
      <c r="BX48" s="354">
        <v>95.44</v>
      </c>
      <c r="BY48" s="354">
        <v>94.6</v>
      </c>
      <c r="BZ48" s="354">
        <v>14.1</v>
      </c>
      <c r="CA48" s="354">
        <v>15.27</v>
      </c>
      <c r="CB48" s="354">
        <v>18.37</v>
      </c>
      <c r="CC48" s="354">
        <v>171.78</v>
      </c>
      <c r="CD48" s="354">
        <v>124.56</v>
      </c>
      <c r="CE48" s="354">
        <v>18.37</v>
      </c>
      <c r="CF48" s="354">
        <v>18.489999999999998</v>
      </c>
      <c r="CG48" s="164"/>
      <c r="CH48" s="164"/>
      <c r="CI48" s="164"/>
      <c r="CJ48" s="164"/>
      <c r="CK48" s="164"/>
      <c r="CL48" s="164"/>
      <c r="CM48" s="164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</row>
    <row r="49" spans="1:152" s="175" customFormat="1" x14ac:dyDescent="0.2">
      <c r="A49" s="68"/>
      <c r="BK49" s="177"/>
      <c r="BL49" s="177"/>
      <c r="BO49" s="164"/>
      <c r="BP49" s="353">
        <v>14</v>
      </c>
      <c r="BQ49" s="350" t="s">
        <v>281</v>
      </c>
      <c r="BR49" s="354">
        <v>120.48</v>
      </c>
      <c r="BS49" s="354">
        <v>152.79</v>
      </c>
      <c r="BT49" s="354">
        <v>125.6</v>
      </c>
      <c r="BU49" s="354">
        <v>136.25</v>
      </c>
      <c r="BV49" s="354">
        <v>157931.25</v>
      </c>
      <c r="BW49" s="354">
        <v>2184.5</v>
      </c>
      <c r="BX49" s="354">
        <v>95.36</v>
      </c>
      <c r="BY49" s="354">
        <v>94.33</v>
      </c>
      <c r="BZ49" s="354">
        <v>14.05</v>
      </c>
      <c r="CA49" s="354">
        <v>15.19</v>
      </c>
      <c r="CB49" s="354">
        <v>18.3</v>
      </c>
      <c r="CC49" s="354">
        <v>172.24</v>
      </c>
      <c r="CD49" s="354">
        <v>125</v>
      </c>
      <c r="CE49" s="354">
        <v>18.3</v>
      </c>
      <c r="CF49" s="354">
        <v>18.48</v>
      </c>
      <c r="CG49" s="164"/>
      <c r="CH49" s="164"/>
      <c r="CI49" s="164"/>
      <c r="CJ49" s="164"/>
      <c r="CK49" s="164"/>
      <c r="CL49" s="164"/>
      <c r="CM49" s="164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</row>
    <row r="50" spans="1:152" s="175" customFormat="1" x14ac:dyDescent="0.2">
      <c r="A50" s="68"/>
      <c r="BK50" s="177"/>
      <c r="BL50" s="177"/>
      <c r="BO50" s="164"/>
      <c r="BP50" s="353">
        <v>15</v>
      </c>
      <c r="BQ50" s="350" t="s">
        <v>292</v>
      </c>
      <c r="BR50" s="354">
        <v>120.35</v>
      </c>
      <c r="BS50" s="354">
        <v>153.04</v>
      </c>
      <c r="BT50" s="354">
        <v>125.79</v>
      </c>
      <c r="BU50" s="354">
        <v>136.22999999999999</v>
      </c>
      <c r="BV50" s="354">
        <v>158365.66</v>
      </c>
      <c r="BW50" s="354">
        <v>2200.6999999999998</v>
      </c>
      <c r="BX50" s="354">
        <v>95.44</v>
      </c>
      <c r="BY50" s="354">
        <v>93.78</v>
      </c>
      <c r="BZ50" s="354">
        <v>14.03</v>
      </c>
      <c r="CA50" s="354">
        <v>15.17</v>
      </c>
      <c r="CB50" s="354">
        <v>18.3</v>
      </c>
      <c r="CC50" s="354">
        <v>171.75</v>
      </c>
      <c r="CD50" s="354">
        <v>125.04</v>
      </c>
      <c r="CE50" s="354">
        <v>18.3</v>
      </c>
      <c r="CF50" s="354">
        <v>18.47</v>
      </c>
      <c r="CG50" s="164"/>
      <c r="CH50" s="164"/>
      <c r="CI50" s="164"/>
      <c r="CJ50" s="164"/>
      <c r="CK50" s="164"/>
      <c r="CL50" s="164"/>
      <c r="CM50" s="164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</row>
    <row r="51" spans="1:152" s="175" customFormat="1" x14ac:dyDescent="0.2">
      <c r="A51" s="68"/>
      <c r="BK51" s="177"/>
      <c r="BL51" s="177"/>
      <c r="BO51" s="164"/>
      <c r="BP51" s="353">
        <v>16</v>
      </c>
      <c r="BQ51" s="350" t="s">
        <v>293</v>
      </c>
      <c r="BR51" s="354">
        <v>119.85</v>
      </c>
      <c r="BS51" s="354">
        <v>153.16999999999999</v>
      </c>
      <c r="BT51" s="354">
        <v>125.98</v>
      </c>
      <c r="BU51" s="354">
        <v>136.33000000000001</v>
      </c>
      <c r="BV51" s="354">
        <v>158917.62</v>
      </c>
      <c r="BW51" s="354">
        <v>2221.0500000000002</v>
      </c>
      <c r="BX51" s="354">
        <v>95.63</v>
      </c>
      <c r="BY51" s="354">
        <v>93.98</v>
      </c>
      <c r="BZ51" s="354">
        <v>14.05</v>
      </c>
      <c r="CA51" s="354">
        <v>15.18</v>
      </c>
      <c r="CB51" s="354">
        <v>18.32</v>
      </c>
      <c r="CC51" s="354">
        <v>171.98</v>
      </c>
      <c r="CD51" s="354">
        <v>125.2</v>
      </c>
      <c r="CE51" s="354">
        <v>18.32</v>
      </c>
      <c r="CF51" s="354">
        <v>18.48</v>
      </c>
      <c r="CG51" s="164"/>
      <c r="CH51" s="164"/>
      <c r="CI51" s="164"/>
      <c r="CJ51" s="164"/>
      <c r="CK51" s="164"/>
      <c r="CL51" s="164"/>
      <c r="CM51" s="164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</row>
    <row r="52" spans="1:152" s="175" customFormat="1" x14ac:dyDescent="0.2">
      <c r="A52" s="68"/>
      <c r="BK52" s="177"/>
      <c r="BL52" s="177"/>
      <c r="BO52" s="164"/>
      <c r="BP52" s="353">
        <v>17</v>
      </c>
      <c r="BQ52" s="350" t="s">
        <v>282</v>
      </c>
      <c r="BR52" s="354">
        <v>120.06</v>
      </c>
      <c r="BS52" s="354">
        <v>152.65</v>
      </c>
      <c r="BT52" s="354">
        <v>126.19</v>
      </c>
      <c r="BU52" s="354">
        <v>136.47</v>
      </c>
      <c r="BV52" s="354">
        <v>159341.74</v>
      </c>
      <c r="BW52" s="354">
        <v>2217.85</v>
      </c>
      <c r="BX52" s="354">
        <v>96.1</v>
      </c>
      <c r="BY52" s="354">
        <v>93.59</v>
      </c>
      <c r="BZ52" s="354">
        <v>14.03</v>
      </c>
      <c r="CA52" s="354">
        <v>15.11</v>
      </c>
      <c r="CB52" s="354">
        <v>18.36</v>
      </c>
      <c r="CC52" s="354">
        <v>171.55</v>
      </c>
      <c r="CD52" s="354">
        <v>125.02</v>
      </c>
      <c r="CE52" s="354">
        <v>18.36</v>
      </c>
      <c r="CF52" s="354">
        <v>18.47</v>
      </c>
      <c r="CG52" s="164"/>
      <c r="CH52" s="164"/>
      <c r="CI52" s="164"/>
      <c r="CJ52" s="164"/>
      <c r="CK52" s="164"/>
      <c r="CL52" s="164"/>
      <c r="CM52" s="164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</row>
    <row r="53" spans="1:152" s="175" customFormat="1" x14ac:dyDescent="0.2">
      <c r="A53" s="68"/>
      <c r="BK53" s="177"/>
      <c r="BL53" s="177"/>
      <c r="BO53" s="164"/>
      <c r="BP53" s="353">
        <v>18</v>
      </c>
      <c r="BQ53" s="350" t="s">
        <v>283</v>
      </c>
      <c r="BR53" s="354">
        <v>119.53</v>
      </c>
      <c r="BS53" s="354">
        <v>152.91</v>
      </c>
      <c r="BT53" s="354">
        <v>126.08</v>
      </c>
      <c r="BU53" s="354">
        <v>136.47999999999999</v>
      </c>
      <c r="BV53" s="354">
        <v>158897.4</v>
      </c>
      <c r="BW53" s="354">
        <v>2211.62</v>
      </c>
      <c r="BX53" s="354">
        <v>95.32</v>
      </c>
      <c r="BY53" s="354">
        <v>93.56</v>
      </c>
      <c r="BZ53" s="354">
        <v>13.97</v>
      </c>
      <c r="CA53" s="354">
        <v>15.19</v>
      </c>
      <c r="CB53" s="354">
        <v>18.36</v>
      </c>
      <c r="CC53" s="354">
        <v>171.92</v>
      </c>
      <c r="CD53" s="354">
        <v>125.12</v>
      </c>
      <c r="CE53" s="354">
        <v>18.36</v>
      </c>
      <c r="CF53" s="354">
        <v>18.45</v>
      </c>
      <c r="CG53" s="164"/>
      <c r="CH53" s="164"/>
      <c r="CI53" s="164"/>
      <c r="CJ53" s="164"/>
      <c r="CK53" s="164"/>
      <c r="CL53" s="164"/>
      <c r="CM53" s="164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</row>
    <row r="54" spans="1:152" s="175" customFormat="1" x14ac:dyDescent="0.2">
      <c r="A54" s="68"/>
      <c r="BK54" s="177"/>
      <c r="BL54" s="177"/>
      <c r="BO54" s="164"/>
      <c r="BP54" s="353">
        <v>19</v>
      </c>
      <c r="BQ54" s="350" t="s">
        <v>297</v>
      </c>
      <c r="BR54" s="354">
        <v>118.89</v>
      </c>
      <c r="BS54" s="354">
        <v>151.9</v>
      </c>
      <c r="BT54" s="354">
        <v>125.89</v>
      </c>
      <c r="BU54" s="354">
        <v>136.47999999999999</v>
      </c>
      <c r="BV54" s="354">
        <v>158483.25</v>
      </c>
      <c r="BW54" s="354">
        <v>2197.11</v>
      </c>
      <c r="BX54" s="354">
        <v>94.8</v>
      </c>
      <c r="BY54" s="354">
        <v>93.46</v>
      </c>
      <c r="BZ54" s="354">
        <v>13.85</v>
      </c>
      <c r="CA54" s="354">
        <v>15.14</v>
      </c>
      <c r="CB54" s="354">
        <v>18.350000000000001</v>
      </c>
      <c r="CC54" s="354">
        <v>171.89</v>
      </c>
      <c r="CD54" s="354">
        <v>125.12</v>
      </c>
      <c r="CE54" s="354">
        <v>18.350000000000001</v>
      </c>
      <c r="CF54" s="354">
        <v>18.46</v>
      </c>
      <c r="CG54" s="164"/>
      <c r="CH54" s="164"/>
      <c r="CI54" s="164"/>
      <c r="CJ54" s="164"/>
      <c r="CK54" s="164"/>
      <c r="CL54" s="164"/>
      <c r="CM54" s="164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EM54" s="176"/>
      <c r="EN54" s="176"/>
      <c r="EO54" s="176"/>
      <c r="EP54" s="176"/>
      <c r="EQ54" s="176"/>
      <c r="ER54" s="176"/>
      <c r="ES54" s="176"/>
      <c r="ET54" s="176"/>
      <c r="EU54" s="176"/>
      <c r="EV54" s="176"/>
    </row>
    <row r="55" spans="1:152" s="175" customFormat="1" x14ac:dyDescent="0.2">
      <c r="A55" s="68"/>
      <c r="BK55" s="177"/>
      <c r="BL55" s="177"/>
      <c r="BO55" s="164"/>
      <c r="BP55" s="353">
        <v>20</v>
      </c>
      <c r="BQ55" s="350" t="s">
        <v>294</v>
      </c>
      <c r="BR55" s="354">
        <v>118.78</v>
      </c>
      <c r="BS55" s="354">
        <v>151.75</v>
      </c>
      <c r="BT55" s="354">
        <v>126.11</v>
      </c>
      <c r="BU55" s="354">
        <v>136.54</v>
      </c>
      <c r="BV55" s="354">
        <v>158780.69</v>
      </c>
      <c r="BW55" s="354">
        <v>2221.69</v>
      </c>
      <c r="BX55" s="354">
        <v>94.78</v>
      </c>
      <c r="BY55" s="354">
        <v>93.1</v>
      </c>
      <c r="BZ55" s="354">
        <v>13.83</v>
      </c>
      <c r="CA55" s="354">
        <v>15.09</v>
      </c>
      <c r="CB55" s="354">
        <v>18.350000000000001</v>
      </c>
      <c r="CC55" s="354">
        <v>171</v>
      </c>
      <c r="CD55" s="354">
        <v>124.66</v>
      </c>
      <c r="CE55" s="354">
        <v>18.350000000000001</v>
      </c>
      <c r="CF55" s="354">
        <v>18.41</v>
      </c>
      <c r="CG55" s="164"/>
      <c r="CH55" s="164"/>
      <c r="CI55" s="164"/>
      <c r="CJ55" s="164"/>
      <c r="CK55" s="164"/>
      <c r="CL55" s="164"/>
      <c r="CM55" s="164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6"/>
      <c r="EB55" s="176"/>
      <c r="EC55" s="176"/>
      <c r="ED55" s="176"/>
      <c r="EE55" s="176"/>
      <c r="EF55" s="176"/>
      <c r="EG55" s="176"/>
      <c r="EH55" s="176"/>
      <c r="EI55" s="176"/>
      <c r="EJ55" s="176"/>
      <c r="EK55" s="176"/>
      <c r="EL55" s="176"/>
      <c r="EM55" s="176"/>
      <c r="EN55" s="176"/>
      <c r="EO55" s="176"/>
      <c r="EP55" s="176"/>
      <c r="EQ55" s="176"/>
      <c r="ER55" s="176"/>
      <c r="ES55" s="176"/>
      <c r="ET55" s="176"/>
      <c r="EU55" s="176"/>
      <c r="EV55" s="176"/>
    </row>
    <row r="56" spans="1:152" s="175" customFormat="1" x14ac:dyDescent="0.2">
      <c r="A56" s="68"/>
      <c r="BK56" s="177"/>
      <c r="BL56" s="177"/>
      <c r="BO56" s="164"/>
      <c r="BP56" s="353"/>
      <c r="BQ56" s="350"/>
      <c r="BR56" s="354"/>
      <c r="BS56" s="354"/>
      <c r="BT56" s="354"/>
      <c r="BU56" s="354"/>
      <c r="BV56" s="354"/>
      <c r="BW56" s="354"/>
      <c r="BX56" s="354"/>
      <c r="BY56" s="354"/>
      <c r="BZ56" s="354"/>
      <c r="CA56" s="354"/>
      <c r="CB56" s="354"/>
      <c r="CC56" s="354"/>
      <c r="CD56" s="354"/>
      <c r="CE56" s="164"/>
      <c r="CF56" s="164"/>
      <c r="CG56" s="164"/>
      <c r="CH56" s="164"/>
      <c r="CI56" s="164"/>
      <c r="CJ56" s="164"/>
      <c r="CK56" s="164"/>
      <c r="CL56" s="164"/>
      <c r="CM56" s="164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6"/>
      <c r="EK56" s="176"/>
      <c r="EL56" s="176"/>
      <c r="EM56" s="176"/>
      <c r="EN56" s="176"/>
      <c r="EO56" s="176"/>
      <c r="EP56" s="176"/>
      <c r="EQ56" s="176"/>
      <c r="ER56" s="176"/>
      <c r="ES56" s="176"/>
      <c r="ET56" s="176"/>
      <c r="EU56" s="176"/>
      <c r="EV56" s="176"/>
    </row>
    <row r="57" spans="1:152" s="93" customFormat="1" x14ac:dyDescent="0.2">
      <c r="B57" s="175"/>
      <c r="C57" s="89"/>
      <c r="BK57" s="327"/>
      <c r="BL57" s="327"/>
      <c r="BO57" s="351"/>
      <c r="BP57" s="353"/>
      <c r="BQ57" s="350"/>
      <c r="BR57" s="354"/>
      <c r="BS57" s="354"/>
      <c r="BT57" s="354"/>
      <c r="BU57" s="354"/>
      <c r="BV57" s="354"/>
      <c r="BW57" s="354"/>
      <c r="BX57" s="354"/>
      <c r="BY57" s="354"/>
      <c r="BZ57" s="354"/>
      <c r="CA57" s="354"/>
      <c r="CB57" s="354"/>
      <c r="CC57" s="354"/>
      <c r="CD57" s="354"/>
      <c r="CE57" s="329"/>
      <c r="CF57" s="329"/>
      <c r="CG57" s="329"/>
      <c r="CH57" s="329"/>
      <c r="CI57" s="329"/>
      <c r="CJ57" s="329"/>
      <c r="CK57" s="329"/>
      <c r="CL57" s="329"/>
      <c r="CM57" s="329"/>
      <c r="CN57" s="330"/>
      <c r="CO57" s="330"/>
      <c r="CP57" s="330"/>
      <c r="CQ57" s="330"/>
      <c r="CR57" s="330"/>
      <c r="CS57" s="330"/>
      <c r="CT57" s="330"/>
      <c r="CU57" s="330"/>
      <c r="CV57" s="297"/>
      <c r="CW57" s="297"/>
      <c r="CX57" s="297"/>
      <c r="CY57" s="297"/>
      <c r="CZ57" s="297"/>
      <c r="DA57" s="297"/>
      <c r="DB57" s="297"/>
      <c r="DC57" s="297"/>
      <c r="DD57" s="297"/>
      <c r="DE57" s="297"/>
      <c r="DF57" s="297"/>
      <c r="DG57" s="297"/>
      <c r="DH57" s="297"/>
      <c r="DI57" s="297"/>
      <c r="DJ57" s="297"/>
      <c r="DK57" s="297"/>
      <c r="DL57" s="297"/>
      <c r="DM57" s="297"/>
      <c r="DN57" s="297"/>
      <c r="DO57" s="297"/>
      <c r="DP57" s="297"/>
      <c r="DQ57" s="297"/>
      <c r="DR57" s="331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</row>
    <row r="58" spans="1:152" s="46" customFormat="1" x14ac:dyDescent="0.2">
      <c r="B58" s="45"/>
      <c r="C58" s="45"/>
      <c r="BK58" s="332"/>
      <c r="BL58" s="332"/>
      <c r="BO58" s="148"/>
      <c r="BP58" s="353"/>
      <c r="BQ58" s="350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17"/>
      <c r="CF58" s="117"/>
      <c r="CG58" s="117"/>
      <c r="CH58" s="117"/>
      <c r="CI58" s="117"/>
      <c r="CJ58" s="117"/>
      <c r="CK58" s="117"/>
      <c r="CL58" s="117"/>
      <c r="CM58" s="117"/>
      <c r="CN58" s="334"/>
      <c r="CO58" s="334"/>
      <c r="CP58" s="334"/>
      <c r="CQ58" s="334"/>
      <c r="CR58" s="334"/>
      <c r="CS58" s="334"/>
      <c r="CT58" s="334"/>
      <c r="CU58" s="334"/>
      <c r="CV58" s="298"/>
      <c r="CW58" s="298"/>
      <c r="CX58" s="298"/>
      <c r="CY58" s="298"/>
      <c r="CZ58" s="298"/>
      <c r="DA58" s="298"/>
      <c r="DB58" s="298"/>
      <c r="DC58" s="298"/>
      <c r="DD58" s="298"/>
      <c r="DE58" s="298"/>
      <c r="DF58" s="298"/>
      <c r="DG58" s="298"/>
      <c r="DH58" s="298"/>
      <c r="DI58" s="298"/>
      <c r="DJ58" s="298"/>
      <c r="DK58" s="298"/>
      <c r="DL58" s="298"/>
      <c r="DM58" s="298"/>
      <c r="DN58" s="298"/>
      <c r="DO58" s="298"/>
      <c r="DP58" s="298"/>
      <c r="DQ58" s="298"/>
      <c r="DR58" s="33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</row>
    <row r="59" spans="1:152" s="46" customFormat="1" x14ac:dyDescent="0.2">
      <c r="B59" s="45"/>
      <c r="C59" s="45"/>
      <c r="BK59" s="332"/>
      <c r="BL59" s="332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17"/>
      <c r="CF59" s="117"/>
      <c r="CG59" s="117"/>
      <c r="CH59" s="117"/>
      <c r="CI59" s="117"/>
      <c r="CJ59" s="117"/>
      <c r="CK59" s="117"/>
      <c r="CL59" s="117"/>
      <c r="CM59" s="117"/>
      <c r="CN59" s="334"/>
      <c r="CO59" s="334"/>
      <c r="CP59" s="334"/>
      <c r="CQ59" s="334"/>
      <c r="CR59" s="334"/>
      <c r="CS59" s="334"/>
      <c r="CT59" s="334"/>
      <c r="CU59" s="334"/>
      <c r="CV59" s="298"/>
      <c r="CW59" s="298"/>
      <c r="CX59" s="298"/>
      <c r="CY59" s="298"/>
      <c r="CZ59" s="298"/>
      <c r="DA59" s="298"/>
      <c r="DB59" s="298"/>
      <c r="DC59" s="298"/>
      <c r="DD59" s="298"/>
      <c r="DE59" s="298"/>
      <c r="DF59" s="298"/>
      <c r="DG59" s="298"/>
      <c r="DH59" s="298"/>
      <c r="DI59" s="298"/>
      <c r="DJ59" s="298"/>
      <c r="DK59" s="298"/>
      <c r="DL59" s="298"/>
      <c r="DM59" s="298"/>
      <c r="DN59" s="298"/>
      <c r="DO59" s="298"/>
      <c r="DP59" s="298"/>
      <c r="DQ59" s="298"/>
      <c r="DR59" s="33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</row>
    <row r="60" spans="1:152" s="85" customFormat="1" x14ac:dyDescent="0.2">
      <c r="B60" s="84"/>
      <c r="C60" s="84"/>
      <c r="BK60" s="336"/>
      <c r="BL60" s="336"/>
      <c r="BO60" s="149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301"/>
      <c r="CF60" s="301"/>
      <c r="CG60" s="301"/>
      <c r="CH60" s="301"/>
      <c r="CI60" s="301"/>
      <c r="CJ60" s="301"/>
      <c r="CK60" s="301"/>
      <c r="CL60" s="301"/>
      <c r="CM60" s="301"/>
      <c r="CN60" s="338"/>
      <c r="CO60" s="338"/>
      <c r="CP60" s="338"/>
      <c r="CQ60" s="338"/>
      <c r="CR60" s="338"/>
      <c r="CS60" s="338"/>
      <c r="CT60" s="338"/>
      <c r="CU60" s="338"/>
      <c r="CV60" s="339"/>
      <c r="CW60" s="339"/>
      <c r="CX60" s="339"/>
      <c r="CY60" s="339"/>
      <c r="CZ60" s="339"/>
      <c r="DA60" s="339"/>
      <c r="DB60" s="339"/>
      <c r="DC60" s="339"/>
      <c r="DD60" s="339"/>
      <c r="DE60" s="339"/>
      <c r="DF60" s="339"/>
      <c r="DG60" s="339"/>
      <c r="DH60" s="339"/>
      <c r="DI60" s="339"/>
      <c r="DJ60" s="339"/>
      <c r="DK60" s="339"/>
      <c r="DL60" s="339"/>
      <c r="DM60" s="339"/>
      <c r="DN60" s="339"/>
      <c r="DO60" s="339"/>
      <c r="DP60" s="339"/>
      <c r="DQ60" s="339"/>
      <c r="DR60" s="340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</row>
    <row r="61" spans="1:152" s="46" customFormat="1" x14ac:dyDescent="0.2">
      <c r="B61" s="341"/>
      <c r="C61" s="84"/>
      <c r="BK61" s="342"/>
      <c r="BL61" s="342"/>
      <c r="BO61" s="107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07"/>
      <c r="CF61" s="107"/>
      <c r="CG61" s="107"/>
      <c r="CH61" s="107"/>
      <c r="CI61" s="107"/>
      <c r="CJ61" s="107"/>
      <c r="CK61" s="107"/>
      <c r="CL61" s="107"/>
      <c r="CM61" s="107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</row>
    <row r="62" spans="1:152" s="46" customFormat="1" x14ac:dyDescent="0.2">
      <c r="B62" s="341"/>
      <c r="C62" s="84"/>
      <c r="BK62" s="342"/>
      <c r="BL62" s="342"/>
      <c r="BO62" s="107"/>
      <c r="BP62" s="117"/>
      <c r="BQ62" s="117"/>
      <c r="BR62" s="117">
        <f>AVERAGE(BR36:BR55)</f>
        <v>119.5085</v>
      </c>
      <c r="BS62" s="117">
        <f t="shared" ref="BS62:CF62" si="3">AVERAGE(BS36:BS55)</f>
        <v>153.13849999999999</v>
      </c>
      <c r="BT62" s="117">
        <f t="shared" si="3"/>
        <v>125.71850000000002</v>
      </c>
      <c r="BU62" s="117">
        <f t="shared" si="3"/>
        <v>136.851</v>
      </c>
      <c r="BV62" s="117">
        <f t="shared" si="3"/>
        <v>157370.34150000001</v>
      </c>
      <c r="BW62" s="117">
        <f t="shared" si="3"/>
        <v>2202.0450000000001</v>
      </c>
      <c r="BX62" s="117">
        <f t="shared" si="3"/>
        <v>94.457999999999984</v>
      </c>
      <c r="BY62" s="117">
        <f t="shared" si="3"/>
        <v>93.669499999999985</v>
      </c>
      <c r="BZ62" s="117">
        <f t="shared" si="3"/>
        <v>14.105500000000001</v>
      </c>
      <c r="CA62" s="117">
        <f t="shared" si="3"/>
        <v>15.201999999999998</v>
      </c>
      <c r="CB62" s="117">
        <f t="shared" si="3"/>
        <v>18.389500000000005</v>
      </c>
      <c r="CC62" s="117">
        <f t="shared" si="3"/>
        <v>171.39250000000001</v>
      </c>
      <c r="CD62" s="117">
        <f t="shared" si="3"/>
        <v>124.0395</v>
      </c>
      <c r="CE62" s="117">
        <f t="shared" si="3"/>
        <v>18.389500000000005</v>
      </c>
      <c r="CF62" s="117">
        <f t="shared" si="3"/>
        <v>18.438000000000002</v>
      </c>
      <c r="CG62" s="107"/>
      <c r="CH62" s="107"/>
      <c r="CI62" s="107"/>
      <c r="CJ62" s="107"/>
      <c r="CK62" s="107"/>
      <c r="CL62" s="107"/>
      <c r="CM62" s="107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</row>
    <row r="63" spans="1:152" s="46" customFormat="1" x14ac:dyDescent="0.2">
      <c r="B63" s="341"/>
      <c r="C63" s="84"/>
      <c r="BK63" s="342"/>
      <c r="BL63" s="342"/>
      <c r="BO63" s="107"/>
      <c r="BP63" s="117"/>
      <c r="BQ63" s="117"/>
      <c r="BR63" s="117">
        <v>119.5085</v>
      </c>
      <c r="BS63" s="117">
        <v>153.13849999999999</v>
      </c>
      <c r="BT63" s="117">
        <v>125.71850000000002</v>
      </c>
      <c r="BU63" s="117">
        <v>136.851</v>
      </c>
      <c r="BV63" s="117">
        <v>157370.34150000001</v>
      </c>
      <c r="BW63" s="117">
        <v>2202.0450000000001</v>
      </c>
      <c r="BX63" s="117">
        <v>94.457999999999984</v>
      </c>
      <c r="BY63" s="117">
        <v>93.669499999999985</v>
      </c>
      <c r="BZ63" s="117">
        <v>14.105500000000001</v>
      </c>
      <c r="CA63" s="117">
        <v>15.201999999999998</v>
      </c>
      <c r="CB63" s="117">
        <v>18.389500000000005</v>
      </c>
      <c r="CC63" s="117">
        <v>171.39250000000001</v>
      </c>
      <c r="CD63" s="117">
        <v>124.0395</v>
      </c>
      <c r="CE63" s="117">
        <v>18.389500000000005</v>
      </c>
      <c r="CF63" s="117">
        <v>18.438000000000002</v>
      </c>
      <c r="CG63" s="107"/>
      <c r="CH63" s="107"/>
      <c r="CI63" s="107"/>
      <c r="CJ63" s="107"/>
      <c r="CK63" s="107"/>
      <c r="CL63" s="107"/>
      <c r="CM63" s="107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</row>
    <row r="64" spans="1:152" s="46" customFormat="1" x14ac:dyDescent="0.2">
      <c r="B64" s="341"/>
      <c r="C64" s="84"/>
      <c r="BK64" s="342"/>
      <c r="BL64" s="342"/>
      <c r="BO64" s="107"/>
      <c r="BP64" s="301"/>
      <c r="BQ64" s="355"/>
      <c r="BR64" s="355">
        <f>BR63-BR62</f>
        <v>0</v>
      </c>
      <c r="BS64" s="355">
        <f t="shared" ref="BS64:CF64" si="4">BS63-BS62</f>
        <v>0</v>
      </c>
      <c r="BT64" s="355">
        <f t="shared" si="4"/>
        <v>0</v>
      </c>
      <c r="BU64" s="355">
        <f t="shared" si="4"/>
        <v>0</v>
      </c>
      <c r="BV64" s="355">
        <f t="shared" si="4"/>
        <v>0</v>
      </c>
      <c r="BW64" s="355">
        <f t="shared" si="4"/>
        <v>0</v>
      </c>
      <c r="BX64" s="355">
        <f t="shared" si="4"/>
        <v>0</v>
      </c>
      <c r="BY64" s="355">
        <f t="shared" si="4"/>
        <v>0</v>
      </c>
      <c r="BZ64" s="355">
        <f t="shared" si="4"/>
        <v>0</v>
      </c>
      <c r="CA64" s="355">
        <f t="shared" si="4"/>
        <v>0</v>
      </c>
      <c r="CB64" s="355">
        <f t="shared" si="4"/>
        <v>0</v>
      </c>
      <c r="CC64" s="355">
        <f t="shared" si="4"/>
        <v>0</v>
      </c>
      <c r="CD64" s="355">
        <f t="shared" si="4"/>
        <v>0</v>
      </c>
      <c r="CE64" s="355">
        <f t="shared" si="4"/>
        <v>0</v>
      </c>
      <c r="CF64" s="355">
        <f t="shared" si="4"/>
        <v>0</v>
      </c>
      <c r="CG64" s="107"/>
      <c r="CH64" s="107"/>
      <c r="CI64" s="107"/>
      <c r="CJ64" s="107"/>
      <c r="CK64" s="107"/>
      <c r="CL64" s="107"/>
      <c r="CM64" s="107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</row>
    <row r="65" spans="1:152" s="46" customFormat="1" x14ac:dyDescent="0.2">
      <c r="B65" s="341"/>
      <c r="C65" s="84"/>
      <c r="BK65" s="342"/>
      <c r="BL65" s="342"/>
      <c r="BO65" s="107"/>
      <c r="BP65" s="107" t="s">
        <v>30</v>
      </c>
      <c r="BQ65" s="107"/>
      <c r="BR65" s="107">
        <f>MAX(BR36:BR55)</f>
        <v>120.63</v>
      </c>
      <c r="BS65" s="107">
        <f t="shared" ref="BS65:CF65" si="5">MAX(BS36:BS55)</f>
        <v>157.6</v>
      </c>
      <c r="BT65" s="107">
        <f t="shared" si="5"/>
        <v>126.19</v>
      </c>
      <c r="BU65" s="107">
        <f t="shared" si="5"/>
        <v>137.34</v>
      </c>
      <c r="BV65" s="107">
        <f t="shared" si="5"/>
        <v>161110.96</v>
      </c>
      <c r="BW65" s="107">
        <f t="shared" si="5"/>
        <v>2355.31</v>
      </c>
      <c r="BX65" s="107">
        <f t="shared" si="5"/>
        <v>96.1</v>
      </c>
      <c r="BY65" s="107">
        <f t="shared" si="5"/>
        <v>94.99</v>
      </c>
      <c r="BZ65" s="107">
        <f t="shared" si="5"/>
        <v>14.32</v>
      </c>
      <c r="CA65" s="107">
        <f t="shared" si="5"/>
        <v>15.37</v>
      </c>
      <c r="CB65" s="107">
        <f t="shared" si="5"/>
        <v>18.46</v>
      </c>
      <c r="CC65" s="107">
        <f t="shared" si="5"/>
        <v>172.24</v>
      </c>
      <c r="CD65" s="107">
        <f t="shared" si="5"/>
        <v>125.2</v>
      </c>
      <c r="CE65" s="107">
        <f t="shared" si="5"/>
        <v>18.46</v>
      </c>
      <c r="CF65" s="107">
        <f t="shared" si="5"/>
        <v>18.5</v>
      </c>
      <c r="CG65" s="107"/>
      <c r="CH65" s="107"/>
      <c r="CI65" s="107"/>
      <c r="CJ65" s="107"/>
      <c r="CK65" s="107"/>
      <c r="CL65" s="107"/>
      <c r="CM65" s="107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</row>
    <row r="66" spans="1:152" x14ac:dyDescent="0.2">
      <c r="C66" s="84"/>
      <c r="BP66" s="107" t="s">
        <v>31</v>
      </c>
      <c r="BQ66" s="107"/>
      <c r="BR66" s="107">
        <f>MIN(BR36:BR55)</f>
        <v>118.41</v>
      </c>
      <c r="BS66" s="107">
        <f t="shared" ref="BS66:CF66" si="6">MIN(BS36:BS55)</f>
        <v>151.32</v>
      </c>
      <c r="BT66" s="107">
        <f t="shared" si="6"/>
        <v>125.08</v>
      </c>
      <c r="BU66" s="107">
        <f t="shared" si="6"/>
        <v>136.22999999999999</v>
      </c>
      <c r="BV66" s="107">
        <f t="shared" si="6"/>
        <v>154730.62</v>
      </c>
      <c r="BW66" s="107">
        <f t="shared" si="6"/>
        <v>2137.58</v>
      </c>
      <c r="BX66" s="107">
        <f t="shared" si="6"/>
        <v>93.03</v>
      </c>
      <c r="BY66" s="107">
        <f t="shared" si="6"/>
        <v>92.59</v>
      </c>
      <c r="BZ66" s="107">
        <f t="shared" si="6"/>
        <v>13.83</v>
      </c>
      <c r="CA66" s="107">
        <f t="shared" si="6"/>
        <v>15.09</v>
      </c>
      <c r="CB66" s="107">
        <f t="shared" si="6"/>
        <v>18.3</v>
      </c>
      <c r="CC66" s="107">
        <f t="shared" si="6"/>
        <v>170.13</v>
      </c>
      <c r="CD66" s="107">
        <f t="shared" si="6"/>
        <v>122.29</v>
      </c>
      <c r="CE66" s="107">
        <f t="shared" si="6"/>
        <v>18.3</v>
      </c>
      <c r="CF66" s="107">
        <f t="shared" si="6"/>
        <v>18.309999999999999</v>
      </c>
    </row>
    <row r="67" spans="1:152" x14ac:dyDescent="0.2">
      <c r="C67" s="84"/>
      <c r="BP67" s="107"/>
      <c r="BQ67" s="107"/>
      <c r="BR67" s="107"/>
      <c r="BS67" s="107"/>
      <c r="BT67" s="107"/>
      <c r="BV67" s="107"/>
      <c r="BW67" s="107"/>
      <c r="BX67" s="107"/>
      <c r="BY67" s="107"/>
      <c r="BZ67" s="107"/>
      <c r="CA67" s="107"/>
      <c r="CB67" s="107"/>
      <c r="CC67" s="107"/>
      <c r="CE67" s="275"/>
    </row>
    <row r="68" spans="1:152" x14ac:dyDescent="0.2">
      <c r="C68" s="84"/>
      <c r="BP68" s="107"/>
      <c r="BQ68" s="107"/>
      <c r="BR68" s="107">
        <f t="shared" ref="BR68:CF68" si="7">BR65-BR66</f>
        <v>2.2199999999999989</v>
      </c>
      <c r="BS68" s="107">
        <f t="shared" si="7"/>
        <v>6.2800000000000011</v>
      </c>
      <c r="BT68" s="107">
        <f t="shared" si="7"/>
        <v>1.1099999999999994</v>
      </c>
      <c r="BU68" s="107">
        <f t="shared" si="7"/>
        <v>1.1100000000000136</v>
      </c>
      <c r="BV68" s="107">
        <f t="shared" si="7"/>
        <v>6380.3399999999965</v>
      </c>
      <c r="BW68" s="107">
        <f t="shared" si="7"/>
        <v>217.73000000000002</v>
      </c>
      <c r="BX68" s="107">
        <f t="shared" si="7"/>
        <v>3.0699999999999932</v>
      </c>
      <c r="BY68" s="107">
        <f t="shared" si="7"/>
        <v>2.3999999999999915</v>
      </c>
      <c r="BZ68" s="107">
        <f t="shared" si="7"/>
        <v>0.49000000000000021</v>
      </c>
      <c r="CA68" s="107">
        <f t="shared" si="7"/>
        <v>0.27999999999999936</v>
      </c>
      <c r="CB68" s="107">
        <f t="shared" si="7"/>
        <v>0.16000000000000014</v>
      </c>
      <c r="CC68" s="107">
        <f t="shared" si="7"/>
        <v>2.1100000000000136</v>
      </c>
      <c r="CD68" s="107">
        <f t="shared" si="7"/>
        <v>2.9099999999999966</v>
      </c>
      <c r="CE68" s="107">
        <f t="shared" si="7"/>
        <v>0.16000000000000014</v>
      </c>
      <c r="CF68" s="107">
        <f t="shared" si="7"/>
        <v>0.19000000000000128</v>
      </c>
    </row>
    <row r="69" spans="1:152" x14ac:dyDescent="0.2">
      <c r="C69" s="84"/>
      <c r="BP69" s="107"/>
      <c r="BQ69" s="107"/>
      <c r="BR69" s="107"/>
      <c r="BS69" s="107"/>
      <c r="BT69" s="107"/>
      <c r="BV69" s="107"/>
      <c r="BW69" s="107"/>
      <c r="BX69" s="107"/>
      <c r="BY69" s="107"/>
      <c r="BZ69" s="107"/>
      <c r="CA69" s="107"/>
      <c r="CB69" s="107"/>
      <c r="CC69" s="107"/>
      <c r="CE69" s="164"/>
    </row>
    <row r="70" spans="1:152" x14ac:dyDescent="0.2">
      <c r="C70" s="84"/>
      <c r="BU70" s="160"/>
      <c r="CC70" s="160"/>
      <c r="CD70" s="160"/>
      <c r="CE70" s="164"/>
    </row>
    <row r="71" spans="1:152" ht="25.5" x14ac:dyDescent="0.2">
      <c r="C71" s="84"/>
      <c r="BP71" s="349" t="s">
        <v>18</v>
      </c>
      <c r="BQ71" s="349"/>
      <c r="BR71" s="275" t="s">
        <v>5</v>
      </c>
      <c r="BS71" s="275" t="s">
        <v>6</v>
      </c>
      <c r="BT71" s="275" t="s">
        <v>7</v>
      </c>
      <c r="BU71" s="275" t="s">
        <v>8</v>
      </c>
      <c r="BV71" s="107" t="s">
        <v>9</v>
      </c>
      <c r="BW71" s="160" t="s">
        <v>10</v>
      </c>
      <c r="BX71" s="160" t="s">
        <v>11</v>
      </c>
      <c r="BY71" s="160" t="s">
        <v>12</v>
      </c>
      <c r="BZ71" s="160" t="s">
        <v>13</v>
      </c>
      <c r="CA71" s="160" t="s">
        <v>14</v>
      </c>
      <c r="CB71" s="160" t="s">
        <v>15</v>
      </c>
      <c r="CC71" s="108" t="s">
        <v>16</v>
      </c>
      <c r="CD71" s="107" t="s">
        <v>17</v>
      </c>
      <c r="CE71" s="370" t="s">
        <v>298</v>
      </c>
      <c r="CF71" s="370" t="s">
        <v>299</v>
      </c>
    </row>
    <row r="72" spans="1:152" x14ac:dyDescent="0.2">
      <c r="C72" s="84"/>
      <c r="BP72" s="353">
        <v>1</v>
      </c>
      <c r="BQ72" s="350" t="s">
        <v>295</v>
      </c>
      <c r="BR72" s="354">
        <v>101.38</v>
      </c>
      <c r="BS72" s="354">
        <v>0.77600000000000002</v>
      </c>
      <c r="BT72" s="354">
        <v>0.9708</v>
      </c>
      <c r="BU72" s="354">
        <v>0.8901</v>
      </c>
      <c r="BV72" s="354">
        <v>1317.45</v>
      </c>
      <c r="BW72" s="354">
        <v>19.260000000000002</v>
      </c>
      <c r="BX72" s="354">
        <v>1.3024</v>
      </c>
      <c r="BY72" s="354">
        <v>1.3081</v>
      </c>
      <c r="BZ72" s="354">
        <v>8.5406999999999993</v>
      </c>
      <c r="CA72" s="354">
        <v>7.9596</v>
      </c>
      <c r="CB72" s="354">
        <v>6.6275000000000004</v>
      </c>
      <c r="CC72" s="356">
        <v>0.71643000000000001</v>
      </c>
      <c r="CD72" s="117">
        <v>1</v>
      </c>
      <c r="CE72" s="164">
        <v>6.6275000000000004</v>
      </c>
      <c r="CF72" s="164">
        <v>6.6684999999999999</v>
      </c>
      <c r="CG72" s="107"/>
    </row>
    <row r="73" spans="1:152" x14ac:dyDescent="0.2">
      <c r="B73" s="158"/>
      <c r="BP73" s="353">
        <v>2</v>
      </c>
      <c r="BQ73" s="350" t="s">
        <v>296</v>
      </c>
      <c r="BR73" s="354">
        <v>102.35</v>
      </c>
      <c r="BS73" s="354">
        <v>0.7843</v>
      </c>
      <c r="BT73" s="354">
        <v>0.98</v>
      </c>
      <c r="BU73" s="354">
        <v>0.89659999999999995</v>
      </c>
      <c r="BV73" s="354">
        <v>1307.8</v>
      </c>
      <c r="BW73" s="354">
        <v>18.75</v>
      </c>
      <c r="BX73" s="354">
        <v>1.3050999999999999</v>
      </c>
      <c r="BY73" s="354">
        <v>1.3167</v>
      </c>
      <c r="BZ73" s="354">
        <v>8.6090999999999998</v>
      </c>
      <c r="CA73" s="354">
        <v>8.0061999999999998</v>
      </c>
      <c r="CB73" s="354">
        <v>6.6711999999999998</v>
      </c>
      <c r="CC73" s="356">
        <v>0.71547000000000005</v>
      </c>
      <c r="CD73" s="117">
        <v>1</v>
      </c>
      <c r="CE73" s="164">
        <v>6.6711999999999998</v>
      </c>
      <c r="CF73" s="164">
        <v>6.6684999999999999</v>
      </c>
      <c r="CG73" s="107"/>
    </row>
    <row r="74" spans="1:152" x14ac:dyDescent="0.2">
      <c r="B74" s="158"/>
      <c r="BP74" s="353">
        <v>3</v>
      </c>
      <c r="BQ74" s="350" t="s">
        <v>275</v>
      </c>
      <c r="BR74" s="354">
        <v>103.05</v>
      </c>
      <c r="BS74" s="354">
        <v>0.78539999999999999</v>
      </c>
      <c r="BT74" s="354">
        <v>0.97640000000000005</v>
      </c>
      <c r="BU74" s="354">
        <v>0.89070000000000005</v>
      </c>
      <c r="BV74" s="354">
        <v>1271.94</v>
      </c>
      <c r="BW74" s="354">
        <v>17.916</v>
      </c>
      <c r="BX74" s="354">
        <v>1.3144</v>
      </c>
      <c r="BY74" s="354">
        <v>1.3196000000000001</v>
      </c>
      <c r="BZ74" s="354">
        <v>8.5625</v>
      </c>
      <c r="CA74" s="354">
        <v>8.0202000000000009</v>
      </c>
      <c r="CB74" s="354">
        <v>6.6269999999999998</v>
      </c>
      <c r="CC74" s="356">
        <v>0.71801000000000004</v>
      </c>
      <c r="CD74" s="117">
        <v>1</v>
      </c>
      <c r="CE74" s="164">
        <v>6.6269999999999998</v>
      </c>
      <c r="CF74" s="164">
        <v>6.6684999999999999</v>
      </c>
      <c r="CG74" s="107"/>
    </row>
    <row r="75" spans="1:152" x14ac:dyDescent="0.2">
      <c r="B75" s="158"/>
      <c r="BP75" s="353">
        <v>4</v>
      </c>
      <c r="BQ75" s="350" t="s">
        <v>278</v>
      </c>
      <c r="BR75" s="354">
        <v>103.63</v>
      </c>
      <c r="BS75" s="354">
        <v>0.78590000000000004</v>
      </c>
      <c r="BT75" s="354">
        <v>0.97770000000000001</v>
      </c>
      <c r="BU75" s="354">
        <v>0.89410000000000001</v>
      </c>
      <c r="BV75" s="354">
        <v>1265.8</v>
      </c>
      <c r="BW75" s="354">
        <v>17.7</v>
      </c>
      <c r="BX75" s="354">
        <v>1.3190999999999999</v>
      </c>
      <c r="BY75" s="354">
        <v>1.3192999999999999</v>
      </c>
      <c r="BZ75" s="354">
        <v>8.6026000000000007</v>
      </c>
      <c r="CA75" s="354">
        <v>8.0421999999999993</v>
      </c>
      <c r="CB75" s="354">
        <v>6.6525999999999996</v>
      </c>
      <c r="CC75" s="356">
        <v>0.71774000000000004</v>
      </c>
      <c r="CD75" s="117">
        <v>1</v>
      </c>
      <c r="CE75" s="164">
        <v>6.6525999999999996</v>
      </c>
      <c r="CF75" s="164">
        <v>6.6684999999999999</v>
      </c>
      <c r="CG75" s="117"/>
    </row>
    <row r="76" spans="1:152" x14ac:dyDescent="0.2">
      <c r="B76" s="158"/>
      <c r="BP76" s="353">
        <v>5</v>
      </c>
      <c r="BQ76" s="350" t="s">
        <v>279</v>
      </c>
      <c r="BR76" s="354">
        <v>103.83</v>
      </c>
      <c r="BS76" s="354">
        <v>0.80740000000000001</v>
      </c>
      <c r="BT76" s="354">
        <v>0.98199999999999998</v>
      </c>
      <c r="BU76" s="354">
        <v>0.89900000000000002</v>
      </c>
      <c r="BV76" s="354">
        <v>1254.81</v>
      </c>
      <c r="BW76" s="354">
        <v>17.335000000000001</v>
      </c>
      <c r="BX76" s="354">
        <v>1.3208</v>
      </c>
      <c r="BY76" s="354">
        <v>1.3255999999999999</v>
      </c>
      <c r="BZ76" s="354">
        <v>8.6470000000000002</v>
      </c>
      <c r="CA76" s="354">
        <v>8.0724999999999998</v>
      </c>
      <c r="CB76" s="354">
        <v>6.6875</v>
      </c>
      <c r="CC76" s="356">
        <v>0.71887999999999996</v>
      </c>
      <c r="CD76" s="117">
        <v>1</v>
      </c>
      <c r="CE76" s="164">
        <v>6.6875</v>
      </c>
      <c r="CF76" s="164">
        <v>6.6684999999999999</v>
      </c>
      <c r="CG76" s="117"/>
    </row>
    <row r="77" spans="1:152" x14ac:dyDescent="0.2">
      <c r="B77" s="158"/>
      <c r="BP77" s="353">
        <v>6</v>
      </c>
      <c r="BQ77" s="350" t="s">
        <v>285</v>
      </c>
      <c r="BR77" s="354">
        <v>103.19</v>
      </c>
      <c r="BS77" s="354">
        <v>0.8054</v>
      </c>
      <c r="BT77" s="354">
        <v>0.97950000000000004</v>
      </c>
      <c r="BU77" s="354">
        <v>0.89500000000000002</v>
      </c>
      <c r="BV77" s="354">
        <v>1262.56</v>
      </c>
      <c r="BW77" s="354">
        <v>17.762</v>
      </c>
      <c r="BX77" s="354">
        <v>1.3169999999999999</v>
      </c>
      <c r="BY77" s="354">
        <v>1.3257000000000001</v>
      </c>
      <c r="BZ77" s="354">
        <v>8.6504999999999992</v>
      </c>
      <c r="CA77" s="354">
        <v>8.1159999999999997</v>
      </c>
      <c r="CB77" s="354">
        <v>6.6589</v>
      </c>
      <c r="CC77" s="356">
        <v>0.72143999999999997</v>
      </c>
      <c r="CD77" s="117">
        <v>1</v>
      </c>
      <c r="CE77" s="164">
        <v>6.6589</v>
      </c>
      <c r="CF77" s="164">
        <v>6.7024999999999997</v>
      </c>
      <c r="CG77" s="117"/>
    </row>
    <row r="78" spans="1:152" x14ac:dyDescent="0.2">
      <c r="B78" s="158"/>
      <c r="BP78" s="353">
        <v>7</v>
      </c>
      <c r="BQ78" s="350" t="s">
        <v>286</v>
      </c>
      <c r="BR78" s="354">
        <v>103.89</v>
      </c>
      <c r="BS78" s="354">
        <v>0.81330000000000002</v>
      </c>
      <c r="BT78" s="354">
        <v>0.98609999999999998</v>
      </c>
      <c r="BU78" s="354">
        <v>0.9002</v>
      </c>
      <c r="BV78" s="354">
        <v>1256.69</v>
      </c>
      <c r="BW78" s="354">
        <v>17.626999999999999</v>
      </c>
      <c r="BX78" s="354">
        <v>1.3249</v>
      </c>
      <c r="BY78" s="354">
        <v>1.3205</v>
      </c>
      <c r="BZ78" s="354">
        <v>8.7361000000000004</v>
      </c>
      <c r="CA78" s="354">
        <v>8.1312999999999995</v>
      </c>
      <c r="CB78" s="354">
        <v>6.6971999999999996</v>
      </c>
      <c r="CC78" s="356">
        <v>0.72143999999999997</v>
      </c>
      <c r="CD78" s="117">
        <v>1</v>
      </c>
      <c r="CE78" s="164">
        <v>6.6971999999999996</v>
      </c>
      <c r="CF78" s="164">
        <v>6.7160000000000002</v>
      </c>
      <c r="CG78" s="117"/>
    </row>
    <row r="79" spans="1:152" x14ac:dyDescent="0.2">
      <c r="A79" s="158"/>
      <c r="B79" s="158"/>
      <c r="BK79" s="168"/>
      <c r="BL79" s="168"/>
      <c r="BM79" s="167"/>
      <c r="BN79" s="167"/>
      <c r="BO79" s="163"/>
      <c r="BP79" s="353">
        <v>8</v>
      </c>
      <c r="BQ79" s="350" t="s">
        <v>287</v>
      </c>
      <c r="BR79" s="354">
        <v>103.57</v>
      </c>
      <c r="BS79" s="354">
        <v>0.81540000000000001</v>
      </c>
      <c r="BT79" s="354">
        <v>0.98980000000000001</v>
      </c>
      <c r="BU79" s="354">
        <v>0.90739999999999998</v>
      </c>
      <c r="BV79" s="354">
        <v>1255.51</v>
      </c>
      <c r="BW79" s="354">
        <v>17.48</v>
      </c>
      <c r="BX79" s="354">
        <v>1.3193999999999999</v>
      </c>
      <c r="BY79" s="354">
        <v>1.3237000000000001</v>
      </c>
      <c r="BZ79" s="354">
        <v>8.8239000000000001</v>
      </c>
      <c r="CA79" s="354">
        <v>8.1829000000000001</v>
      </c>
      <c r="CB79" s="354">
        <v>6.7484000000000002</v>
      </c>
      <c r="CC79" s="356">
        <v>0.72343999999999997</v>
      </c>
      <c r="CD79" s="117">
        <v>1</v>
      </c>
      <c r="CE79" s="164">
        <v>6.7484000000000002</v>
      </c>
      <c r="CF79" s="164">
        <v>6.7138999999999998</v>
      </c>
      <c r="CG79" s="343"/>
      <c r="CH79" s="225"/>
      <c r="CI79" s="225"/>
      <c r="CJ79" s="163"/>
      <c r="CK79" s="163"/>
      <c r="CL79" s="163"/>
      <c r="CM79" s="163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</row>
    <row r="80" spans="1:152" x14ac:dyDescent="0.2">
      <c r="B80" s="158"/>
      <c r="BP80" s="353">
        <v>9</v>
      </c>
      <c r="BQ80" s="350" t="s">
        <v>288</v>
      </c>
      <c r="BR80" s="354">
        <v>103.85</v>
      </c>
      <c r="BS80" s="354">
        <v>0.82079999999999997</v>
      </c>
      <c r="BT80" s="354">
        <v>0.98819999999999997</v>
      </c>
      <c r="BU80" s="354">
        <v>0.90759999999999996</v>
      </c>
      <c r="BV80" s="354">
        <v>1259.1600000000001</v>
      </c>
      <c r="BW80" s="354">
        <v>17.577999999999999</v>
      </c>
      <c r="BX80" s="354">
        <v>1.3255999999999999</v>
      </c>
      <c r="BY80" s="354">
        <v>1.3250999999999999</v>
      </c>
      <c r="BZ80" s="354">
        <v>8.8323</v>
      </c>
      <c r="CA80" s="354">
        <v>8.2177000000000007</v>
      </c>
      <c r="CB80" s="354">
        <v>6.7503000000000002</v>
      </c>
      <c r="CC80" s="356">
        <v>0.72457000000000005</v>
      </c>
      <c r="CD80" s="117">
        <v>1</v>
      </c>
      <c r="CE80" s="164">
        <v>6.7503000000000002</v>
      </c>
      <c r="CF80" s="164">
        <v>6.7275999999999998</v>
      </c>
      <c r="CG80" s="275"/>
    </row>
    <row r="81" spans="1:152" x14ac:dyDescent="0.2">
      <c r="A81" s="158"/>
      <c r="B81" s="158"/>
      <c r="BK81" s="158"/>
      <c r="BL81" s="158"/>
      <c r="BO81" s="163"/>
      <c r="BP81" s="353">
        <v>10</v>
      </c>
      <c r="BQ81" s="350" t="s">
        <v>290</v>
      </c>
      <c r="BR81" s="357">
        <v>104.24</v>
      </c>
      <c r="BS81" s="354">
        <v>0.81899999999999995</v>
      </c>
      <c r="BT81" s="354">
        <v>0.98870000000000002</v>
      </c>
      <c r="BU81" s="354">
        <v>0.90790000000000004</v>
      </c>
      <c r="BV81" s="354">
        <v>1255.5999999999999</v>
      </c>
      <c r="BW81" s="354">
        <v>17.48</v>
      </c>
      <c r="BX81" s="354">
        <v>1.3129999999999999</v>
      </c>
      <c r="BY81" s="354">
        <v>1.3191999999999999</v>
      </c>
      <c r="BZ81" s="354">
        <v>8.8032000000000004</v>
      </c>
      <c r="CA81" s="354">
        <v>8.1815999999999995</v>
      </c>
      <c r="CB81" s="354">
        <v>6.7518000000000002</v>
      </c>
      <c r="CC81" s="356">
        <v>0.72487000000000001</v>
      </c>
      <c r="CD81" s="117">
        <v>1</v>
      </c>
      <c r="CE81" s="164">
        <v>6.7518000000000002</v>
      </c>
      <c r="CF81" s="164">
        <v>6.7240000000000002</v>
      </c>
      <c r="CG81" s="275"/>
      <c r="CH81" s="163"/>
      <c r="CI81" s="163"/>
      <c r="CJ81" s="163"/>
      <c r="CK81" s="163"/>
      <c r="CL81" s="163"/>
      <c r="CM81" s="163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</row>
    <row r="82" spans="1:152" x14ac:dyDescent="0.2">
      <c r="A82" s="158"/>
      <c r="B82" s="158"/>
      <c r="BK82" s="158"/>
      <c r="BL82" s="158"/>
      <c r="BO82" s="163"/>
      <c r="BP82" s="353">
        <v>11</v>
      </c>
      <c r="BQ82" s="350" t="s">
        <v>289</v>
      </c>
      <c r="BR82" s="357">
        <v>104.1</v>
      </c>
      <c r="BS82" s="354">
        <v>0.82230000000000003</v>
      </c>
      <c r="BT82" s="354">
        <v>0.98819999999999997</v>
      </c>
      <c r="BU82" s="354">
        <v>0.90980000000000005</v>
      </c>
      <c r="BV82" s="354">
        <v>1253.31</v>
      </c>
      <c r="BW82" s="354">
        <v>17.36</v>
      </c>
      <c r="BX82" s="354">
        <v>1.3165</v>
      </c>
      <c r="BY82" s="354">
        <v>1.3164</v>
      </c>
      <c r="BZ82" s="354">
        <v>8.8169000000000004</v>
      </c>
      <c r="CA82" s="354">
        <v>8.2151999999999994</v>
      </c>
      <c r="CB82" s="354">
        <v>6.7656999999999998</v>
      </c>
      <c r="CC82" s="356">
        <v>0.72535000000000005</v>
      </c>
      <c r="CD82" s="117">
        <v>1</v>
      </c>
      <c r="CE82" s="164">
        <v>6.7656999999999998</v>
      </c>
      <c r="CF82" s="164">
        <v>6.7374000000000001</v>
      </c>
      <c r="CG82" s="164"/>
      <c r="CH82" s="163"/>
      <c r="CI82" s="163"/>
      <c r="CJ82" s="163"/>
      <c r="CK82" s="163"/>
      <c r="CL82" s="163"/>
      <c r="CM82" s="163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</row>
    <row r="83" spans="1:152" x14ac:dyDescent="0.2">
      <c r="A83" s="158"/>
      <c r="B83" s="158"/>
      <c r="BK83" s="158"/>
      <c r="BL83" s="158"/>
      <c r="BO83" s="163"/>
      <c r="BP83" s="353">
        <v>12</v>
      </c>
      <c r="BQ83" s="350" t="s">
        <v>291</v>
      </c>
      <c r="BR83" s="357">
        <v>104.02</v>
      </c>
      <c r="BS83" s="354">
        <v>0.81740000000000002</v>
      </c>
      <c r="BT83" s="354">
        <v>0.9879</v>
      </c>
      <c r="BU83" s="354">
        <v>0.90800000000000003</v>
      </c>
      <c r="BV83" s="354">
        <v>1261.6099999999999</v>
      </c>
      <c r="BW83" s="354">
        <v>17.62</v>
      </c>
      <c r="BX83" s="354">
        <v>1.3023</v>
      </c>
      <c r="BY83" s="354">
        <v>1.3069</v>
      </c>
      <c r="BZ83" s="354">
        <v>8.8065999999999995</v>
      </c>
      <c r="CA83" s="354">
        <v>8.1427999999999994</v>
      </c>
      <c r="CB83" s="354">
        <v>6.7542999999999997</v>
      </c>
      <c r="CC83" s="356">
        <v>0.72618000000000005</v>
      </c>
      <c r="CD83" s="117">
        <v>1</v>
      </c>
      <c r="CE83" s="164">
        <v>6.7542999999999997</v>
      </c>
      <c r="CF83" s="164">
        <v>6.7382</v>
      </c>
      <c r="CG83" s="164"/>
      <c r="CH83" s="163"/>
      <c r="CI83" s="163"/>
      <c r="CJ83" s="163"/>
      <c r="CK83" s="163"/>
      <c r="CL83" s="163"/>
      <c r="CM83" s="163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</row>
    <row r="84" spans="1:152" x14ac:dyDescent="0.2">
      <c r="A84" s="158"/>
      <c r="B84" s="158"/>
      <c r="BK84" s="158"/>
      <c r="BL84" s="158"/>
      <c r="BO84" s="163"/>
      <c r="BP84" s="353">
        <v>13</v>
      </c>
      <c r="BQ84" s="350" t="s">
        <v>280</v>
      </c>
      <c r="BR84" s="357">
        <v>103.65</v>
      </c>
      <c r="BS84" s="354">
        <v>0.81530000000000002</v>
      </c>
      <c r="BT84" s="354">
        <v>0.98899999999999999</v>
      </c>
      <c r="BU84" s="354">
        <v>0.91159999999999997</v>
      </c>
      <c r="BV84" s="354">
        <v>1268.76</v>
      </c>
      <c r="BW84" s="354">
        <v>17.61</v>
      </c>
      <c r="BX84" s="354">
        <v>1.3050999999999999</v>
      </c>
      <c r="BY84" s="354">
        <v>1.3167</v>
      </c>
      <c r="BZ84" s="354">
        <v>8.8335000000000008</v>
      </c>
      <c r="CA84" s="354">
        <v>8.1563999999999997</v>
      </c>
      <c r="CB84" s="354">
        <v>6.7812000000000001</v>
      </c>
      <c r="CC84" s="356">
        <v>0.72513000000000005</v>
      </c>
      <c r="CD84" s="117">
        <v>1</v>
      </c>
      <c r="CE84" s="164">
        <v>6.7812000000000001</v>
      </c>
      <c r="CF84" s="164">
        <v>6.7371999999999996</v>
      </c>
      <c r="CG84" s="164"/>
      <c r="CH84" s="163"/>
      <c r="CI84" s="163"/>
      <c r="CJ84" s="163"/>
      <c r="CK84" s="163"/>
      <c r="CL84" s="163"/>
      <c r="CM84" s="163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</row>
    <row r="85" spans="1:152" x14ac:dyDescent="0.2">
      <c r="A85" s="158"/>
      <c r="B85" s="158"/>
      <c r="BK85" s="158"/>
      <c r="BL85" s="158"/>
      <c r="BO85" s="163"/>
      <c r="BP85" s="353">
        <v>14</v>
      </c>
      <c r="BQ85" s="350" t="s">
        <v>281</v>
      </c>
      <c r="BR85" s="357">
        <v>103.75</v>
      </c>
      <c r="BS85" s="354">
        <v>0.81810000000000005</v>
      </c>
      <c r="BT85" s="354">
        <v>0.99519999999999997</v>
      </c>
      <c r="BU85" s="354">
        <v>0.91839999999999999</v>
      </c>
      <c r="BV85" s="354">
        <v>1263.45</v>
      </c>
      <c r="BW85" s="354">
        <v>17.475999999999999</v>
      </c>
      <c r="BX85" s="354">
        <v>1.3108</v>
      </c>
      <c r="BY85" s="354">
        <v>1.3251999999999999</v>
      </c>
      <c r="BZ85" s="354">
        <v>8.8950999999999993</v>
      </c>
      <c r="CA85" s="354">
        <v>8.2292000000000005</v>
      </c>
      <c r="CB85" s="354">
        <v>6.8308</v>
      </c>
      <c r="CC85" s="356">
        <v>0.72574000000000005</v>
      </c>
      <c r="CD85" s="117">
        <v>1</v>
      </c>
      <c r="CE85" s="164">
        <v>6.8308</v>
      </c>
      <c r="CF85" s="164">
        <v>6.7626999999999997</v>
      </c>
      <c r="CG85" s="164"/>
      <c r="CH85" s="163"/>
      <c r="CI85" s="163"/>
      <c r="CJ85" s="163"/>
      <c r="CK85" s="163"/>
      <c r="CL85" s="163"/>
      <c r="CM85" s="163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</row>
    <row r="86" spans="1:152" x14ac:dyDescent="0.2">
      <c r="A86" s="158"/>
      <c r="B86" s="158"/>
      <c r="BK86" s="158"/>
      <c r="BL86" s="158"/>
      <c r="BO86" s="163"/>
      <c r="BP86" s="353">
        <v>15</v>
      </c>
      <c r="BQ86" s="350" t="s">
        <v>292</v>
      </c>
      <c r="BR86" s="357">
        <v>103.9</v>
      </c>
      <c r="BS86" s="354">
        <v>0.81710000000000005</v>
      </c>
      <c r="BT86" s="354">
        <v>0.99399999999999999</v>
      </c>
      <c r="BU86" s="354">
        <v>0.91839999999999999</v>
      </c>
      <c r="BV86" s="354">
        <v>1266.52</v>
      </c>
      <c r="BW86" s="354">
        <v>17.600000000000001</v>
      </c>
      <c r="BX86" s="354">
        <v>1.3101</v>
      </c>
      <c r="BY86" s="354">
        <v>1.3333999999999999</v>
      </c>
      <c r="BZ86" s="354">
        <v>8.9126999999999992</v>
      </c>
      <c r="CA86" s="354">
        <v>8.2417999999999996</v>
      </c>
      <c r="CB86" s="354">
        <v>6.8315000000000001</v>
      </c>
      <c r="CC86" s="356">
        <v>0.72804999999999997</v>
      </c>
      <c r="CD86" s="117">
        <v>1</v>
      </c>
      <c r="CE86" s="164">
        <v>6.8315000000000001</v>
      </c>
      <c r="CF86" s="164">
        <v>6.7713999999999999</v>
      </c>
      <c r="CG86" s="164"/>
      <c r="CH86" s="163"/>
      <c r="CI86" s="163"/>
      <c r="CJ86" s="163"/>
      <c r="CK86" s="163"/>
      <c r="CL86" s="163"/>
      <c r="CM86" s="163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</row>
    <row r="87" spans="1:152" x14ac:dyDescent="0.2">
      <c r="A87" s="158"/>
      <c r="B87" s="158"/>
      <c r="BK87" s="158"/>
      <c r="BL87" s="158"/>
      <c r="BO87" s="163"/>
      <c r="BP87" s="353">
        <v>16</v>
      </c>
      <c r="BQ87" s="350" t="s">
        <v>293</v>
      </c>
      <c r="BR87" s="357">
        <v>104.46</v>
      </c>
      <c r="BS87" s="354">
        <v>0.81740000000000002</v>
      </c>
      <c r="BT87" s="354">
        <v>0.99380000000000002</v>
      </c>
      <c r="BU87" s="354">
        <v>0.91879999999999995</v>
      </c>
      <c r="BV87" s="354">
        <v>1269.31</v>
      </c>
      <c r="BW87" s="354">
        <v>17.739999999999998</v>
      </c>
      <c r="BX87" s="354">
        <v>1.3091999999999999</v>
      </c>
      <c r="BY87" s="354">
        <v>1.3322000000000001</v>
      </c>
      <c r="BZ87" s="354">
        <v>8.9085999999999999</v>
      </c>
      <c r="CA87" s="354">
        <v>8.2484999999999999</v>
      </c>
      <c r="CB87" s="354">
        <v>6.8335999999999997</v>
      </c>
      <c r="CC87" s="356">
        <v>0.72801000000000005</v>
      </c>
      <c r="CD87" s="117">
        <v>1</v>
      </c>
      <c r="CE87" s="164">
        <v>6.8335999999999997</v>
      </c>
      <c r="CF87" s="164">
        <v>6.7750000000000004</v>
      </c>
      <c r="CG87" s="164"/>
      <c r="CH87" s="163"/>
      <c r="CI87" s="163"/>
      <c r="CJ87" s="163"/>
      <c r="CK87" s="163"/>
      <c r="CL87" s="163"/>
      <c r="CM87" s="163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</row>
    <row r="88" spans="1:152" x14ac:dyDescent="0.2">
      <c r="A88" s="158"/>
      <c r="B88" s="158"/>
      <c r="BK88" s="158"/>
      <c r="BL88" s="158"/>
      <c r="BO88" s="163"/>
      <c r="BP88" s="353">
        <v>17</v>
      </c>
      <c r="BQ88" s="350" t="s">
        <v>282</v>
      </c>
      <c r="BR88" s="354">
        <v>104.13</v>
      </c>
      <c r="BS88" s="354">
        <v>0.81899999999999995</v>
      </c>
      <c r="BT88" s="354">
        <v>0.99070000000000003</v>
      </c>
      <c r="BU88" s="354">
        <v>0.91579999999999995</v>
      </c>
      <c r="BV88" s="354">
        <v>1274.53</v>
      </c>
      <c r="BW88" s="354">
        <v>17.739999999999998</v>
      </c>
      <c r="BX88" s="354">
        <v>1.3008999999999999</v>
      </c>
      <c r="BY88" s="354">
        <v>1.3358000000000001</v>
      </c>
      <c r="BZ88" s="354">
        <v>8.9116</v>
      </c>
      <c r="CA88" s="354">
        <v>8.2713999999999999</v>
      </c>
      <c r="CB88" s="354">
        <v>6.8102</v>
      </c>
      <c r="CC88" s="356">
        <v>0.72875999999999996</v>
      </c>
      <c r="CD88" s="117">
        <v>1</v>
      </c>
      <c r="CE88" s="164">
        <v>6.8102</v>
      </c>
      <c r="CF88" s="164">
        <v>6.7686999999999999</v>
      </c>
      <c r="CG88" s="164"/>
      <c r="CH88" s="163"/>
      <c r="CI88" s="163"/>
      <c r="CJ88" s="163"/>
      <c r="CK88" s="163"/>
      <c r="CL88" s="163"/>
      <c r="CM88" s="163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58"/>
      <c r="DS88" s="158"/>
      <c r="DT88" s="158"/>
      <c r="DU88" s="158"/>
      <c r="DV88" s="158"/>
      <c r="DW88" s="158"/>
      <c r="DX88" s="158"/>
      <c r="DY88" s="158"/>
      <c r="DZ88" s="158"/>
      <c r="EA88" s="158"/>
      <c r="EB88" s="158"/>
      <c r="EC88" s="158"/>
      <c r="ED88" s="158"/>
      <c r="EE88" s="158"/>
      <c r="EF88" s="158"/>
      <c r="EG88" s="158"/>
      <c r="EH88" s="158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</row>
    <row r="89" spans="1:152" x14ac:dyDescent="0.2">
      <c r="A89" s="158"/>
      <c r="B89" s="158"/>
      <c r="BK89" s="158"/>
      <c r="BL89" s="158"/>
      <c r="BO89" s="163"/>
      <c r="BP89" s="353">
        <v>18</v>
      </c>
      <c r="BQ89" s="350" t="s">
        <v>283</v>
      </c>
      <c r="BR89" s="354">
        <v>104.68</v>
      </c>
      <c r="BS89" s="354">
        <v>0.81830000000000003</v>
      </c>
      <c r="BT89" s="354">
        <v>0.99239999999999995</v>
      </c>
      <c r="BU89" s="354">
        <v>0.91639999999999999</v>
      </c>
      <c r="BV89" s="354">
        <v>1269.96</v>
      </c>
      <c r="BW89" s="354">
        <v>17.675999999999998</v>
      </c>
      <c r="BX89" s="354">
        <v>1.3127</v>
      </c>
      <c r="BY89" s="354">
        <v>1.3372999999999999</v>
      </c>
      <c r="BZ89" s="354">
        <v>8.9579000000000004</v>
      </c>
      <c r="CA89" s="354">
        <v>8.2384000000000004</v>
      </c>
      <c r="CB89" s="354">
        <v>6.8144</v>
      </c>
      <c r="CC89" s="356">
        <v>0.72777000000000003</v>
      </c>
      <c r="CD89" s="117">
        <v>1</v>
      </c>
      <c r="CE89" s="164">
        <v>6.8144</v>
      </c>
      <c r="CF89" s="164">
        <v>6.78</v>
      </c>
      <c r="CG89" s="117"/>
      <c r="CH89" s="163"/>
      <c r="CI89" s="163"/>
      <c r="CJ89" s="163"/>
      <c r="CK89" s="163"/>
      <c r="CL89" s="163"/>
      <c r="CM89" s="163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</row>
    <row r="90" spans="1:152" x14ac:dyDescent="0.2">
      <c r="A90" s="158"/>
      <c r="B90" s="158"/>
      <c r="BK90" s="158"/>
      <c r="BL90" s="158"/>
      <c r="BO90" s="163"/>
      <c r="BP90" s="353">
        <v>19</v>
      </c>
      <c r="BQ90" s="350" t="s">
        <v>297</v>
      </c>
      <c r="BR90" s="354">
        <v>105.24</v>
      </c>
      <c r="BS90" s="354">
        <v>0.82369999999999999</v>
      </c>
      <c r="BT90" s="354">
        <v>0.99390000000000001</v>
      </c>
      <c r="BU90" s="354">
        <v>0.91669999999999996</v>
      </c>
      <c r="BV90" s="354">
        <v>1266.6500000000001</v>
      </c>
      <c r="BW90" s="354">
        <v>17.559999999999999</v>
      </c>
      <c r="BX90" s="354">
        <v>1.3198000000000001</v>
      </c>
      <c r="BY90" s="354">
        <v>1.3388</v>
      </c>
      <c r="BZ90" s="354">
        <v>9.0342000000000002</v>
      </c>
      <c r="CA90" s="354">
        <v>8.2666000000000004</v>
      </c>
      <c r="CB90" s="354">
        <v>6.8170999999999999</v>
      </c>
      <c r="CC90" s="356">
        <v>0.72792000000000001</v>
      </c>
      <c r="CD90" s="117">
        <v>1</v>
      </c>
      <c r="CE90" s="164">
        <v>6.8170999999999999</v>
      </c>
      <c r="CF90" s="164">
        <v>6.7793000000000001</v>
      </c>
      <c r="CG90" s="117"/>
      <c r="CH90" s="163"/>
      <c r="CI90" s="163"/>
      <c r="CJ90" s="163"/>
      <c r="CK90" s="163"/>
      <c r="CL90" s="163"/>
      <c r="CM90" s="163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158"/>
      <c r="DZ90" s="158"/>
      <c r="EA90" s="158"/>
      <c r="EB90" s="158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</row>
    <row r="91" spans="1:152" x14ac:dyDescent="0.2">
      <c r="B91" s="158"/>
      <c r="BP91" s="353">
        <v>20</v>
      </c>
      <c r="BQ91" s="350" t="s">
        <v>294</v>
      </c>
      <c r="BR91" s="354">
        <v>104.95</v>
      </c>
      <c r="BS91" s="354">
        <v>0.82150000000000001</v>
      </c>
      <c r="BT91" s="354">
        <v>0.98850000000000005</v>
      </c>
      <c r="BU91" s="354">
        <v>0.91310000000000002</v>
      </c>
      <c r="BV91" s="354">
        <v>1273.71</v>
      </c>
      <c r="BW91" s="354">
        <v>17.821999999999999</v>
      </c>
      <c r="BX91" s="354">
        <v>1.3152999999999999</v>
      </c>
      <c r="BY91" s="354">
        <v>1.339</v>
      </c>
      <c r="BZ91" s="354">
        <v>9.0111000000000008</v>
      </c>
      <c r="CA91" s="354">
        <v>8.2607999999999997</v>
      </c>
      <c r="CB91" s="354">
        <v>6.7919</v>
      </c>
      <c r="CC91" s="356">
        <v>0.72902</v>
      </c>
      <c r="CD91" s="117">
        <v>1</v>
      </c>
      <c r="CE91" s="164">
        <v>6.7919</v>
      </c>
      <c r="CF91" s="164">
        <v>6.7720000000000002</v>
      </c>
    </row>
    <row r="92" spans="1:152" x14ac:dyDescent="0.2">
      <c r="B92" s="158"/>
      <c r="BP92" s="353"/>
      <c r="BQ92" s="350"/>
      <c r="BR92" s="329"/>
      <c r="BS92" s="329"/>
      <c r="BT92" s="329"/>
      <c r="BU92" s="329"/>
      <c r="BV92" s="329"/>
      <c r="BW92" s="329"/>
      <c r="BX92" s="329"/>
      <c r="BY92" s="329"/>
      <c r="BZ92" s="329"/>
      <c r="CA92" s="329"/>
      <c r="CB92" s="329"/>
      <c r="CC92" s="356"/>
      <c r="CD92" s="117"/>
    </row>
    <row r="93" spans="1:152" s="46" customFormat="1" x14ac:dyDescent="0.2">
      <c r="B93" s="341"/>
      <c r="BK93" s="342"/>
      <c r="BL93" s="342"/>
      <c r="BO93" s="107"/>
      <c r="BP93" s="353"/>
      <c r="BQ93" s="350"/>
      <c r="BR93" s="354"/>
      <c r="BS93" s="354"/>
      <c r="BT93" s="354"/>
      <c r="BU93" s="354"/>
      <c r="BV93" s="354"/>
      <c r="BW93" s="354"/>
      <c r="BX93" s="354"/>
      <c r="BY93" s="354"/>
      <c r="BZ93" s="354"/>
      <c r="CA93" s="354"/>
      <c r="CB93" s="354"/>
      <c r="CC93" s="358"/>
      <c r="CD93" s="359"/>
      <c r="CE93" s="107"/>
      <c r="CF93" s="107"/>
      <c r="CG93" s="107"/>
      <c r="CH93" s="107"/>
      <c r="CI93" s="107"/>
      <c r="CJ93" s="107"/>
      <c r="CK93" s="107"/>
      <c r="CL93" s="107"/>
      <c r="CM93" s="107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</row>
    <row r="94" spans="1:152" s="46" customFormat="1" x14ac:dyDescent="0.2">
      <c r="B94" s="341"/>
      <c r="BK94" s="342"/>
      <c r="BL94" s="342"/>
      <c r="BO94" s="107"/>
      <c r="BP94" s="353"/>
      <c r="BQ94" s="350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359"/>
      <c r="CE94" s="107"/>
      <c r="CF94" s="107"/>
      <c r="CG94" s="107"/>
      <c r="CH94" s="107"/>
      <c r="CI94" s="107"/>
      <c r="CJ94" s="107"/>
      <c r="CK94" s="107"/>
      <c r="CL94" s="107"/>
      <c r="CM94" s="107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</row>
    <row r="95" spans="1:152" x14ac:dyDescent="0.2"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</row>
    <row r="96" spans="1:152" x14ac:dyDescent="0.2"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</row>
    <row r="98" spans="67:84" x14ac:dyDescent="0.2">
      <c r="BP98" s="117"/>
      <c r="BQ98" s="117"/>
      <c r="BR98" s="346">
        <f>AVERAGE(BR72:BR91)</f>
        <v>103.79300000000001</v>
      </c>
      <c r="BS98" s="346">
        <f t="shared" ref="BS98:CF98" si="8">AVERAGE(BS72:BS91)</f>
        <v>0.81014999999999993</v>
      </c>
      <c r="BT98" s="346">
        <f t="shared" si="8"/>
        <v>0.98663999999999985</v>
      </c>
      <c r="BU98" s="346">
        <f t="shared" si="8"/>
        <v>0.90677999999999981</v>
      </c>
      <c r="BV98" s="346">
        <f t="shared" si="8"/>
        <v>1268.7565</v>
      </c>
      <c r="BW98" s="346">
        <f t="shared" si="8"/>
        <v>17.754600000000003</v>
      </c>
      <c r="BX98" s="346">
        <f t="shared" si="8"/>
        <v>1.3132199999999998</v>
      </c>
      <c r="BY98" s="346">
        <f t="shared" si="8"/>
        <v>1.3242599999999998</v>
      </c>
      <c r="BZ98" s="346">
        <f t="shared" si="8"/>
        <v>8.7948050000000002</v>
      </c>
      <c r="CA98" s="346">
        <f t="shared" si="8"/>
        <v>8.1600650000000012</v>
      </c>
      <c r="CB98" s="346">
        <f t="shared" si="8"/>
        <v>6.7451549999999996</v>
      </c>
      <c r="CC98" s="346">
        <f t="shared" si="8"/>
        <v>0.72371099999999988</v>
      </c>
      <c r="CD98" s="346">
        <f t="shared" si="8"/>
        <v>1</v>
      </c>
      <c r="CE98" s="346">
        <f t="shared" si="8"/>
        <v>6.7451549999999996</v>
      </c>
      <c r="CF98" s="346">
        <f t="shared" si="8"/>
        <v>6.7274200000000004</v>
      </c>
    </row>
    <row r="99" spans="67:84" x14ac:dyDescent="0.2">
      <c r="BP99" s="117"/>
      <c r="BQ99" s="117"/>
      <c r="BR99" s="346">
        <v>103.79300000000001</v>
      </c>
      <c r="BS99" s="346">
        <v>0.81014999999999993</v>
      </c>
      <c r="BT99" s="346">
        <v>0.98663999999999985</v>
      </c>
      <c r="BU99" s="346">
        <v>0.90677999999999981</v>
      </c>
      <c r="BV99" s="346">
        <v>1268.7565</v>
      </c>
      <c r="BW99" s="346">
        <v>17.754600000000003</v>
      </c>
      <c r="BX99" s="346">
        <v>1.3132199999999998</v>
      </c>
      <c r="BY99" s="346">
        <v>1.3242599999999998</v>
      </c>
      <c r="BZ99" s="346">
        <v>8.7948050000000002</v>
      </c>
      <c r="CA99" s="346">
        <v>8.1600650000000012</v>
      </c>
      <c r="CB99" s="346">
        <v>6.7451549999999996</v>
      </c>
      <c r="CC99" s="346">
        <v>0.72371099999999988</v>
      </c>
      <c r="CD99" s="117">
        <v>1</v>
      </c>
      <c r="CE99" s="346">
        <v>6.7451549999999996</v>
      </c>
      <c r="CF99" s="346">
        <v>6.7274200000000004</v>
      </c>
    </row>
    <row r="100" spans="67:84" x14ac:dyDescent="0.2">
      <c r="BP100" s="301"/>
      <c r="BQ100" s="355"/>
      <c r="BR100" s="355">
        <f t="shared" ref="BR100:CF100" si="9">BR99-BR98</f>
        <v>0</v>
      </c>
      <c r="BS100" s="355">
        <f t="shared" si="9"/>
        <v>0</v>
      </c>
      <c r="BT100" s="355">
        <f t="shared" si="9"/>
        <v>0</v>
      </c>
      <c r="BU100" s="355">
        <f t="shared" si="9"/>
        <v>0</v>
      </c>
      <c r="BV100" s="355">
        <f t="shared" si="9"/>
        <v>0</v>
      </c>
      <c r="BW100" s="355">
        <f t="shared" si="9"/>
        <v>0</v>
      </c>
      <c r="BX100" s="355">
        <f t="shared" si="9"/>
        <v>0</v>
      </c>
      <c r="BY100" s="355">
        <f t="shared" si="9"/>
        <v>0</v>
      </c>
      <c r="BZ100" s="355">
        <f t="shared" si="9"/>
        <v>0</v>
      </c>
      <c r="CA100" s="355">
        <f t="shared" si="9"/>
        <v>0</v>
      </c>
      <c r="CB100" s="355">
        <f t="shared" si="9"/>
        <v>0</v>
      </c>
      <c r="CC100" s="355">
        <f t="shared" si="9"/>
        <v>0</v>
      </c>
      <c r="CD100" s="355">
        <f t="shared" si="9"/>
        <v>0</v>
      </c>
      <c r="CE100" s="355">
        <f t="shared" si="9"/>
        <v>0</v>
      </c>
      <c r="CF100" s="355">
        <f t="shared" si="9"/>
        <v>0</v>
      </c>
    </row>
    <row r="101" spans="67:84" x14ac:dyDescent="0.2">
      <c r="BP101" s="107" t="s">
        <v>30</v>
      </c>
      <c r="BQ101" s="107"/>
      <c r="BR101" s="346">
        <f>MAX(BR72:BR91)</f>
        <v>105.24</v>
      </c>
      <c r="BS101" s="346">
        <f t="shared" ref="BS101:CF101" si="10">MAX(BS72:BS91)</f>
        <v>0.82369999999999999</v>
      </c>
      <c r="BT101" s="346">
        <f t="shared" si="10"/>
        <v>0.99519999999999997</v>
      </c>
      <c r="BU101" s="346">
        <f t="shared" si="10"/>
        <v>0.91879999999999995</v>
      </c>
      <c r="BV101" s="346">
        <f t="shared" si="10"/>
        <v>1317.45</v>
      </c>
      <c r="BW101" s="346">
        <f t="shared" si="10"/>
        <v>19.260000000000002</v>
      </c>
      <c r="BX101" s="346">
        <f t="shared" si="10"/>
        <v>1.3255999999999999</v>
      </c>
      <c r="BY101" s="346">
        <f t="shared" si="10"/>
        <v>1.339</v>
      </c>
      <c r="BZ101" s="346">
        <f t="shared" si="10"/>
        <v>9.0342000000000002</v>
      </c>
      <c r="CA101" s="346">
        <f t="shared" si="10"/>
        <v>8.2713999999999999</v>
      </c>
      <c r="CB101" s="346">
        <f t="shared" si="10"/>
        <v>6.8335999999999997</v>
      </c>
      <c r="CC101" s="346">
        <f t="shared" si="10"/>
        <v>0.72902</v>
      </c>
      <c r="CD101" s="346">
        <f t="shared" si="10"/>
        <v>1</v>
      </c>
      <c r="CE101" s="346">
        <f t="shared" si="10"/>
        <v>6.8335999999999997</v>
      </c>
      <c r="CF101" s="346">
        <f t="shared" si="10"/>
        <v>6.78</v>
      </c>
    </row>
    <row r="102" spans="67:84" x14ac:dyDescent="0.2">
      <c r="BP102" s="107" t="s">
        <v>31</v>
      </c>
      <c r="BQ102" s="107"/>
      <c r="BR102" s="346">
        <f>MIN(BR72:BR91)</f>
        <v>101.38</v>
      </c>
      <c r="BS102" s="346">
        <f t="shared" ref="BS102:CF102" si="11">MIN(BS72:BS91)</f>
        <v>0.77600000000000002</v>
      </c>
      <c r="BT102" s="346">
        <f t="shared" si="11"/>
        <v>0.9708</v>
      </c>
      <c r="BU102" s="346">
        <f t="shared" si="11"/>
        <v>0.8901</v>
      </c>
      <c r="BV102" s="346">
        <f t="shared" si="11"/>
        <v>1253.31</v>
      </c>
      <c r="BW102" s="346">
        <f t="shared" si="11"/>
        <v>17.335000000000001</v>
      </c>
      <c r="BX102" s="346">
        <f t="shared" si="11"/>
        <v>1.3008999999999999</v>
      </c>
      <c r="BY102" s="346">
        <f t="shared" si="11"/>
        <v>1.3069</v>
      </c>
      <c r="BZ102" s="346">
        <f t="shared" si="11"/>
        <v>8.5406999999999993</v>
      </c>
      <c r="CA102" s="346">
        <f t="shared" si="11"/>
        <v>7.9596</v>
      </c>
      <c r="CB102" s="346">
        <f t="shared" si="11"/>
        <v>6.6269999999999998</v>
      </c>
      <c r="CC102" s="346">
        <f t="shared" si="11"/>
        <v>0.71547000000000005</v>
      </c>
      <c r="CD102" s="346">
        <f t="shared" si="11"/>
        <v>1</v>
      </c>
      <c r="CE102" s="346">
        <f t="shared" si="11"/>
        <v>6.6269999999999998</v>
      </c>
      <c r="CF102" s="346">
        <f t="shared" si="11"/>
        <v>6.6684999999999999</v>
      </c>
    </row>
    <row r="104" spans="67:84" x14ac:dyDescent="0.2">
      <c r="BR104" s="346">
        <f>BR101-BR102</f>
        <v>3.8599999999999994</v>
      </c>
      <c r="BS104" s="346">
        <f t="shared" ref="BS104:CF104" si="12">BS101-BS102</f>
        <v>4.7699999999999965E-2</v>
      </c>
      <c r="BT104" s="346">
        <f t="shared" si="12"/>
        <v>2.4399999999999977E-2</v>
      </c>
      <c r="BU104" s="346">
        <f t="shared" si="12"/>
        <v>2.8699999999999948E-2</v>
      </c>
      <c r="BV104" s="346">
        <f t="shared" si="12"/>
        <v>64.1400000000001</v>
      </c>
      <c r="BW104" s="346">
        <f t="shared" si="12"/>
        <v>1.9250000000000007</v>
      </c>
      <c r="BX104" s="346">
        <f t="shared" si="12"/>
        <v>2.4699999999999944E-2</v>
      </c>
      <c r="BY104" s="346">
        <f t="shared" si="12"/>
        <v>3.2100000000000017E-2</v>
      </c>
      <c r="BZ104" s="346">
        <f t="shared" si="12"/>
        <v>0.49350000000000094</v>
      </c>
      <c r="CA104" s="346">
        <f t="shared" si="12"/>
        <v>0.31179999999999986</v>
      </c>
      <c r="CB104" s="346">
        <f t="shared" si="12"/>
        <v>0.20659999999999989</v>
      </c>
      <c r="CC104" s="346">
        <f t="shared" si="12"/>
        <v>1.3549999999999951E-2</v>
      </c>
      <c r="CD104" s="346">
        <f t="shared" si="12"/>
        <v>0</v>
      </c>
      <c r="CE104" s="346">
        <f t="shared" si="12"/>
        <v>0.20659999999999989</v>
      </c>
      <c r="CF104" s="346">
        <f t="shared" si="12"/>
        <v>0.11150000000000038</v>
      </c>
    </row>
    <row r="110" spans="67:84" x14ac:dyDescent="0.2">
      <c r="BO110" s="353"/>
    </row>
    <row r="111" spans="67:84" x14ac:dyDescent="0.2">
      <c r="BO111" s="353"/>
    </row>
    <row r="112" spans="67:84" x14ac:dyDescent="0.2">
      <c r="BO112" s="353"/>
    </row>
    <row r="113" spans="67:68" x14ac:dyDescent="0.2">
      <c r="BO113" s="353"/>
      <c r="BP113" s="350"/>
    </row>
    <row r="114" spans="67:68" x14ac:dyDescent="0.2">
      <c r="BO114" s="353"/>
      <c r="BP114" s="350"/>
    </row>
    <row r="115" spans="67:68" x14ac:dyDescent="0.2">
      <c r="BO115" s="353"/>
      <c r="BP115" s="350"/>
    </row>
    <row r="116" spans="67:68" x14ac:dyDescent="0.2">
      <c r="BO116" s="353"/>
      <c r="BP116" s="350"/>
    </row>
    <row r="117" spans="67:68" x14ac:dyDescent="0.2">
      <c r="BO117" s="353"/>
      <c r="BP117" s="350"/>
    </row>
    <row r="118" spans="67:68" x14ac:dyDescent="0.2">
      <c r="BO118" s="353"/>
      <c r="BP118" s="350"/>
    </row>
    <row r="119" spans="67:68" x14ac:dyDescent="0.2">
      <c r="BO119" s="353"/>
      <c r="BP119" s="350"/>
    </row>
    <row r="120" spans="67:68" x14ac:dyDescent="0.2">
      <c r="BO120" s="353"/>
      <c r="BP120" s="350"/>
    </row>
    <row r="121" spans="67:68" x14ac:dyDescent="0.2">
      <c r="BO121" s="353"/>
      <c r="BP121" s="350"/>
    </row>
    <row r="122" spans="67:68" x14ac:dyDescent="0.2">
      <c r="BO122" s="353"/>
      <c r="BP122" s="350"/>
    </row>
    <row r="123" spans="67:68" x14ac:dyDescent="0.2">
      <c r="BO123" s="353"/>
      <c r="BP123" s="350"/>
    </row>
    <row r="124" spans="67:68" x14ac:dyDescent="0.2">
      <c r="BO124" s="353"/>
      <c r="BP124" s="350"/>
    </row>
    <row r="125" spans="67:68" x14ac:dyDescent="0.2">
      <c r="BO125" s="353"/>
      <c r="BP125" s="350"/>
    </row>
    <row r="126" spans="67:68" x14ac:dyDescent="0.2">
      <c r="BO126" s="353"/>
      <c r="BP126" s="350"/>
    </row>
    <row r="127" spans="67:68" x14ac:dyDescent="0.2">
      <c r="BO127" s="353"/>
      <c r="BP127" s="350"/>
    </row>
    <row r="128" spans="67:68" x14ac:dyDescent="0.2">
      <c r="BO128" s="353"/>
      <c r="BP128" s="350"/>
    </row>
    <row r="129" spans="68:83" x14ac:dyDescent="0.2">
      <c r="BP129" s="350"/>
    </row>
    <row r="130" spans="68:83" x14ac:dyDescent="0.2">
      <c r="BP130" s="350"/>
    </row>
    <row r="131" spans="68:83" x14ac:dyDescent="0.2">
      <c r="BP131" s="350"/>
    </row>
    <row r="134" spans="68:83" x14ac:dyDescent="0.2">
      <c r="BP134" s="349"/>
      <c r="BQ134" s="349"/>
      <c r="BR134" s="349"/>
      <c r="BS134" s="349"/>
      <c r="BT134" s="349"/>
      <c r="BU134" s="349"/>
      <c r="BV134" s="349"/>
      <c r="BW134" s="350"/>
      <c r="BX134" s="350"/>
      <c r="BY134" s="350"/>
      <c r="BZ134" s="350"/>
      <c r="CA134" s="350"/>
      <c r="CB134" s="350"/>
      <c r="CC134" s="351"/>
      <c r="CD134" s="148"/>
      <c r="CE134" s="275"/>
    </row>
    <row r="135" spans="68:83" x14ac:dyDescent="0.2">
      <c r="BP135" s="349"/>
      <c r="BQ135" s="349"/>
      <c r="BR135" s="349"/>
      <c r="BS135" s="349"/>
      <c r="BT135" s="349"/>
      <c r="BU135" s="349"/>
      <c r="BV135" s="349"/>
      <c r="BW135" s="350"/>
      <c r="BX135" s="350"/>
      <c r="BY135" s="350"/>
      <c r="BZ135" s="350"/>
      <c r="CA135" s="350"/>
      <c r="CB135" s="350"/>
      <c r="CC135" s="351"/>
      <c r="CD135" s="148"/>
      <c r="CE135" s="275"/>
    </row>
    <row r="136" spans="68:83" x14ac:dyDescent="0.2">
      <c r="BP136" s="349"/>
      <c r="BQ136" s="349"/>
      <c r="BR136" s="275"/>
      <c r="BS136" s="275"/>
      <c r="BT136" s="275"/>
      <c r="BU136" s="275"/>
      <c r="BV136" s="107"/>
      <c r="CE136" s="275"/>
    </row>
    <row r="137" spans="68:83" x14ac:dyDescent="0.2">
      <c r="BP137" s="353"/>
      <c r="BQ137" s="350"/>
      <c r="BR137" s="354"/>
      <c r="BS137" s="354"/>
      <c r="BT137" s="354"/>
      <c r="BU137" s="354"/>
      <c r="BV137" s="354"/>
      <c r="BW137" s="354"/>
      <c r="BX137" s="354"/>
      <c r="BY137" s="354"/>
      <c r="BZ137" s="354"/>
      <c r="CA137" s="354"/>
      <c r="CB137" s="354"/>
      <c r="CC137" s="354"/>
      <c r="CD137" s="354"/>
      <c r="CE137" s="164"/>
    </row>
    <row r="138" spans="68:83" x14ac:dyDescent="0.2">
      <c r="BP138" s="353"/>
      <c r="BQ138" s="350"/>
      <c r="BR138" s="354"/>
      <c r="BS138" s="354"/>
      <c r="BT138" s="354"/>
      <c r="BU138" s="354"/>
      <c r="BV138" s="354"/>
      <c r="BW138" s="354"/>
      <c r="BX138" s="354"/>
      <c r="BY138" s="354"/>
      <c r="BZ138" s="354"/>
      <c r="CA138" s="354"/>
      <c r="CB138" s="354"/>
      <c r="CC138" s="354"/>
      <c r="CD138" s="354"/>
      <c r="CE138" s="164"/>
    </row>
    <row r="139" spans="68:83" x14ac:dyDescent="0.2">
      <c r="BP139" s="353"/>
      <c r="BQ139" s="350"/>
      <c r="BR139" s="354"/>
      <c r="BS139" s="354"/>
      <c r="BT139" s="354"/>
      <c r="BU139" s="354"/>
      <c r="BV139" s="354"/>
      <c r="BW139" s="354"/>
      <c r="BX139" s="354"/>
      <c r="BY139" s="354"/>
      <c r="BZ139" s="354"/>
      <c r="CA139" s="354"/>
      <c r="CB139" s="354"/>
      <c r="CC139" s="354"/>
      <c r="CD139" s="354"/>
      <c r="CE139" s="164"/>
    </row>
    <row r="140" spans="68:83" x14ac:dyDescent="0.2">
      <c r="BP140" s="353"/>
      <c r="BQ140" s="350"/>
      <c r="BR140" s="354"/>
      <c r="BS140" s="354"/>
      <c r="BT140" s="354"/>
      <c r="BU140" s="354"/>
      <c r="BV140" s="354"/>
      <c r="BW140" s="354"/>
      <c r="BX140" s="354"/>
      <c r="BY140" s="354"/>
      <c r="BZ140" s="354"/>
      <c r="CA140" s="354"/>
      <c r="CB140" s="354"/>
      <c r="CC140" s="354"/>
      <c r="CD140" s="354"/>
      <c r="CE140" s="164"/>
    </row>
    <row r="141" spans="68:83" x14ac:dyDescent="0.2">
      <c r="BP141" s="353"/>
      <c r="BQ141" s="350"/>
      <c r="BR141" s="354"/>
      <c r="BS141" s="354"/>
      <c r="BT141" s="354"/>
      <c r="BU141" s="354"/>
      <c r="BV141" s="354"/>
      <c r="BW141" s="354"/>
      <c r="BX141" s="354"/>
      <c r="BY141" s="354"/>
      <c r="BZ141" s="354"/>
      <c r="CA141" s="354"/>
      <c r="CB141" s="354"/>
      <c r="CC141" s="354"/>
      <c r="CD141" s="354"/>
      <c r="CE141" s="164"/>
    </row>
    <row r="142" spans="68:83" x14ac:dyDescent="0.2">
      <c r="BP142" s="353"/>
      <c r="BQ142" s="350"/>
      <c r="BR142" s="354"/>
      <c r="BS142" s="354"/>
      <c r="BT142" s="354"/>
      <c r="BU142" s="354"/>
      <c r="BV142" s="354"/>
      <c r="BW142" s="354"/>
      <c r="BX142" s="354"/>
      <c r="BY142" s="354"/>
      <c r="BZ142" s="354"/>
      <c r="CA142" s="354"/>
      <c r="CB142" s="354"/>
      <c r="CC142" s="354"/>
      <c r="CD142" s="354"/>
      <c r="CE142" s="164"/>
    </row>
    <row r="143" spans="68:83" x14ac:dyDescent="0.2">
      <c r="BP143" s="353"/>
      <c r="BQ143" s="350"/>
      <c r="BR143" s="354"/>
      <c r="BS143" s="354"/>
      <c r="BT143" s="354"/>
      <c r="BU143" s="354"/>
      <c r="BV143" s="354"/>
      <c r="BW143" s="354"/>
      <c r="BX143" s="354"/>
      <c r="BY143" s="354"/>
      <c r="BZ143" s="354"/>
      <c r="CA143" s="354"/>
      <c r="CB143" s="354"/>
      <c r="CC143" s="354"/>
      <c r="CD143" s="354"/>
      <c r="CE143" s="164"/>
    </row>
    <row r="144" spans="68:83" x14ac:dyDescent="0.2">
      <c r="BP144" s="353"/>
      <c r="BQ144" s="350"/>
      <c r="BR144" s="354"/>
      <c r="BS144" s="354"/>
      <c r="BT144" s="354"/>
      <c r="BU144" s="354"/>
      <c r="BV144" s="354"/>
      <c r="BW144" s="354"/>
      <c r="BX144" s="354"/>
      <c r="BY144" s="354"/>
      <c r="BZ144" s="354"/>
      <c r="CA144" s="354"/>
      <c r="CB144" s="354"/>
      <c r="CC144" s="354"/>
      <c r="CD144" s="354"/>
      <c r="CE144" s="164"/>
    </row>
    <row r="145" spans="68:83" x14ac:dyDescent="0.2">
      <c r="BP145" s="353"/>
      <c r="BQ145" s="350"/>
      <c r="BR145" s="354"/>
      <c r="BS145" s="354"/>
      <c r="BT145" s="354"/>
      <c r="BU145" s="354"/>
      <c r="BV145" s="354"/>
      <c r="BW145" s="354"/>
      <c r="BX145" s="354"/>
      <c r="BY145" s="354"/>
      <c r="BZ145" s="354"/>
      <c r="CA145" s="354"/>
      <c r="CB145" s="354"/>
      <c r="CC145" s="354"/>
      <c r="CD145" s="354"/>
      <c r="CE145" s="164"/>
    </row>
    <row r="146" spans="68:83" x14ac:dyDescent="0.2">
      <c r="BP146" s="353"/>
      <c r="BQ146" s="350"/>
      <c r="BR146" s="354"/>
      <c r="BS146" s="354"/>
      <c r="BT146" s="354"/>
      <c r="BU146" s="354"/>
      <c r="BV146" s="354"/>
      <c r="BW146" s="354"/>
      <c r="BX146" s="354"/>
      <c r="BY146" s="354"/>
      <c r="BZ146" s="354"/>
      <c r="CA146" s="354"/>
      <c r="CB146" s="354"/>
      <c r="CC146" s="354"/>
      <c r="CD146" s="354"/>
      <c r="CE146" s="164"/>
    </row>
    <row r="147" spans="68:83" x14ac:dyDescent="0.2">
      <c r="BP147" s="353"/>
      <c r="BQ147" s="350"/>
      <c r="BR147" s="354"/>
      <c r="BS147" s="354"/>
      <c r="BT147" s="354"/>
      <c r="BU147" s="354"/>
      <c r="BV147" s="354"/>
      <c r="BW147" s="354"/>
      <c r="BX147" s="354"/>
      <c r="BY147" s="354"/>
      <c r="BZ147" s="354"/>
      <c r="CA147" s="354"/>
      <c r="CB147" s="354"/>
      <c r="CC147" s="354"/>
      <c r="CD147" s="354"/>
      <c r="CE147" s="164"/>
    </row>
    <row r="148" spans="68:83" x14ac:dyDescent="0.2">
      <c r="BP148" s="353"/>
      <c r="BQ148" s="350"/>
      <c r="BR148" s="354"/>
      <c r="BS148" s="354"/>
      <c r="BT148" s="354"/>
      <c r="BU148" s="354"/>
      <c r="BV148" s="354"/>
      <c r="BW148" s="354"/>
      <c r="BX148" s="354"/>
      <c r="BY148" s="354"/>
      <c r="BZ148" s="354"/>
      <c r="CA148" s="354"/>
      <c r="CB148" s="354"/>
      <c r="CC148" s="354"/>
      <c r="CD148" s="354"/>
      <c r="CE148" s="164"/>
    </row>
    <row r="149" spans="68:83" x14ac:dyDescent="0.2">
      <c r="BP149" s="353"/>
      <c r="BQ149" s="350"/>
      <c r="BR149" s="354"/>
      <c r="BS149" s="354"/>
      <c r="BT149" s="354"/>
      <c r="BU149" s="354"/>
      <c r="BV149" s="354"/>
      <c r="BW149" s="354"/>
      <c r="BX149" s="354"/>
      <c r="BY149" s="354"/>
      <c r="BZ149" s="354"/>
      <c r="CA149" s="354"/>
      <c r="CB149" s="354"/>
      <c r="CC149" s="354"/>
      <c r="CD149" s="354"/>
      <c r="CE149" s="164"/>
    </row>
    <row r="150" spans="68:83" x14ac:dyDescent="0.2">
      <c r="BP150" s="353"/>
      <c r="BQ150" s="350"/>
      <c r="BR150" s="354"/>
      <c r="BS150" s="354"/>
      <c r="BT150" s="354"/>
      <c r="BU150" s="354"/>
      <c r="BV150" s="354"/>
      <c r="BW150" s="354"/>
      <c r="BX150" s="354"/>
      <c r="BY150" s="354"/>
      <c r="BZ150" s="354"/>
      <c r="CA150" s="354"/>
      <c r="CB150" s="354"/>
      <c r="CC150" s="354"/>
      <c r="CD150" s="354"/>
      <c r="CE150" s="164"/>
    </row>
    <row r="151" spans="68:83" x14ac:dyDescent="0.2">
      <c r="BP151" s="353"/>
      <c r="BQ151" s="350"/>
      <c r="BR151" s="354"/>
      <c r="BS151" s="354"/>
      <c r="BT151" s="354"/>
      <c r="BU151" s="354"/>
      <c r="BV151" s="354"/>
      <c r="BW151" s="354"/>
      <c r="BX151" s="354"/>
      <c r="BY151" s="354"/>
      <c r="BZ151" s="354"/>
      <c r="CA151" s="354"/>
      <c r="CB151" s="354"/>
      <c r="CC151" s="354"/>
      <c r="CD151" s="354"/>
      <c r="CE151" s="164"/>
    </row>
    <row r="152" spans="68:83" x14ac:dyDescent="0.2">
      <c r="BP152" s="353"/>
      <c r="BQ152" s="350"/>
      <c r="BR152" s="354"/>
      <c r="BS152" s="354"/>
      <c r="BT152" s="354"/>
      <c r="BU152" s="354"/>
      <c r="BV152" s="354"/>
      <c r="BW152" s="354"/>
      <c r="BX152" s="354"/>
      <c r="BY152" s="354"/>
      <c r="BZ152" s="354"/>
      <c r="CA152" s="354"/>
      <c r="CB152" s="354"/>
      <c r="CC152" s="354"/>
      <c r="CD152" s="354"/>
      <c r="CE152" s="164"/>
    </row>
    <row r="153" spans="68:83" x14ac:dyDescent="0.2">
      <c r="BP153" s="353"/>
      <c r="BQ153" s="350"/>
      <c r="BR153" s="354"/>
      <c r="BS153" s="354"/>
      <c r="BT153" s="354"/>
      <c r="BU153" s="354"/>
      <c r="BV153" s="354"/>
      <c r="BW153" s="354"/>
      <c r="BX153" s="354"/>
      <c r="BY153" s="354"/>
      <c r="BZ153" s="354"/>
      <c r="CA153" s="354"/>
      <c r="CB153" s="354"/>
      <c r="CC153" s="354"/>
      <c r="CD153" s="354"/>
      <c r="CE153" s="164"/>
    </row>
    <row r="154" spans="68:83" x14ac:dyDescent="0.2">
      <c r="BP154" s="353"/>
      <c r="BQ154" s="350"/>
      <c r="BR154" s="354"/>
      <c r="BS154" s="354"/>
      <c r="BT154" s="354"/>
      <c r="BU154" s="354"/>
      <c r="BV154" s="354"/>
      <c r="BW154" s="354"/>
      <c r="BX154" s="354"/>
      <c r="BY154" s="354"/>
      <c r="BZ154" s="354"/>
      <c r="CA154" s="354"/>
      <c r="CB154" s="354"/>
      <c r="CC154" s="354"/>
      <c r="CD154" s="354"/>
      <c r="CE154" s="164"/>
    </row>
    <row r="155" spans="68:83" x14ac:dyDescent="0.2">
      <c r="BP155" s="353"/>
      <c r="BQ155" s="350"/>
      <c r="BR155" s="354"/>
      <c r="BS155" s="354"/>
      <c r="BT155" s="354"/>
      <c r="BU155" s="354"/>
      <c r="BV155" s="354"/>
      <c r="BW155" s="354"/>
      <c r="BX155" s="354"/>
      <c r="BY155" s="354"/>
      <c r="BZ155" s="354"/>
      <c r="CA155" s="354"/>
      <c r="CB155" s="354"/>
      <c r="CC155" s="354"/>
      <c r="CD155" s="354"/>
      <c r="CE155" s="164"/>
    </row>
  </sheetData>
  <mergeCells count="21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H6:BI6"/>
    <mergeCell ref="BK6:BL6"/>
    <mergeCell ref="AM6:AN6"/>
    <mergeCell ref="AP6:AQ6"/>
    <mergeCell ref="AS6:AT6"/>
    <mergeCell ref="AV6:AW6"/>
    <mergeCell ref="AY6:AZ6"/>
    <mergeCell ref="BB6:BC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54"/>
  <sheetViews>
    <sheetView zoomScale="80" zoomScaleNormal="80" workbookViewId="0">
      <pane xSplit="2" ySplit="13" topLeftCell="BG14" activePane="bottomRight" state="frozen"/>
      <selection pane="topRight" activeCell="C1" sqref="C1"/>
      <selection pane="bottomLeft" activeCell="A14" sqref="A14"/>
      <selection pane="bottomRight" activeCell="BJ47" sqref="BJ47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2.5703125" style="158" customWidth="1"/>
    <col min="18" max="19" width="18.5703125" style="158" customWidth="1"/>
    <col min="20" max="20" width="10.42578125" style="158" customWidth="1"/>
    <col min="21" max="22" width="18.5703125" style="158" customWidth="1"/>
    <col min="23" max="23" width="10.28515625" style="158" customWidth="1"/>
    <col min="24" max="24" width="19.5703125" style="158" customWidth="1"/>
    <col min="25" max="25" width="18.42578125" style="158" customWidth="1"/>
    <col min="26" max="26" width="10.7109375" style="158" customWidth="1"/>
    <col min="27" max="28" width="18.42578125" style="158" customWidth="1"/>
    <col min="29" max="29" width="10.5703125" style="158" customWidth="1"/>
    <col min="30" max="30" width="19.5703125" style="158" customWidth="1"/>
    <col min="31" max="31" width="18.28515625" style="158" customWidth="1"/>
    <col min="32" max="32" width="10" style="158" customWidth="1"/>
    <col min="33" max="33" width="20.42578125" style="158" customWidth="1"/>
    <col min="34" max="34" width="19.28515625" style="158" customWidth="1"/>
    <col min="35" max="35" width="10.7109375" style="158" customWidth="1"/>
    <col min="36" max="36" width="20.42578125" style="158" customWidth="1"/>
    <col min="37" max="37" width="17.5703125" style="158" customWidth="1"/>
    <col min="38" max="38" width="9.85546875" style="158" customWidth="1"/>
    <col min="39" max="39" width="18.42578125" style="158" customWidth="1"/>
    <col min="40" max="40" width="17.140625" style="158" customWidth="1"/>
    <col min="41" max="41" width="10.28515625" style="158" customWidth="1"/>
    <col min="42" max="42" width="20.140625" style="158" customWidth="1"/>
    <col min="43" max="43" width="18.7109375" style="158" customWidth="1"/>
    <col min="44" max="44" width="9.85546875" style="158" customWidth="1"/>
    <col min="45" max="45" width="20.28515625" style="158" customWidth="1"/>
    <col min="46" max="46" width="18.85546875" style="158" customWidth="1"/>
    <col min="47" max="47" width="9.140625" style="158" customWidth="1"/>
    <col min="48" max="48" width="21.28515625" style="158" customWidth="1"/>
    <col min="49" max="49" width="19.85546875" style="158" customWidth="1"/>
    <col min="50" max="50" width="10" style="158" customWidth="1"/>
    <col min="51" max="52" width="19.85546875" style="158" customWidth="1"/>
    <col min="53" max="53" width="10.5703125" style="158" customWidth="1"/>
    <col min="54" max="54" width="18" style="158" customWidth="1"/>
    <col min="55" max="55" width="16.140625" style="158" customWidth="1"/>
    <col min="56" max="56" width="8.7109375" style="158" customWidth="1"/>
    <col min="57" max="57" width="21.7109375" style="158" customWidth="1"/>
    <col min="58" max="58" width="18" style="158" customWidth="1"/>
    <col min="59" max="59" width="9.85546875" style="158" customWidth="1"/>
    <col min="60" max="60" width="17.7109375" style="158" customWidth="1"/>
    <col min="61" max="61" width="18.42578125" style="158" customWidth="1"/>
    <col min="62" max="62" width="10.5703125" style="158" customWidth="1"/>
    <col min="63" max="63" width="18.5703125" style="161" customWidth="1"/>
    <col min="64" max="64" width="16.7109375" style="161" customWidth="1"/>
    <col min="65" max="66" width="20.28515625" style="158" customWidth="1"/>
    <col min="67" max="67" width="14.7109375" style="160" customWidth="1"/>
    <col min="68" max="68" width="14.140625" style="160" customWidth="1"/>
    <col min="69" max="69" width="18.5703125" style="160" customWidth="1"/>
    <col min="70" max="70" width="23.42578125" style="160" customWidth="1"/>
    <col min="71" max="72" width="11.7109375" style="160" customWidth="1"/>
    <col min="73" max="73" width="11.7109375" style="107" customWidth="1"/>
    <col min="74" max="74" width="19.5703125" style="160" customWidth="1"/>
    <col min="75" max="75" width="13.85546875" style="160" customWidth="1"/>
    <col min="76" max="80" width="11.7109375" style="160" customWidth="1"/>
    <col min="81" max="81" width="12.5703125" style="108" customWidth="1"/>
    <col min="82" max="82" width="11.7109375" style="107" customWidth="1"/>
    <col min="83" max="95" width="13.28515625" style="160" customWidth="1"/>
    <col min="96" max="164" width="13.28515625" style="159" customWidth="1"/>
    <col min="165" max="16384" width="9.140625" style="158"/>
  </cols>
  <sheetData>
    <row r="1" spans="1:167" x14ac:dyDescent="0.2">
      <c r="B1" s="159"/>
      <c r="BK1" s="158"/>
      <c r="BL1" s="158"/>
      <c r="BO1" s="163"/>
      <c r="BP1" s="163"/>
      <c r="BU1" s="160"/>
      <c r="BW1" s="107"/>
      <c r="CC1" s="160"/>
      <c r="CD1" s="160"/>
      <c r="CE1" s="108"/>
      <c r="CF1" s="107"/>
      <c r="FI1" s="159"/>
      <c r="FJ1" s="159"/>
      <c r="FK1" s="159"/>
    </row>
    <row r="2" spans="1:167" x14ac:dyDescent="0.2">
      <c r="B2" s="159"/>
      <c r="BK2" s="158"/>
      <c r="BL2" s="158"/>
      <c r="BO2" s="163"/>
      <c r="BP2" s="163"/>
      <c r="BU2" s="160"/>
      <c r="BW2" s="107"/>
      <c r="CC2" s="160"/>
      <c r="CD2" s="160"/>
      <c r="CE2" s="108"/>
      <c r="CF2" s="107"/>
      <c r="FI2" s="159"/>
      <c r="FJ2" s="159"/>
      <c r="FK2" s="159"/>
    </row>
    <row r="3" spans="1:167" x14ac:dyDescent="0.2">
      <c r="A3" s="265" t="s">
        <v>32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 t="s">
        <v>0</v>
      </c>
      <c r="AO3" s="267"/>
      <c r="AP3" s="267"/>
      <c r="AQ3" s="267"/>
      <c r="AR3" s="267"/>
      <c r="AS3" s="267"/>
      <c r="AT3" s="268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02"/>
      <c r="BL3" s="202"/>
      <c r="BM3" s="159"/>
      <c r="BN3" s="159"/>
      <c r="BU3" s="160"/>
      <c r="BV3" s="107"/>
    </row>
    <row r="4" spans="1:167" x14ac:dyDescent="0.2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8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02"/>
      <c r="BL4" s="202"/>
      <c r="BM4" s="159"/>
      <c r="BN4" s="159"/>
      <c r="BU4" s="160"/>
      <c r="BV4" s="107"/>
    </row>
    <row r="5" spans="1:167" x14ac:dyDescent="0.2">
      <c r="A5" s="270"/>
      <c r="B5" s="271" t="s">
        <v>321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72"/>
      <c r="BL5" s="272"/>
      <c r="BM5" s="274"/>
      <c r="BN5" s="274"/>
      <c r="BO5" s="344"/>
      <c r="BP5" s="275"/>
      <c r="BQ5" s="275"/>
      <c r="BR5" s="275"/>
      <c r="BS5" s="275"/>
      <c r="BU5" s="160"/>
      <c r="BV5" s="107"/>
    </row>
    <row r="6" spans="1:167" s="196" customFormat="1" ht="13.5" thickBot="1" x14ac:dyDescent="0.25">
      <c r="A6" s="276" t="s">
        <v>1</v>
      </c>
      <c r="B6" s="277"/>
      <c r="C6" s="374" t="s">
        <v>300</v>
      </c>
      <c r="D6" s="374"/>
      <c r="E6" s="369"/>
      <c r="F6" s="374" t="s">
        <v>301</v>
      </c>
      <c r="G6" s="374"/>
      <c r="H6" s="279"/>
      <c r="I6" s="374" t="s">
        <v>302</v>
      </c>
      <c r="J6" s="374"/>
      <c r="K6" s="279"/>
      <c r="L6" s="374" t="s">
        <v>303</v>
      </c>
      <c r="M6" s="374"/>
      <c r="N6" s="280"/>
      <c r="O6" s="374" t="s">
        <v>304</v>
      </c>
      <c r="P6" s="374"/>
      <c r="Q6" s="369"/>
      <c r="R6" s="374" t="s">
        <v>305</v>
      </c>
      <c r="S6" s="374"/>
      <c r="T6" s="369"/>
      <c r="U6" s="374" t="s">
        <v>306</v>
      </c>
      <c r="V6" s="374"/>
      <c r="W6" s="279"/>
      <c r="X6" s="374" t="s">
        <v>307</v>
      </c>
      <c r="Y6" s="374"/>
      <c r="Z6" s="369"/>
      <c r="AA6" s="374" t="s">
        <v>308</v>
      </c>
      <c r="AB6" s="374"/>
      <c r="AC6" s="279"/>
      <c r="AD6" s="374" t="s">
        <v>309</v>
      </c>
      <c r="AE6" s="374"/>
      <c r="AF6" s="280"/>
      <c r="AG6" s="374" t="s">
        <v>310</v>
      </c>
      <c r="AH6" s="374"/>
      <c r="AI6" s="280"/>
      <c r="AJ6" s="374" t="s">
        <v>311</v>
      </c>
      <c r="AK6" s="374"/>
      <c r="AL6" s="279"/>
      <c r="AM6" s="374" t="s">
        <v>312</v>
      </c>
      <c r="AN6" s="374"/>
      <c r="AO6" s="279"/>
      <c r="AP6" s="374" t="s">
        <v>313</v>
      </c>
      <c r="AQ6" s="374"/>
      <c r="AR6" s="279"/>
      <c r="AS6" s="374" t="s">
        <v>314</v>
      </c>
      <c r="AT6" s="374"/>
      <c r="AU6" s="279"/>
      <c r="AV6" s="374" t="s">
        <v>315</v>
      </c>
      <c r="AW6" s="374"/>
      <c r="AX6" s="369"/>
      <c r="AY6" s="374" t="s">
        <v>316</v>
      </c>
      <c r="AZ6" s="374"/>
      <c r="BA6" s="279"/>
      <c r="BB6" s="374" t="s">
        <v>317</v>
      </c>
      <c r="BC6" s="374"/>
      <c r="BD6" s="279"/>
      <c r="BE6" s="374" t="s">
        <v>318</v>
      </c>
      <c r="BF6" s="374"/>
      <c r="BG6" s="279"/>
      <c r="BH6" s="374" t="s">
        <v>319</v>
      </c>
      <c r="BI6" s="374"/>
      <c r="BJ6" s="279"/>
      <c r="BK6" s="374" t="s">
        <v>2</v>
      </c>
      <c r="BL6" s="374"/>
      <c r="BM6" s="282"/>
      <c r="BN6" s="282"/>
      <c r="BO6" s="244"/>
      <c r="BP6" s="344"/>
      <c r="BQ6" s="344"/>
      <c r="BR6" s="344"/>
      <c r="BS6" s="344"/>
      <c r="BT6" s="344"/>
      <c r="BU6" s="275"/>
      <c r="BV6" s="107"/>
      <c r="BW6" s="160"/>
      <c r="BX6" s="160"/>
      <c r="BY6" s="160"/>
      <c r="BZ6" s="160"/>
      <c r="CA6" s="160"/>
      <c r="CB6" s="160"/>
      <c r="CC6" s="108"/>
      <c r="CD6" s="107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</row>
    <row r="7" spans="1:167" ht="13.5" thickTop="1" x14ac:dyDescent="0.2">
      <c r="A7" s="270"/>
      <c r="B7" s="28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84"/>
      <c r="BL7" s="284"/>
      <c r="BM7" s="286"/>
      <c r="BN7" s="286"/>
      <c r="BO7" s="345"/>
      <c r="BP7" s="275"/>
      <c r="BQ7" s="275"/>
      <c r="BR7" s="275"/>
      <c r="BS7" s="275"/>
      <c r="BT7" s="275"/>
      <c r="BU7" s="275"/>
      <c r="BV7" s="107"/>
    </row>
    <row r="8" spans="1:167" x14ac:dyDescent="0.2">
      <c r="A8" s="270"/>
      <c r="B8" s="283"/>
      <c r="C8" s="284"/>
      <c r="D8" s="284" t="s">
        <v>3</v>
      </c>
      <c r="E8" s="284"/>
      <c r="F8" s="284"/>
      <c r="G8" s="284" t="s">
        <v>3</v>
      </c>
      <c r="H8" s="267"/>
      <c r="I8" s="284"/>
      <c r="J8" s="284" t="s">
        <v>3</v>
      </c>
      <c r="K8" s="267"/>
      <c r="L8" s="284"/>
      <c r="M8" s="284" t="s">
        <v>3</v>
      </c>
      <c r="N8" s="267"/>
      <c r="O8" s="284"/>
      <c r="P8" s="284" t="s">
        <v>3</v>
      </c>
      <c r="Q8" s="284"/>
      <c r="R8" s="284"/>
      <c r="S8" s="284" t="s">
        <v>3</v>
      </c>
      <c r="T8" s="284"/>
      <c r="U8" s="284"/>
      <c r="V8" s="284" t="s">
        <v>3</v>
      </c>
      <c r="W8" s="267"/>
      <c r="X8" s="284"/>
      <c r="Y8" s="284" t="s">
        <v>3</v>
      </c>
      <c r="Z8" s="284"/>
      <c r="AA8" s="284"/>
      <c r="AB8" s="284" t="s">
        <v>3</v>
      </c>
      <c r="AC8" s="267"/>
      <c r="AD8" s="284"/>
      <c r="AE8" s="284" t="s">
        <v>3</v>
      </c>
      <c r="AF8" s="267"/>
      <c r="AG8" s="284"/>
      <c r="AH8" s="284" t="s">
        <v>3</v>
      </c>
      <c r="AI8" s="267"/>
      <c r="AJ8" s="284"/>
      <c r="AK8" s="284" t="s">
        <v>3</v>
      </c>
      <c r="AL8" s="267"/>
      <c r="AM8" s="284"/>
      <c r="AN8" s="284" t="s">
        <v>3</v>
      </c>
      <c r="AO8" s="267"/>
      <c r="AP8" s="284"/>
      <c r="AQ8" s="284" t="s">
        <v>3</v>
      </c>
      <c r="AR8" s="267"/>
      <c r="AS8" s="284"/>
      <c r="AT8" s="284" t="s">
        <v>3</v>
      </c>
      <c r="AU8" s="267"/>
      <c r="AV8" s="284"/>
      <c r="AW8" s="284" t="s">
        <v>3</v>
      </c>
      <c r="AX8" s="284"/>
      <c r="AY8" s="284"/>
      <c r="AZ8" s="284" t="s">
        <v>3</v>
      </c>
      <c r="BA8" s="267"/>
      <c r="BB8" s="284"/>
      <c r="BC8" s="284" t="s">
        <v>3</v>
      </c>
      <c r="BD8" s="267"/>
      <c r="BE8" s="284"/>
      <c r="BF8" s="284" t="s">
        <v>3</v>
      </c>
      <c r="BG8" s="267"/>
      <c r="BH8" s="284"/>
      <c r="BI8" s="284" t="s">
        <v>3</v>
      </c>
      <c r="BJ8" s="267"/>
      <c r="BK8" s="284"/>
      <c r="BL8" s="284" t="s">
        <v>3</v>
      </c>
      <c r="BM8" s="286"/>
      <c r="BN8" s="286"/>
      <c r="BO8" s="345"/>
      <c r="BP8" s="275"/>
      <c r="BQ8" s="275"/>
      <c r="BR8" s="275"/>
      <c r="BS8" s="275"/>
      <c r="BT8" s="275"/>
      <c r="BU8" s="275"/>
      <c r="BV8" s="107"/>
    </row>
    <row r="9" spans="1:167" x14ac:dyDescent="0.2">
      <c r="A9" s="287"/>
      <c r="B9" s="283"/>
      <c r="C9" s="284" t="s">
        <v>3</v>
      </c>
      <c r="D9" s="284" t="s">
        <v>19</v>
      </c>
      <c r="E9" s="284"/>
      <c r="F9" s="284" t="s">
        <v>3</v>
      </c>
      <c r="G9" s="284" t="s">
        <v>19</v>
      </c>
      <c r="H9" s="284"/>
      <c r="I9" s="284" t="s">
        <v>3</v>
      </c>
      <c r="J9" s="284" t="s">
        <v>19</v>
      </c>
      <c r="K9" s="284"/>
      <c r="L9" s="284" t="s">
        <v>3</v>
      </c>
      <c r="M9" s="284" t="s">
        <v>19</v>
      </c>
      <c r="N9" s="284"/>
      <c r="O9" s="284" t="s">
        <v>3</v>
      </c>
      <c r="P9" s="284" t="s">
        <v>19</v>
      </c>
      <c r="Q9" s="284"/>
      <c r="R9" s="284" t="s">
        <v>3</v>
      </c>
      <c r="S9" s="284" t="s">
        <v>19</v>
      </c>
      <c r="T9" s="284"/>
      <c r="U9" s="284" t="s">
        <v>3</v>
      </c>
      <c r="V9" s="284" t="s">
        <v>19</v>
      </c>
      <c r="W9" s="284"/>
      <c r="X9" s="284" t="s">
        <v>3</v>
      </c>
      <c r="Y9" s="284" t="s">
        <v>19</v>
      </c>
      <c r="Z9" s="284"/>
      <c r="AA9" s="284" t="s">
        <v>3</v>
      </c>
      <c r="AB9" s="284" t="s">
        <v>19</v>
      </c>
      <c r="AC9" s="284"/>
      <c r="AD9" s="284" t="s">
        <v>3</v>
      </c>
      <c r="AE9" s="284" t="s">
        <v>19</v>
      </c>
      <c r="AF9" s="284"/>
      <c r="AG9" s="284" t="s">
        <v>3</v>
      </c>
      <c r="AH9" s="284" t="s">
        <v>19</v>
      </c>
      <c r="AI9" s="284"/>
      <c r="AJ9" s="284" t="s">
        <v>3</v>
      </c>
      <c r="AK9" s="284" t="s">
        <v>19</v>
      </c>
      <c r="AL9" s="284"/>
      <c r="AM9" s="284" t="s">
        <v>3</v>
      </c>
      <c r="AN9" s="284" t="s">
        <v>19</v>
      </c>
      <c r="AO9" s="284"/>
      <c r="AP9" s="284" t="s">
        <v>3</v>
      </c>
      <c r="AQ9" s="284" t="s">
        <v>19</v>
      </c>
      <c r="AR9" s="284"/>
      <c r="AS9" s="284" t="s">
        <v>3</v>
      </c>
      <c r="AT9" s="284" t="s">
        <v>19</v>
      </c>
      <c r="AU9" s="284"/>
      <c r="AV9" s="284" t="s">
        <v>3</v>
      </c>
      <c r="AW9" s="284" t="s">
        <v>19</v>
      </c>
      <c r="AX9" s="284"/>
      <c r="AY9" s="284" t="s">
        <v>3</v>
      </c>
      <c r="AZ9" s="284" t="s">
        <v>19</v>
      </c>
      <c r="BA9" s="284"/>
      <c r="BB9" s="284" t="s">
        <v>3</v>
      </c>
      <c r="BC9" s="284" t="s">
        <v>19</v>
      </c>
      <c r="BD9" s="284"/>
      <c r="BE9" s="284" t="s">
        <v>3</v>
      </c>
      <c r="BF9" s="284" t="s">
        <v>19</v>
      </c>
      <c r="BG9" s="284"/>
      <c r="BH9" s="284" t="s">
        <v>3</v>
      </c>
      <c r="BI9" s="284" t="s">
        <v>19</v>
      </c>
      <c r="BJ9" s="284"/>
      <c r="BK9" s="284" t="s">
        <v>3</v>
      </c>
      <c r="BL9" s="284" t="s">
        <v>19</v>
      </c>
      <c r="BM9" s="286"/>
      <c r="BN9" s="286"/>
      <c r="BO9" s="345"/>
      <c r="BP9" s="345"/>
      <c r="BQ9" s="345"/>
      <c r="BR9" s="345"/>
      <c r="BS9" s="345"/>
      <c r="BT9" s="345"/>
      <c r="BU9" s="345"/>
      <c r="BV9" s="107"/>
    </row>
    <row r="10" spans="1:167" x14ac:dyDescent="0.2">
      <c r="A10" s="270"/>
      <c r="B10" s="288" t="s">
        <v>20</v>
      </c>
      <c r="C10" s="284" t="s">
        <v>23</v>
      </c>
      <c r="D10" s="284" t="s">
        <v>21</v>
      </c>
      <c r="E10" s="284"/>
      <c r="F10" s="284" t="s">
        <v>23</v>
      </c>
      <c r="G10" s="284" t="s">
        <v>21</v>
      </c>
      <c r="H10" s="284"/>
      <c r="I10" s="284" t="s">
        <v>23</v>
      </c>
      <c r="J10" s="284" t="s">
        <v>21</v>
      </c>
      <c r="K10" s="284"/>
      <c r="L10" s="284" t="s">
        <v>23</v>
      </c>
      <c r="M10" s="284" t="s">
        <v>21</v>
      </c>
      <c r="N10" s="284"/>
      <c r="O10" s="284" t="s">
        <v>23</v>
      </c>
      <c r="P10" s="284" t="s">
        <v>21</v>
      </c>
      <c r="Q10" s="284"/>
      <c r="R10" s="284" t="s">
        <v>23</v>
      </c>
      <c r="S10" s="284" t="s">
        <v>21</v>
      </c>
      <c r="T10" s="284"/>
      <c r="U10" s="284" t="s">
        <v>23</v>
      </c>
      <c r="V10" s="284" t="s">
        <v>21</v>
      </c>
      <c r="W10" s="284"/>
      <c r="X10" s="284" t="s">
        <v>23</v>
      </c>
      <c r="Y10" s="284" t="s">
        <v>21</v>
      </c>
      <c r="Z10" s="284"/>
      <c r="AA10" s="284" t="s">
        <v>23</v>
      </c>
      <c r="AB10" s="284" t="s">
        <v>21</v>
      </c>
      <c r="AC10" s="284"/>
      <c r="AD10" s="284" t="s">
        <v>23</v>
      </c>
      <c r="AE10" s="284" t="s">
        <v>21</v>
      </c>
      <c r="AF10" s="284"/>
      <c r="AG10" s="284" t="s">
        <v>23</v>
      </c>
      <c r="AH10" s="284" t="s">
        <v>21</v>
      </c>
      <c r="AI10" s="284"/>
      <c r="AJ10" s="284" t="s">
        <v>23</v>
      </c>
      <c r="AK10" s="284" t="s">
        <v>21</v>
      </c>
      <c r="AL10" s="284"/>
      <c r="AM10" s="284" t="s">
        <v>23</v>
      </c>
      <c r="AN10" s="284" t="s">
        <v>21</v>
      </c>
      <c r="AO10" s="284"/>
      <c r="AP10" s="284" t="s">
        <v>23</v>
      </c>
      <c r="AQ10" s="284" t="s">
        <v>21</v>
      </c>
      <c r="AR10" s="284"/>
      <c r="AS10" s="284" t="s">
        <v>23</v>
      </c>
      <c r="AT10" s="284" t="s">
        <v>21</v>
      </c>
      <c r="AU10" s="284"/>
      <c r="AV10" s="284" t="s">
        <v>23</v>
      </c>
      <c r="AW10" s="284" t="s">
        <v>21</v>
      </c>
      <c r="AX10" s="284"/>
      <c r="AY10" s="284" t="s">
        <v>23</v>
      </c>
      <c r="AZ10" s="284" t="s">
        <v>21</v>
      </c>
      <c r="BA10" s="284"/>
      <c r="BB10" s="284" t="s">
        <v>23</v>
      </c>
      <c r="BC10" s="284" t="s">
        <v>21</v>
      </c>
      <c r="BD10" s="284"/>
      <c r="BE10" s="284" t="s">
        <v>23</v>
      </c>
      <c r="BF10" s="284" t="s">
        <v>21</v>
      </c>
      <c r="BG10" s="284"/>
      <c r="BH10" s="284" t="s">
        <v>23</v>
      </c>
      <c r="BI10" s="284" t="s">
        <v>21</v>
      </c>
      <c r="BJ10" s="284"/>
      <c r="BK10" s="284" t="s">
        <v>24</v>
      </c>
      <c r="BL10" s="284" t="s">
        <v>21</v>
      </c>
      <c r="BM10" s="286"/>
      <c r="BN10" s="286"/>
      <c r="BO10" s="345"/>
      <c r="BP10" s="345"/>
      <c r="BQ10" s="345"/>
      <c r="BR10" s="345"/>
      <c r="BS10" s="345"/>
      <c r="BT10" s="345"/>
      <c r="BU10" s="345"/>
      <c r="BV10" s="107"/>
    </row>
    <row r="11" spans="1:167" s="210" customFormat="1" ht="15.75" customHeight="1" x14ac:dyDescent="0.2">
      <c r="A11" s="289"/>
      <c r="B11" s="290"/>
      <c r="C11" s="284"/>
      <c r="D11" s="284" t="s">
        <v>22</v>
      </c>
      <c r="E11" s="284"/>
      <c r="F11" s="284"/>
      <c r="G11" s="284" t="s">
        <v>22</v>
      </c>
      <c r="H11" s="284"/>
      <c r="I11" s="284"/>
      <c r="J11" s="284" t="s">
        <v>22</v>
      </c>
      <c r="K11" s="284"/>
      <c r="L11" s="284"/>
      <c r="M11" s="284" t="s">
        <v>22</v>
      </c>
      <c r="N11" s="284"/>
      <c r="O11" s="284"/>
      <c r="P11" s="284" t="s">
        <v>22</v>
      </c>
      <c r="Q11" s="284"/>
      <c r="R11" s="284"/>
      <c r="S11" s="284" t="s">
        <v>22</v>
      </c>
      <c r="T11" s="284"/>
      <c r="U11" s="284"/>
      <c r="V11" s="284" t="s">
        <v>22</v>
      </c>
      <c r="W11" s="284"/>
      <c r="X11" s="284"/>
      <c r="Y11" s="284" t="s">
        <v>22</v>
      </c>
      <c r="Z11" s="284"/>
      <c r="AA11" s="284"/>
      <c r="AB11" s="284" t="s">
        <v>22</v>
      </c>
      <c r="AC11" s="284"/>
      <c r="AD11" s="284"/>
      <c r="AE11" s="284" t="s">
        <v>22</v>
      </c>
      <c r="AF11" s="284"/>
      <c r="AG11" s="284"/>
      <c r="AH11" s="284" t="s">
        <v>22</v>
      </c>
      <c r="AI11" s="284"/>
      <c r="AJ11" s="284"/>
      <c r="AK11" s="284" t="s">
        <v>22</v>
      </c>
      <c r="AL11" s="284"/>
      <c r="AM11" s="284"/>
      <c r="AN11" s="284" t="s">
        <v>22</v>
      </c>
      <c r="AO11" s="284"/>
      <c r="AP11" s="284"/>
      <c r="AQ11" s="284" t="s">
        <v>22</v>
      </c>
      <c r="AR11" s="284"/>
      <c r="AS11" s="284"/>
      <c r="AT11" s="284" t="s">
        <v>22</v>
      </c>
      <c r="AU11" s="284"/>
      <c r="AV11" s="284"/>
      <c r="AW11" s="284" t="s">
        <v>22</v>
      </c>
      <c r="AX11" s="284"/>
      <c r="AY11" s="284"/>
      <c r="AZ11" s="284" t="s">
        <v>22</v>
      </c>
      <c r="BA11" s="284"/>
      <c r="BB11" s="284"/>
      <c r="BC11" s="284" t="s">
        <v>22</v>
      </c>
      <c r="BD11" s="284"/>
      <c r="BE11" s="284"/>
      <c r="BF11" s="284" t="s">
        <v>22</v>
      </c>
      <c r="BG11" s="284"/>
      <c r="BH11" s="284"/>
      <c r="BI11" s="284" t="s">
        <v>22</v>
      </c>
      <c r="BJ11" s="284"/>
      <c r="BK11" s="284"/>
      <c r="BL11" s="284" t="s">
        <v>22</v>
      </c>
      <c r="BM11" s="286"/>
      <c r="BN11" s="286"/>
      <c r="BO11" s="345"/>
      <c r="BP11" s="345"/>
      <c r="BQ11" s="345"/>
      <c r="BR11" s="345"/>
      <c r="BS11" s="345"/>
      <c r="BT11" s="345"/>
      <c r="BU11" s="345"/>
      <c r="BV11" s="114"/>
      <c r="BW11" s="212"/>
      <c r="BX11" s="212"/>
      <c r="BY11" s="212"/>
      <c r="BZ11" s="212"/>
      <c r="CA11" s="212"/>
      <c r="CB11" s="212"/>
      <c r="CC11" s="116"/>
      <c r="CD11" s="114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</row>
    <row r="12" spans="1:167" x14ac:dyDescent="0.2">
      <c r="A12" s="270"/>
      <c r="B12" s="283"/>
      <c r="C12" s="284"/>
      <c r="D12" s="284" t="s">
        <v>4</v>
      </c>
      <c r="E12" s="284"/>
      <c r="F12" s="284"/>
      <c r="G12" s="284" t="s">
        <v>4</v>
      </c>
      <c r="H12" s="284"/>
      <c r="I12" s="284"/>
      <c r="J12" s="284" t="s">
        <v>4</v>
      </c>
      <c r="K12" s="284"/>
      <c r="L12" s="284"/>
      <c r="M12" s="284" t="s">
        <v>4</v>
      </c>
      <c r="N12" s="267"/>
      <c r="O12" s="284"/>
      <c r="P12" s="284" t="s">
        <v>4</v>
      </c>
      <c r="Q12" s="284"/>
      <c r="R12" s="284"/>
      <c r="S12" s="284" t="s">
        <v>4</v>
      </c>
      <c r="T12" s="284"/>
      <c r="U12" s="284"/>
      <c r="V12" s="284" t="s">
        <v>4</v>
      </c>
      <c r="W12" s="284"/>
      <c r="X12" s="284"/>
      <c r="Y12" s="284" t="s">
        <v>4</v>
      </c>
      <c r="Z12" s="284"/>
      <c r="AA12" s="284"/>
      <c r="AB12" s="284" t="s">
        <v>4</v>
      </c>
      <c r="AC12" s="284"/>
      <c r="AD12" s="284"/>
      <c r="AE12" s="284" t="s">
        <v>4</v>
      </c>
      <c r="AF12" s="284"/>
      <c r="AG12" s="284"/>
      <c r="AH12" s="284" t="s">
        <v>4</v>
      </c>
      <c r="AI12" s="284"/>
      <c r="AJ12" s="284"/>
      <c r="AK12" s="284" t="s">
        <v>4</v>
      </c>
      <c r="AL12" s="284"/>
      <c r="AM12" s="284"/>
      <c r="AN12" s="284" t="s">
        <v>4</v>
      </c>
      <c r="AO12" s="284"/>
      <c r="AP12" s="284"/>
      <c r="AQ12" s="284" t="s">
        <v>4</v>
      </c>
      <c r="AR12" s="284"/>
      <c r="AS12" s="284"/>
      <c r="AT12" s="284" t="s">
        <v>4</v>
      </c>
      <c r="AU12" s="284"/>
      <c r="AV12" s="284"/>
      <c r="AW12" s="284" t="s">
        <v>4</v>
      </c>
      <c r="AX12" s="284"/>
      <c r="AY12" s="284"/>
      <c r="AZ12" s="284" t="s">
        <v>4</v>
      </c>
      <c r="BA12" s="284"/>
      <c r="BB12" s="284"/>
      <c r="BC12" s="284" t="s">
        <v>4</v>
      </c>
      <c r="BD12" s="284"/>
      <c r="BE12" s="284"/>
      <c r="BF12" s="284" t="s">
        <v>4</v>
      </c>
      <c r="BG12" s="284"/>
      <c r="BH12" s="284"/>
      <c r="BI12" s="284" t="s">
        <v>4</v>
      </c>
      <c r="BJ12" s="284"/>
      <c r="BK12" s="284"/>
      <c r="BL12" s="284" t="s">
        <v>4</v>
      </c>
      <c r="BM12" s="286"/>
      <c r="BN12" s="286"/>
      <c r="BO12" s="345"/>
      <c r="BP12" s="275"/>
      <c r="BQ12" s="345"/>
      <c r="BR12" s="345"/>
      <c r="BS12" s="345"/>
      <c r="BT12" s="345"/>
      <c r="BU12" s="345"/>
      <c r="BV12" s="117"/>
    </row>
    <row r="13" spans="1:167" s="206" customFormat="1" x14ac:dyDescent="0.2">
      <c r="A13" s="291"/>
      <c r="B13" s="292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4"/>
      <c r="BM13" s="286"/>
      <c r="BN13" s="286"/>
      <c r="BO13" s="345"/>
      <c r="BP13" s="275"/>
      <c r="BQ13" s="275"/>
      <c r="BR13" s="275"/>
      <c r="BS13" s="275"/>
      <c r="BT13" s="275"/>
      <c r="BU13" s="275"/>
      <c r="BV13" s="107"/>
      <c r="BW13" s="160"/>
      <c r="BX13" s="160"/>
      <c r="BY13" s="160"/>
      <c r="BZ13" s="160"/>
      <c r="CA13" s="160"/>
      <c r="CB13" s="160"/>
      <c r="CC13" s="108"/>
      <c r="CD13" s="107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</row>
    <row r="14" spans="1:167" x14ac:dyDescent="0.2">
      <c r="A14" s="295" t="s">
        <v>1</v>
      </c>
      <c r="B14" s="283"/>
      <c r="C14" s="266"/>
      <c r="D14" s="267"/>
      <c r="E14" s="267"/>
      <c r="F14" s="267"/>
      <c r="G14" s="267"/>
      <c r="H14" s="267"/>
      <c r="I14" s="266"/>
      <c r="J14" s="267"/>
      <c r="K14" s="267"/>
      <c r="L14" s="266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98"/>
      <c r="BI14" s="298"/>
      <c r="BJ14" s="267"/>
      <c r="BK14" s="297"/>
      <c r="BL14" s="299"/>
      <c r="BM14" s="286"/>
      <c r="BN14" s="286"/>
      <c r="BO14" s="345"/>
      <c r="BP14" s="275"/>
      <c r="BQ14" s="275"/>
      <c r="BR14" s="275"/>
      <c r="BS14" s="275"/>
      <c r="BT14" s="275"/>
      <c r="BU14" s="275"/>
      <c r="BV14" s="107"/>
    </row>
    <row r="15" spans="1:167" x14ac:dyDescent="0.2">
      <c r="A15" s="287">
        <v>1</v>
      </c>
      <c r="B15" s="296" t="s">
        <v>5</v>
      </c>
      <c r="C15" s="297">
        <v>104.95</v>
      </c>
      <c r="D15" s="298">
        <v>118.28</v>
      </c>
      <c r="E15" s="298"/>
      <c r="F15" s="297">
        <v>103.47</v>
      </c>
      <c r="G15" s="298">
        <v>119.02</v>
      </c>
      <c r="H15" s="267"/>
      <c r="I15" s="297">
        <v>102.95</v>
      </c>
      <c r="J15" s="298">
        <v>119.56</v>
      </c>
      <c r="K15" s="267"/>
      <c r="L15" s="297">
        <v>102.98</v>
      </c>
      <c r="M15" s="298">
        <v>119.54</v>
      </c>
      <c r="N15" s="267"/>
      <c r="O15" s="297">
        <v>104.39</v>
      </c>
      <c r="P15" s="298">
        <v>118.25</v>
      </c>
      <c r="Q15" s="298"/>
      <c r="R15" s="297">
        <v>104.54</v>
      </c>
      <c r="S15" s="298">
        <v>118.19</v>
      </c>
      <c r="T15" s="298"/>
      <c r="U15" s="297">
        <v>102.99</v>
      </c>
      <c r="V15" s="298">
        <v>119.54</v>
      </c>
      <c r="W15" s="267"/>
      <c r="X15" s="297">
        <v>106.66</v>
      </c>
      <c r="Y15" s="298">
        <v>117.25</v>
      </c>
      <c r="Z15" s="298"/>
      <c r="AA15" s="297">
        <v>106.23</v>
      </c>
      <c r="AB15" s="298">
        <v>117.9</v>
      </c>
      <c r="AC15" s="267"/>
      <c r="AD15" s="297">
        <v>107.91</v>
      </c>
      <c r="AE15" s="298">
        <v>117.12</v>
      </c>
      <c r="AF15" s="267"/>
      <c r="AG15" s="297">
        <v>108.23</v>
      </c>
      <c r="AH15" s="298">
        <v>116.46</v>
      </c>
      <c r="AI15" s="267"/>
      <c r="AJ15" s="297">
        <v>109.63</v>
      </c>
      <c r="AK15" s="298">
        <v>115.77</v>
      </c>
      <c r="AL15" s="267"/>
      <c r="AM15" s="297">
        <v>108.99</v>
      </c>
      <c r="AN15" s="298">
        <v>116.3</v>
      </c>
      <c r="AO15" s="267"/>
      <c r="AP15" s="297">
        <v>110.47</v>
      </c>
      <c r="AQ15" s="298">
        <v>115.84</v>
      </c>
      <c r="AR15" s="267"/>
      <c r="AS15" s="297">
        <v>110.71</v>
      </c>
      <c r="AT15" s="298">
        <v>115.31</v>
      </c>
      <c r="AU15" s="267"/>
      <c r="AV15" s="297">
        <v>110.82</v>
      </c>
      <c r="AW15" s="298">
        <v>115.26</v>
      </c>
      <c r="AX15" s="298"/>
      <c r="AY15" s="297">
        <v>111.01</v>
      </c>
      <c r="AZ15" s="298">
        <v>115.16</v>
      </c>
      <c r="BA15" s="267"/>
      <c r="BB15" s="297">
        <v>112.98</v>
      </c>
      <c r="BC15" s="298">
        <v>113.79</v>
      </c>
      <c r="BD15" s="267"/>
      <c r="BE15" s="297">
        <v>112.86</v>
      </c>
      <c r="BF15" s="298">
        <v>113.59</v>
      </c>
      <c r="BG15" s="267"/>
      <c r="BH15" s="297">
        <v>113</v>
      </c>
      <c r="BI15" s="298">
        <v>112.88</v>
      </c>
      <c r="BJ15" s="267"/>
      <c r="BK15" s="297">
        <f>(C15+F15+I15+L15+O15+R15+U15+X15+AA15+AD15+AG15+AJ15+AM15+AP15+AS15+AV15+AY15+BB15+BE15+BH15)/20</f>
        <v>107.78849999999997</v>
      </c>
      <c r="BL15" s="299">
        <f>(D15+G15+J15+M15+P15+S15+V15+Y15+AB15+AE15+AH15+AK15+AN15+AQ15+AT15+AW15+AZ15+BC15+BF15+BI15)/20</f>
        <v>116.75050000000002</v>
      </c>
      <c r="BM15" s="300"/>
      <c r="BN15" s="300"/>
      <c r="BO15" s="346"/>
      <c r="BP15" s="301"/>
      <c r="BQ15" s="301"/>
      <c r="BR15" s="275"/>
      <c r="BS15" s="347"/>
      <c r="BT15" s="347"/>
      <c r="BU15" s="275"/>
      <c r="BV15" s="107"/>
    </row>
    <row r="16" spans="1:167" s="202" customFormat="1" x14ac:dyDescent="0.2">
      <c r="A16" s="287">
        <v>2</v>
      </c>
      <c r="B16" s="296" t="s">
        <v>6</v>
      </c>
      <c r="C16" s="297">
        <v>0.81720000000000004</v>
      </c>
      <c r="D16" s="298">
        <v>151.9</v>
      </c>
      <c r="E16" s="298"/>
      <c r="F16" s="297">
        <v>0.81530000000000002</v>
      </c>
      <c r="G16" s="298">
        <v>151.04</v>
      </c>
      <c r="H16" s="267"/>
      <c r="I16" s="297">
        <v>0.8044</v>
      </c>
      <c r="J16" s="298">
        <v>153.03</v>
      </c>
      <c r="K16" s="267"/>
      <c r="L16" s="297">
        <v>0.80120000000000002</v>
      </c>
      <c r="M16" s="298">
        <v>153.63999999999999</v>
      </c>
      <c r="N16" s="267"/>
      <c r="O16" s="297">
        <v>0.80530000000000002</v>
      </c>
      <c r="P16" s="298">
        <v>153.28</v>
      </c>
      <c r="Q16" s="298"/>
      <c r="R16" s="297">
        <v>0.80589999999999995</v>
      </c>
      <c r="S16" s="298">
        <v>153.31</v>
      </c>
      <c r="T16" s="298"/>
      <c r="U16" s="297">
        <v>0.80520000000000003</v>
      </c>
      <c r="V16" s="298">
        <v>152.88999999999999</v>
      </c>
      <c r="W16" s="267"/>
      <c r="X16" s="297">
        <v>0.80720000000000003</v>
      </c>
      <c r="Y16" s="298">
        <v>154.94</v>
      </c>
      <c r="Z16" s="298"/>
      <c r="AA16" s="297">
        <v>0.79200000000000004</v>
      </c>
      <c r="AB16" s="298">
        <v>158.13</v>
      </c>
      <c r="AC16" s="267"/>
      <c r="AD16" s="297">
        <v>0.79930000000000001</v>
      </c>
      <c r="AE16" s="298">
        <v>158.11000000000001</v>
      </c>
      <c r="AF16" s="267"/>
      <c r="AG16" s="297">
        <v>0.80610000000000004</v>
      </c>
      <c r="AH16" s="298">
        <v>156.35</v>
      </c>
      <c r="AI16" s="267"/>
      <c r="AJ16" s="297">
        <v>0.80369999999999997</v>
      </c>
      <c r="AK16" s="298">
        <v>157.93</v>
      </c>
      <c r="AL16" s="267"/>
      <c r="AM16" s="297">
        <v>0.80159999999999998</v>
      </c>
      <c r="AN16" s="298">
        <v>158.13</v>
      </c>
      <c r="AO16" s="267"/>
      <c r="AP16" s="297">
        <v>0.80530000000000002</v>
      </c>
      <c r="AQ16" s="298">
        <v>158.91</v>
      </c>
      <c r="AR16" s="267"/>
      <c r="AS16" s="297">
        <v>0.81040000000000001</v>
      </c>
      <c r="AT16" s="298">
        <v>157.53</v>
      </c>
      <c r="AU16" s="267"/>
      <c r="AV16" s="297">
        <v>0.80410000000000004</v>
      </c>
      <c r="AW16" s="298">
        <v>158.86000000000001</v>
      </c>
      <c r="AX16" s="298"/>
      <c r="AY16" s="297">
        <v>0.80800000000000005</v>
      </c>
      <c r="AZ16" s="298">
        <v>158.22999999999999</v>
      </c>
      <c r="BA16" s="267"/>
      <c r="BB16" s="297">
        <v>0.80289999999999995</v>
      </c>
      <c r="BC16" s="298">
        <v>160.12</v>
      </c>
      <c r="BD16" s="267"/>
      <c r="BE16" s="297">
        <v>0.80289999999999995</v>
      </c>
      <c r="BF16" s="298">
        <v>159.66999999999999</v>
      </c>
      <c r="BG16" s="267"/>
      <c r="BH16" s="297">
        <v>0.80410000000000004</v>
      </c>
      <c r="BI16" s="298">
        <v>158.63</v>
      </c>
      <c r="BJ16" s="267"/>
      <c r="BK16" s="297">
        <f t="shared" ref="BK16:BL29" si="0">(C16+F16+I16+L16+O16+R16+U16+X16+AA16+AD16+AG16+AJ16+AM16+AP16+AS16+AV16+AY16+BB16+BE16+BH16)/20</f>
        <v>0.80510499999999996</v>
      </c>
      <c r="BL16" s="299">
        <f t="shared" si="0"/>
        <v>156.23150000000004</v>
      </c>
      <c r="BM16" s="300"/>
      <c r="BN16" s="300"/>
      <c r="BO16" s="346"/>
      <c r="BP16" s="301"/>
      <c r="BQ16" s="301"/>
      <c r="BR16" s="275"/>
      <c r="BS16" s="347"/>
      <c r="BT16" s="347"/>
      <c r="BU16" s="275"/>
      <c r="BV16" s="107"/>
      <c r="BW16" s="160"/>
      <c r="BX16" s="160"/>
      <c r="BY16" s="160"/>
      <c r="BZ16" s="160"/>
      <c r="CA16" s="160"/>
      <c r="CB16" s="160"/>
      <c r="CC16" s="108"/>
      <c r="CD16" s="107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</row>
    <row r="17" spans="1:164" x14ac:dyDescent="0.2">
      <c r="A17" s="287">
        <v>3</v>
      </c>
      <c r="B17" s="296" t="s">
        <v>7</v>
      </c>
      <c r="C17" s="297">
        <v>0.98499999999999999</v>
      </c>
      <c r="D17" s="298">
        <v>126.02</v>
      </c>
      <c r="E17" s="298"/>
      <c r="F17" s="297">
        <v>0.9728</v>
      </c>
      <c r="G17" s="298">
        <v>126.59</v>
      </c>
      <c r="H17" s="267"/>
      <c r="I17" s="297">
        <v>0.97230000000000005</v>
      </c>
      <c r="J17" s="298">
        <v>126.6</v>
      </c>
      <c r="K17" s="267"/>
      <c r="L17" s="297">
        <v>0.97350000000000003</v>
      </c>
      <c r="M17" s="298">
        <v>126.45</v>
      </c>
      <c r="N17" s="267"/>
      <c r="O17" s="297">
        <v>0.97589999999999999</v>
      </c>
      <c r="P17" s="298">
        <v>126.49</v>
      </c>
      <c r="Q17" s="298"/>
      <c r="R17" s="297">
        <v>0.9758</v>
      </c>
      <c r="S17" s="298">
        <v>126.62</v>
      </c>
      <c r="T17" s="298"/>
      <c r="U17" s="297">
        <v>0.97399999999999998</v>
      </c>
      <c r="V17" s="298">
        <v>126.4</v>
      </c>
      <c r="W17" s="267"/>
      <c r="X17" s="297">
        <v>0.9869</v>
      </c>
      <c r="Y17" s="298">
        <v>126.72</v>
      </c>
      <c r="Z17" s="298"/>
      <c r="AA17" s="297">
        <v>0.98640000000000005</v>
      </c>
      <c r="AB17" s="298">
        <v>126.97</v>
      </c>
      <c r="AC17" s="267"/>
      <c r="AD17" s="297">
        <v>0.99560000000000004</v>
      </c>
      <c r="AE17" s="298">
        <v>126.94</v>
      </c>
      <c r="AF17" s="267"/>
      <c r="AG17" s="297">
        <v>0.99619999999999997</v>
      </c>
      <c r="AH17" s="298">
        <v>126.52</v>
      </c>
      <c r="AI17" s="267"/>
      <c r="AJ17" s="297">
        <v>1.0026999999999999</v>
      </c>
      <c r="AK17" s="298">
        <v>126.58</v>
      </c>
      <c r="AL17" s="267"/>
      <c r="AM17" s="297">
        <v>0.99990000000000001</v>
      </c>
      <c r="AN17" s="298">
        <v>126.77</v>
      </c>
      <c r="AO17" s="267"/>
      <c r="AP17" s="297">
        <v>1.0075000000000001</v>
      </c>
      <c r="AQ17" s="298">
        <v>127.02</v>
      </c>
      <c r="AR17" s="267"/>
      <c r="AS17" s="297">
        <v>1.0084</v>
      </c>
      <c r="AT17" s="298">
        <v>126.6</v>
      </c>
      <c r="AU17" s="267"/>
      <c r="AV17" s="297">
        <v>1.0099</v>
      </c>
      <c r="AW17" s="298">
        <v>126.48</v>
      </c>
      <c r="AX17" s="298"/>
      <c r="AY17" s="297">
        <v>1.0101</v>
      </c>
      <c r="AZ17" s="298">
        <v>126.56</v>
      </c>
      <c r="BA17" s="267"/>
      <c r="BB17" s="297">
        <v>1.0169999999999999</v>
      </c>
      <c r="BC17" s="298">
        <v>126.41</v>
      </c>
      <c r="BD17" s="267"/>
      <c r="BE17" s="297">
        <v>1.0127999999999999</v>
      </c>
      <c r="BF17" s="298">
        <v>126.58</v>
      </c>
      <c r="BG17" s="267"/>
      <c r="BH17" s="297">
        <v>1.0129999999999999</v>
      </c>
      <c r="BI17" s="298">
        <v>125.91</v>
      </c>
      <c r="BJ17" s="267"/>
      <c r="BK17" s="297">
        <f t="shared" si="0"/>
        <v>0.99378500000000014</v>
      </c>
      <c r="BL17" s="299">
        <f t="shared" si="0"/>
        <v>126.56149999999998</v>
      </c>
      <c r="BM17" s="300"/>
      <c r="BN17" s="300"/>
      <c r="BO17" s="346"/>
      <c r="BP17" s="301"/>
      <c r="BQ17" s="301"/>
      <c r="BR17" s="275"/>
      <c r="BS17" s="347"/>
      <c r="BT17" s="347"/>
      <c r="BU17" s="275"/>
      <c r="BV17" s="107"/>
    </row>
    <row r="18" spans="1:164" x14ac:dyDescent="0.2">
      <c r="A18" s="287">
        <v>4</v>
      </c>
      <c r="B18" s="296" t="s">
        <v>8</v>
      </c>
      <c r="C18" s="297">
        <v>0.90910000000000002</v>
      </c>
      <c r="D18" s="298">
        <v>136.51</v>
      </c>
      <c r="E18" s="298"/>
      <c r="F18" s="297">
        <v>0.90280000000000005</v>
      </c>
      <c r="G18" s="298">
        <v>136.44</v>
      </c>
      <c r="H18" s="267"/>
      <c r="I18" s="297">
        <v>0.90210000000000001</v>
      </c>
      <c r="J18" s="298">
        <v>136.51</v>
      </c>
      <c r="K18" s="267"/>
      <c r="L18" s="297">
        <v>0.90139999999999998</v>
      </c>
      <c r="M18" s="298">
        <v>136.54</v>
      </c>
      <c r="N18" s="267"/>
      <c r="O18" s="297">
        <v>0.90329999999999999</v>
      </c>
      <c r="P18" s="298">
        <v>136.63</v>
      </c>
      <c r="Q18" s="298"/>
      <c r="R18" s="297">
        <v>0.90529999999999999</v>
      </c>
      <c r="S18" s="298">
        <v>136.58000000000001</v>
      </c>
      <c r="T18" s="298"/>
      <c r="U18" s="297">
        <v>0.90110000000000001</v>
      </c>
      <c r="V18" s="298">
        <v>136.56</v>
      </c>
      <c r="W18" s="267"/>
      <c r="X18" s="297">
        <v>0.91759999999999997</v>
      </c>
      <c r="Y18" s="298">
        <v>136.5</v>
      </c>
      <c r="Z18" s="298"/>
      <c r="AA18" s="297">
        <v>0.91930000000000001</v>
      </c>
      <c r="AB18" s="298">
        <v>136.34</v>
      </c>
      <c r="AC18" s="267"/>
      <c r="AD18" s="297">
        <v>0.92920000000000003</v>
      </c>
      <c r="AE18" s="298">
        <v>136.13999999999999</v>
      </c>
      <c r="AF18" s="267"/>
      <c r="AG18" s="297">
        <v>0.92749999999999999</v>
      </c>
      <c r="AH18" s="298">
        <v>135.99</v>
      </c>
      <c r="AI18" s="267"/>
      <c r="AJ18" s="297">
        <v>0.93369999999999997</v>
      </c>
      <c r="AK18" s="298">
        <v>136.03</v>
      </c>
      <c r="AL18" s="267"/>
      <c r="AM18" s="297">
        <v>0.93210000000000004</v>
      </c>
      <c r="AN18" s="298">
        <v>136.04</v>
      </c>
      <c r="AO18" s="267"/>
      <c r="AP18" s="297">
        <v>0.94159999999999999</v>
      </c>
      <c r="AQ18" s="298">
        <v>135.94999999999999</v>
      </c>
      <c r="AR18" s="267"/>
      <c r="AS18" s="297">
        <v>0.94020000000000004</v>
      </c>
      <c r="AT18" s="298">
        <v>135.81</v>
      </c>
      <c r="AU18" s="267"/>
      <c r="AV18" s="297">
        <v>0.9405</v>
      </c>
      <c r="AW18" s="298">
        <v>135.81</v>
      </c>
      <c r="AX18" s="298"/>
      <c r="AY18" s="297">
        <v>0.94140000000000001</v>
      </c>
      <c r="AZ18" s="298">
        <v>135.82</v>
      </c>
      <c r="BA18" s="267"/>
      <c r="BB18" s="297">
        <v>0.94710000000000005</v>
      </c>
      <c r="BC18" s="298">
        <v>135.81</v>
      </c>
      <c r="BD18" s="267"/>
      <c r="BE18" s="297">
        <v>0.94410000000000005</v>
      </c>
      <c r="BF18" s="298">
        <v>135.82</v>
      </c>
      <c r="BG18" s="267"/>
      <c r="BH18" s="297">
        <v>0.93879999999999997</v>
      </c>
      <c r="BI18" s="298">
        <v>135.86000000000001</v>
      </c>
      <c r="BJ18" s="267"/>
      <c r="BK18" s="297">
        <f t="shared" si="0"/>
        <v>0.9239099999999999</v>
      </c>
      <c r="BL18" s="299">
        <f t="shared" si="0"/>
        <v>136.18450000000001</v>
      </c>
      <c r="BM18" s="300"/>
      <c r="BN18" s="300"/>
      <c r="BO18" s="346"/>
      <c r="BP18" s="301"/>
      <c r="BQ18" s="301"/>
      <c r="BR18" s="275"/>
      <c r="BS18" s="347"/>
      <c r="BT18" s="347"/>
      <c r="BU18" s="275"/>
      <c r="BV18" s="107"/>
    </row>
    <row r="19" spans="1:164" x14ac:dyDescent="0.2">
      <c r="A19" s="287">
        <v>5</v>
      </c>
      <c r="B19" s="296" t="s">
        <v>9</v>
      </c>
      <c r="C19" s="297">
        <v>1284.01</v>
      </c>
      <c r="D19" s="302">
        <v>159384.16</v>
      </c>
      <c r="E19" s="302"/>
      <c r="F19" s="303">
        <v>1294.78</v>
      </c>
      <c r="G19" s="302">
        <v>159452.16</v>
      </c>
      <c r="H19" s="267"/>
      <c r="I19" s="297">
        <v>1293.03</v>
      </c>
      <c r="J19" s="302">
        <v>159159.06</v>
      </c>
      <c r="K19" s="267"/>
      <c r="L19" s="297">
        <v>1301.26</v>
      </c>
      <c r="M19" s="302">
        <v>160185.10999999999</v>
      </c>
      <c r="N19" s="267"/>
      <c r="O19" s="297">
        <v>1287.3399999999999</v>
      </c>
      <c r="P19" s="302">
        <v>158909.25</v>
      </c>
      <c r="Q19" s="302"/>
      <c r="R19" s="303">
        <v>1283.8900000000001</v>
      </c>
      <c r="S19" s="302">
        <v>158637.45000000001</v>
      </c>
      <c r="T19" s="302"/>
      <c r="U19" s="303">
        <v>1306</v>
      </c>
      <c r="V19" s="302">
        <v>160781.66</v>
      </c>
      <c r="W19" s="267"/>
      <c r="X19" s="297">
        <v>1279.5999999999999</v>
      </c>
      <c r="Y19" s="302">
        <v>160026.78</v>
      </c>
      <c r="Z19" s="302"/>
      <c r="AA19" s="297">
        <v>1254.8900000000001</v>
      </c>
      <c r="AB19" s="302">
        <v>157162.42000000001</v>
      </c>
      <c r="AC19" s="267"/>
      <c r="AD19" s="297">
        <v>1224.01</v>
      </c>
      <c r="AE19" s="302">
        <v>154690.38</v>
      </c>
      <c r="AF19" s="267"/>
      <c r="AG19" s="297">
        <v>1225.55</v>
      </c>
      <c r="AH19" s="302">
        <v>154468.32</v>
      </c>
      <c r="AI19" s="267"/>
      <c r="AJ19" s="297">
        <v>1225.3599999999999</v>
      </c>
      <c r="AK19" s="302">
        <v>155522.69</v>
      </c>
      <c r="AL19" s="267"/>
      <c r="AM19" s="297">
        <v>1228.71</v>
      </c>
      <c r="AN19" s="302">
        <v>155751.28</v>
      </c>
      <c r="AO19" s="267"/>
      <c r="AP19" s="297">
        <v>1206.56</v>
      </c>
      <c r="AQ19" s="302">
        <v>154403.48000000001</v>
      </c>
      <c r="AR19" s="267"/>
      <c r="AS19" s="297">
        <v>1215.0999999999999</v>
      </c>
      <c r="AT19" s="302">
        <v>155119.67000000001</v>
      </c>
      <c r="AU19" s="267"/>
      <c r="AV19" s="297">
        <v>1216.93</v>
      </c>
      <c r="AW19" s="302">
        <v>155438.47</v>
      </c>
      <c r="AX19" s="302"/>
      <c r="AY19" s="303">
        <v>1211.76</v>
      </c>
      <c r="AZ19" s="302">
        <v>154911.4</v>
      </c>
      <c r="BA19" s="267"/>
      <c r="BB19" s="297">
        <v>1188.19</v>
      </c>
      <c r="BC19" s="302">
        <v>152753.69</v>
      </c>
      <c r="BD19" s="267"/>
      <c r="BE19" s="297">
        <v>1188.31</v>
      </c>
      <c r="BF19" s="302">
        <v>152341.34</v>
      </c>
      <c r="BG19" s="267"/>
      <c r="BH19" s="297">
        <v>1187.9100000000001</v>
      </c>
      <c r="BI19" s="298">
        <v>151517.92000000001</v>
      </c>
      <c r="BJ19" s="267"/>
      <c r="BK19" s="297">
        <f t="shared" si="0"/>
        <v>1245.1595</v>
      </c>
      <c r="BL19" s="299">
        <f t="shared" si="0"/>
        <v>156530.83449999997</v>
      </c>
      <c r="BM19" s="300"/>
      <c r="BN19" s="300"/>
      <c r="BO19" s="346"/>
      <c r="BP19" s="301"/>
      <c r="BQ19" s="301"/>
      <c r="BR19" s="348"/>
      <c r="BS19" s="347"/>
      <c r="BT19" s="347"/>
      <c r="BU19" s="275"/>
      <c r="BV19" s="107"/>
    </row>
    <row r="20" spans="1:164" x14ac:dyDescent="0.2">
      <c r="A20" s="287">
        <v>6</v>
      </c>
      <c r="B20" s="296" t="s">
        <v>10</v>
      </c>
      <c r="C20" s="297">
        <v>18.11</v>
      </c>
      <c r="D20" s="298">
        <v>2247.9899999999998</v>
      </c>
      <c r="E20" s="298"/>
      <c r="F20" s="297">
        <v>18.486000000000001</v>
      </c>
      <c r="G20" s="298">
        <v>2276.5500000000002</v>
      </c>
      <c r="H20" s="267"/>
      <c r="I20" s="297">
        <v>18.16</v>
      </c>
      <c r="J20" s="298">
        <v>2235.31</v>
      </c>
      <c r="K20" s="267"/>
      <c r="L20" s="297">
        <v>18.3</v>
      </c>
      <c r="M20" s="298">
        <v>2252.73</v>
      </c>
      <c r="N20" s="267"/>
      <c r="O20" s="297">
        <v>18.219000000000001</v>
      </c>
      <c r="P20" s="298">
        <v>2248.9499999999998</v>
      </c>
      <c r="Q20" s="298"/>
      <c r="R20" s="297">
        <v>18.3</v>
      </c>
      <c r="S20" s="298">
        <v>2261.15</v>
      </c>
      <c r="T20" s="298"/>
      <c r="U20" s="297">
        <v>18.739999999999998</v>
      </c>
      <c r="V20" s="298">
        <v>2307.08</v>
      </c>
      <c r="W20" s="267"/>
      <c r="X20" s="297">
        <v>18.72</v>
      </c>
      <c r="Y20" s="298">
        <v>2341.12</v>
      </c>
      <c r="Z20" s="298"/>
      <c r="AA20" s="297">
        <v>18.54</v>
      </c>
      <c r="AB20" s="298">
        <v>2321.9499999999998</v>
      </c>
      <c r="AC20" s="267"/>
      <c r="AD20" s="297">
        <v>17.170000000000002</v>
      </c>
      <c r="AE20" s="298">
        <v>2169.94</v>
      </c>
      <c r="AF20" s="267"/>
      <c r="AG20" s="297">
        <v>16.989999999999998</v>
      </c>
      <c r="AH20" s="298">
        <v>2141.42</v>
      </c>
      <c r="AI20" s="267"/>
      <c r="AJ20" s="297">
        <v>17</v>
      </c>
      <c r="AK20" s="298">
        <v>2157.64</v>
      </c>
      <c r="AL20" s="267"/>
      <c r="AM20" s="297">
        <v>17.045999999999999</v>
      </c>
      <c r="AN20" s="298">
        <v>2160.75</v>
      </c>
      <c r="AO20" s="267"/>
      <c r="AP20" s="297">
        <v>16.489999999999998</v>
      </c>
      <c r="AQ20" s="298">
        <v>2110.23</v>
      </c>
      <c r="AR20" s="267"/>
      <c r="AS20" s="297">
        <v>16.670000000000002</v>
      </c>
      <c r="AT20" s="298">
        <v>2128.09</v>
      </c>
      <c r="AU20" s="267"/>
      <c r="AV20" s="297">
        <v>16.79</v>
      </c>
      <c r="AW20" s="298">
        <v>2144.59</v>
      </c>
      <c r="AX20" s="298"/>
      <c r="AY20" s="297">
        <v>16.61</v>
      </c>
      <c r="AZ20" s="298">
        <v>2123.42</v>
      </c>
      <c r="BA20" s="267"/>
      <c r="BB20" s="297">
        <v>16.350000000000001</v>
      </c>
      <c r="BC20" s="298">
        <v>2101.96</v>
      </c>
      <c r="BD20" s="267"/>
      <c r="BE20" s="297">
        <v>16.459</v>
      </c>
      <c r="BF20" s="298">
        <v>2110.04</v>
      </c>
      <c r="BG20" s="267"/>
      <c r="BH20" s="297">
        <v>16.66</v>
      </c>
      <c r="BI20" s="298">
        <v>2124.98</v>
      </c>
      <c r="BJ20" s="267"/>
      <c r="BK20" s="297">
        <f t="shared" si="0"/>
        <v>17.490500000000004</v>
      </c>
      <c r="BL20" s="299">
        <f t="shared" si="0"/>
        <v>2198.2944999999995</v>
      </c>
      <c r="BM20" s="300"/>
      <c r="BN20" s="300"/>
      <c r="BO20" s="346"/>
      <c r="BP20" s="301"/>
      <c r="BQ20" s="301"/>
      <c r="BR20" s="275"/>
      <c r="BS20" s="347"/>
      <c r="BT20" s="347"/>
      <c r="BU20" s="275"/>
      <c r="BV20" s="107"/>
    </row>
    <row r="21" spans="1:164" x14ac:dyDescent="0.2">
      <c r="A21" s="287">
        <v>7</v>
      </c>
      <c r="B21" s="296" t="s">
        <v>25</v>
      </c>
      <c r="C21" s="297">
        <v>1.3033999999999999</v>
      </c>
      <c r="D21" s="298">
        <v>95.23</v>
      </c>
      <c r="E21" s="298"/>
      <c r="F21" s="297">
        <v>1.3082</v>
      </c>
      <c r="G21" s="298">
        <v>94.14</v>
      </c>
      <c r="H21" s="267"/>
      <c r="I21" s="297">
        <v>1.304</v>
      </c>
      <c r="J21" s="298">
        <v>94.4</v>
      </c>
      <c r="K21" s="267"/>
      <c r="L21" s="297">
        <v>1.3026</v>
      </c>
      <c r="M21" s="298">
        <v>94.5</v>
      </c>
      <c r="N21" s="267"/>
      <c r="O21" s="297">
        <v>1.3028</v>
      </c>
      <c r="P21" s="298">
        <v>94.75</v>
      </c>
      <c r="Q21" s="298"/>
      <c r="R21" s="297">
        <v>1.2988999999999999</v>
      </c>
      <c r="S21" s="298">
        <v>95.13</v>
      </c>
      <c r="T21" s="298"/>
      <c r="U21" s="297">
        <v>1.3041</v>
      </c>
      <c r="V21" s="298">
        <v>94.4</v>
      </c>
      <c r="W21" s="267"/>
      <c r="X21" s="297">
        <v>1.2948</v>
      </c>
      <c r="Y21" s="298">
        <v>96.58</v>
      </c>
      <c r="Z21" s="298"/>
      <c r="AA21" s="297">
        <v>1.3198000000000001</v>
      </c>
      <c r="AB21" s="298">
        <v>94.89</v>
      </c>
      <c r="AC21" s="267"/>
      <c r="AD21" s="297">
        <v>1.3266</v>
      </c>
      <c r="AE21" s="298">
        <v>95.27</v>
      </c>
      <c r="AF21" s="267"/>
      <c r="AG21" s="297">
        <v>1.3236000000000001</v>
      </c>
      <c r="AH21" s="298">
        <v>95.22</v>
      </c>
      <c r="AI21" s="267"/>
      <c r="AJ21" s="297">
        <v>1.3351</v>
      </c>
      <c r="AK21" s="298">
        <v>95.06</v>
      </c>
      <c r="AL21" s="267"/>
      <c r="AM21" s="297">
        <v>1.3389</v>
      </c>
      <c r="AN21" s="298">
        <v>94.68</v>
      </c>
      <c r="AO21" s="267"/>
      <c r="AP21" s="297">
        <v>1.3555999999999999</v>
      </c>
      <c r="AQ21" s="298">
        <v>94.4</v>
      </c>
      <c r="AR21" s="267"/>
      <c r="AS21" s="297">
        <v>1.3604000000000001</v>
      </c>
      <c r="AT21" s="298">
        <v>93.84</v>
      </c>
      <c r="AU21" s="267"/>
      <c r="AV21" s="297">
        <v>1.3514999999999999</v>
      </c>
      <c r="AW21" s="298">
        <v>94.51</v>
      </c>
      <c r="AX21" s="298"/>
      <c r="AY21" s="297">
        <v>1.3464</v>
      </c>
      <c r="AZ21" s="298">
        <v>94.95</v>
      </c>
      <c r="BA21" s="267"/>
      <c r="BB21" s="297">
        <v>1.3514999999999999</v>
      </c>
      <c r="BC21" s="298">
        <v>95.12</v>
      </c>
      <c r="BD21" s="267"/>
      <c r="BE21" s="297">
        <v>1.3452</v>
      </c>
      <c r="BF21" s="298">
        <v>95.3</v>
      </c>
      <c r="BG21" s="267"/>
      <c r="BH21" s="297">
        <v>1.3401000000000001</v>
      </c>
      <c r="BI21" s="298">
        <v>95.18</v>
      </c>
      <c r="BJ21" s="267"/>
      <c r="BK21" s="297">
        <f t="shared" si="0"/>
        <v>1.3256749999999999</v>
      </c>
      <c r="BL21" s="299">
        <f t="shared" si="0"/>
        <v>94.877500000000012</v>
      </c>
      <c r="BM21" s="300"/>
      <c r="BN21" s="300"/>
      <c r="BO21" s="346"/>
      <c r="BP21" s="301"/>
      <c r="BQ21" s="301"/>
      <c r="BR21" s="275"/>
      <c r="BS21" s="347"/>
      <c r="BT21" s="347"/>
      <c r="BU21" s="275"/>
      <c r="BV21" s="107"/>
    </row>
    <row r="22" spans="1:164" x14ac:dyDescent="0.2">
      <c r="A22" s="287">
        <v>8</v>
      </c>
      <c r="B22" s="296" t="s">
        <v>26</v>
      </c>
      <c r="C22" s="297">
        <v>1.3385</v>
      </c>
      <c r="D22" s="298">
        <v>92.74</v>
      </c>
      <c r="E22" s="298"/>
      <c r="F22" s="297">
        <v>1.339</v>
      </c>
      <c r="G22" s="298">
        <v>91.97</v>
      </c>
      <c r="H22" s="267"/>
      <c r="I22" s="297">
        <v>1.3374999999999999</v>
      </c>
      <c r="J22" s="298">
        <v>92.03</v>
      </c>
      <c r="K22" s="267"/>
      <c r="L22" s="297">
        <v>1.3406</v>
      </c>
      <c r="M22" s="298">
        <v>91.82</v>
      </c>
      <c r="N22" s="267"/>
      <c r="O22" s="297">
        <v>1.3408</v>
      </c>
      <c r="P22" s="298">
        <v>92.06</v>
      </c>
      <c r="Q22" s="298"/>
      <c r="R22" s="297">
        <v>1.3363</v>
      </c>
      <c r="S22" s="298">
        <v>92.46</v>
      </c>
      <c r="T22" s="298"/>
      <c r="U22" s="297">
        <v>1.3404</v>
      </c>
      <c r="V22" s="298">
        <v>91.85</v>
      </c>
      <c r="W22" s="267"/>
      <c r="X22" s="297">
        <v>1.3423</v>
      </c>
      <c r="Y22" s="298">
        <v>93.17</v>
      </c>
      <c r="Z22" s="298"/>
      <c r="AA22" s="297">
        <v>1.3511</v>
      </c>
      <c r="AB22" s="298">
        <v>92.69</v>
      </c>
      <c r="AC22" s="267"/>
      <c r="AD22" s="297">
        <v>1.3579000000000001</v>
      </c>
      <c r="AE22" s="298">
        <v>93.07</v>
      </c>
      <c r="AF22" s="267"/>
      <c r="AG22" s="297">
        <v>1.3529</v>
      </c>
      <c r="AH22" s="298">
        <v>93.16</v>
      </c>
      <c r="AI22" s="267"/>
      <c r="AJ22" s="297">
        <v>1.3472999999999999</v>
      </c>
      <c r="AK22" s="298">
        <v>94.2</v>
      </c>
      <c r="AL22" s="267"/>
      <c r="AM22" s="297">
        <v>1.3414999999999999</v>
      </c>
      <c r="AN22" s="298">
        <v>94.49</v>
      </c>
      <c r="AO22" s="267"/>
      <c r="AP22" s="297">
        <v>1.3517999999999999</v>
      </c>
      <c r="AQ22" s="298">
        <v>94.67</v>
      </c>
      <c r="AR22" s="267"/>
      <c r="AS22" s="297">
        <v>1.3460000000000001</v>
      </c>
      <c r="AT22" s="298">
        <v>94.84</v>
      </c>
      <c r="AU22" s="267"/>
      <c r="AV22" s="297">
        <v>1.3382000000000001</v>
      </c>
      <c r="AW22" s="298">
        <v>95.45</v>
      </c>
      <c r="AX22" s="298"/>
      <c r="AY22" s="297">
        <v>1.3441000000000001</v>
      </c>
      <c r="AZ22" s="298">
        <v>95.11</v>
      </c>
      <c r="BA22" s="267"/>
      <c r="BB22" s="297">
        <v>1.3491</v>
      </c>
      <c r="BC22" s="298">
        <v>95.29</v>
      </c>
      <c r="BD22" s="267"/>
      <c r="BE22" s="297">
        <v>1.3492</v>
      </c>
      <c r="BF22" s="298">
        <v>95.02</v>
      </c>
      <c r="BG22" s="267"/>
      <c r="BH22" s="297">
        <v>1.3411</v>
      </c>
      <c r="BI22" s="298">
        <v>95.11</v>
      </c>
      <c r="BJ22" s="267"/>
      <c r="BK22" s="297">
        <f t="shared" si="0"/>
        <v>1.3442800000000001</v>
      </c>
      <c r="BL22" s="299">
        <f t="shared" si="0"/>
        <v>93.559999999999974</v>
      </c>
      <c r="BM22" s="300"/>
      <c r="BN22" s="300"/>
      <c r="BO22" s="346"/>
      <c r="BP22" s="301"/>
      <c r="BQ22" s="301"/>
      <c r="BR22" s="275"/>
      <c r="BS22" s="347"/>
      <c r="BT22" s="347"/>
      <c r="BU22" s="275"/>
      <c r="BV22" s="107"/>
    </row>
    <row r="23" spans="1:164" x14ac:dyDescent="0.2">
      <c r="A23" s="287">
        <v>9</v>
      </c>
      <c r="B23" s="296" t="s">
        <v>13</v>
      </c>
      <c r="C23" s="297">
        <v>8.9572000000000003</v>
      </c>
      <c r="D23" s="298">
        <v>13.86</v>
      </c>
      <c r="E23" s="298"/>
      <c r="F23" s="297">
        <v>8.9320000000000004</v>
      </c>
      <c r="G23" s="298">
        <v>13.79</v>
      </c>
      <c r="H23" s="267"/>
      <c r="I23" s="297">
        <v>8.9022000000000006</v>
      </c>
      <c r="J23" s="298">
        <v>13.83</v>
      </c>
      <c r="K23" s="267"/>
      <c r="L23" s="297">
        <v>8.9611999999999998</v>
      </c>
      <c r="M23" s="298">
        <v>13.74</v>
      </c>
      <c r="N23" s="267"/>
      <c r="O23" s="297">
        <v>8.9962</v>
      </c>
      <c r="P23" s="298">
        <v>13.72</v>
      </c>
      <c r="Q23" s="298"/>
      <c r="R23" s="297">
        <v>8.9779999999999998</v>
      </c>
      <c r="S23" s="298">
        <v>13.76</v>
      </c>
      <c r="T23" s="298"/>
      <c r="U23" s="297">
        <v>9.0089000000000006</v>
      </c>
      <c r="V23" s="298">
        <v>13.67</v>
      </c>
      <c r="W23" s="267"/>
      <c r="X23" s="297">
        <v>9.0431000000000008</v>
      </c>
      <c r="Y23" s="298">
        <v>13.83</v>
      </c>
      <c r="Z23" s="298"/>
      <c r="AA23" s="297">
        <v>9.0905000000000005</v>
      </c>
      <c r="AB23" s="298">
        <v>13.78</v>
      </c>
      <c r="AC23" s="267"/>
      <c r="AD23" s="297">
        <v>9.1190999999999995</v>
      </c>
      <c r="AE23" s="298">
        <v>13.86</v>
      </c>
      <c r="AF23" s="267"/>
      <c r="AG23" s="297">
        <v>9.1468000000000007</v>
      </c>
      <c r="AH23" s="298">
        <v>13.78</v>
      </c>
      <c r="AI23" s="267"/>
      <c r="AJ23" s="297">
        <v>9.1931999999999992</v>
      </c>
      <c r="AK23" s="298">
        <v>13.81</v>
      </c>
      <c r="AL23" s="267"/>
      <c r="AM23" s="297">
        <v>9.1645000000000003</v>
      </c>
      <c r="AN23" s="298">
        <v>13.83</v>
      </c>
      <c r="AO23" s="267"/>
      <c r="AP23" s="297">
        <v>9.2522000000000002</v>
      </c>
      <c r="AQ23" s="298">
        <v>13.83</v>
      </c>
      <c r="AR23" s="267"/>
      <c r="AS23" s="297">
        <v>9.2072000000000003</v>
      </c>
      <c r="AT23" s="298">
        <v>13.87</v>
      </c>
      <c r="AU23" s="267"/>
      <c r="AV23" s="297">
        <v>9.2155000000000005</v>
      </c>
      <c r="AW23" s="298">
        <v>13.86</v>
      </c>
      <c r="AX23" s="298"/>
      <c r="AY23" s="297">
        <v>9.2136999999999993</v>
      </c>
      <c r="AZ23" s="298">
        <v>13.87</v>
      </c>
      <c r="BA23" s="267"/>
      <c r="BB23" s="297">
        <v>9.2364999999999995</v>
      </c>
      <c r="BC23" s="298">
        <v>13.92</v>
      </c>
      <c r="BD23" s="267"/>
      <c r="BE23" s="297">
        <v>9.2428000000000008</v>
      </c>
      <c r="BF23" s="298">
        <v>13.87</v>
      </c>
      <c r="BG23" s="267"/>
      <c r="BH23" s="297">
        <v>9.1499000000000006</v>
      </c>
      <c r="BI23" s="298">
        <v>13.94</v>
      </c>
      <c r="BJ23" s="267"/>
      <c r="BK23" s="297">
        <f t="shared" si="0"/>
        <v>9.1005350000000007</v>
      </c>
      <c r="BL23" s="299">
        <f t="shared" si="0"/>
        <v>13.821000000000002</v>
      </c>
      <c r="BM23" s="300"/>
      <c r="BN23" s="300"/>
      <c r="BO23" s="346"/>
      <c r="BP23" s="301"/>
      <c r="BQ23" s="301"/>
      <c r="BR23" s="275"/>
      <c r="BS23" s="347"/>
      <c r="BT23" s="347"/>
      <c r="BU23" s="275"/>
      <c r="BV23" s="107"/>
    </row>
    <row r="24" spans="1:164" x14ac:dyDescent="0.2">
      <c r="A24" s="287">
        <v>10</v>
      </c>
      <c r="B24" s="296" t="s">
        <v>14</v>
      </c>
      <c r="C24" s="297">
        <v>8.2200000000000006</v>
      </c>
      <c r="D24" s="298">
        <v>15.1</v>
      </c>
      <c r="E24" s="298"/>
      <c r="F24" s="297">
        <v>8.1813000000000002</v>
      </c>
      <c r="G24" s="298">
        <v>15.05</v>
      </c>
      <c r="H24" s="267"/>
      <c r="I24" s="297">
        <v>8.1783999999999999</v>
      </c>
      <c r="J24" s="298">
        <v>15.05</v>
      </c>
      <c r="K24" s="267"/>
      <c r="L24" s="297">
        <v>8.1837</v>
      </c>
      <c r="M24" s="298">
        <v>15.04</v>
      </c>
      <c r="N24" s="267"/>
      <c r="O24" s="297">
        <v>8.2128999999999994</v>
      </c>
      <c r="P24" s="298">
        <v>15.03</v>
      </c>
      <c r="Q24" s="298"/>
      <c r="R24" s="297">
        <v>8.2210000000000001</v>
      </c>
      <c r="S24" s="298">
        <v>15.03</v>
      </c>
      <c r="T24" s="298"/>
      <c r="U24" s="297">
        <v>8.2184000000000008</v>
      </c>
      <c r="V24" s="298">
        <v>14.98</v>
      </c>
      <c r="W24" s="267"/>
      <c r="X24" s="297">
        <v>8.2975999999999992</v>
      </c>
      <c r="Y24" s="298">
        <v>15.07</v>
      </c>
      <c r="Z24" s="298"/>
      <c r="AA24" s="297">
        <v>8.3935999999999993</v>
      </c>
      <c r="AB24" s="298">
        <v>14.92</v>
      </c>
      <c r="AC24" s="267"/>
      <c r="AD24" s="297">
        <v>8.4887999999999995</v>
      </c>
      <c r="AE24" s="298">
        <v>14.89</v>
      </c>
      <c r="AF24" s="267"/>
      <c r="AG24" s="297">
        <v>8.4285999999999994</v>
      </c>
      <c r="AH24" s="298">
        <v>14.95</v>
      </c>
      <c r="AI24" s="267"/>
      <c r="AJ24" s="297">
        <v>8.4565000000000001</v>
      </c>
      <c r="AK24" s="298">
        <v>15.01</v>
      </c>
      <c r="AL24" s="267"/>
      <c r="AM24" s="297">
        <v>8.4677000000000007</v>
      </c>
      <c r="AN24" s="298">
        <v>14.97</v>
      </c>
      <c r="AO24" s="267"/>
      <c r="AP24" s="297">
        <v>8.5701999999999998</v>
      </c>
      <c r="AQ24" s="298">
        <v>14.93</v>
      </c>
      <c r="AR24" s="267"/>
      <c r="AS24" s="297">
        <v>8.5365000000000002</v>
      </c>
      <c r="AT24" s="298">
        <v>14.95</v>
      </c>
      <c r="AU24" s="267"/>
      <c r="AV24" s="297">
        <v>8.5108999999999995</v>
      </c>
      <c r="AW24" s="298">
        <v>15.01</v>
      </c>
      <c r="AX24" s="298"/>
      <c r="AY24" s="297">
        <v>8.5342000000000002</v>
      </c>
      <c r="AZ24" s="298">
        <v>14.98</v>
      </c>
      <c r="BA24" s="267"/>
      <c r="BB24" s="297">
        <v>8.5809999999999995</v>
      </c>
      <c r="BC24" s="298">
        <v>14.98</v>
      </c>
      <c r="BD24" s="267"/>
      <c r="BE24" s="297">
        <v>8.5681999999999992</v>
      </c>
      <c r="BF24" s="298">
        <v>14.96</v>
      </c>
      <c r="BG24" s="267"/>
      <c r="BH24" s="297">
        <v>8.4832999999999998</v>
      </c>
      <c r="BI24" s="298">
        <v>15.04</v>
      </c>
      <c r="BJ24" s="267"/>
      <c r="BK24" s="297">
        <f t="shared" si="0"/>
        <v>8.3866399999999999</v>
      </c>
      <c r="BL24" s="299">
        <f t="shared" si="0"/>
        <v>14.996999999999996</v>
      </c>
      <c r="BM24" s="300"/>
      <c r="BN24" s="300"/>
      <c r="BO24" s="346"/>
      <c r="BP24" s="301"/>
      <c r="BQ24" s="301"/>
      <c r="BR24" s="275"/>
      <c r="BS24" s="347"/>
      <c r="BT24" s="347"/>
      <c r="BU24" s="275"/>
      <c r="BV24" s="107"/>
    </row>
    <row r="25" spans="1:164" x14ac:dyDescent="0.2">
      <c r="A25" s="287">
        <v>11</v>
      </c>
      <c r="B25" s="296" t="s">
        <v>15</v>
      </c>
      <c r="C25" s="297">
        <v>6.7613000000000003</v>
      </c>
      <c r="D25" s="298">
        <v>18.36</v>
      </c>
      <c r="E25" s="298"/>
      <c r="F25" s="297">
        <v>6.7145000000000001</v>
      </c>
      <c r="G25" s="298">
        <v>18.34</v>
      </c>
      <c r="H25" s="267"/>
      <c r="I25" s="297">
        <v>6.7104999999999997</v>
      </c>
      <c r="J25" s="298">
        <v>18.34</v>
      </c>
      <c r="K25" s="267"/>
      <c r="L25" s="297">
        <v>6.7061000000000002</v>
      </c>
      <c r="M25" s="298">
        <v>18.36</v>
      </c>
      <c r="N25" s="267"/>
      <c r="O25" s="297">
        <v>6.7196999999999996</v>
      </c>
      <c r="P25" s="298">
        <v>18.37</v>
      </c>
      <c r="Q25" s="298"/>
      <c r="R25" s="297">
        <v>6.7362000000000002</v>
      </c>
      <c r="S25" s="298">
        <v>18.34</v>
      </c>
      <c r="T25" s="298"/>
      <c r="U25" s="297">
        <v>6.7049000000000003</v>
      </c>
      <c r="V25" s="298">
        <v>18.36</v>
      </c>
      <c r="W25" s="267"/>
      <c r="X25" s="297">
        <v>6.8262</v>
      </c>
      <c r="Y25" s="298">
        <v>18.32</v>
      </c>
      <c r="Z25" s="298"/>
      <c r="AA25" s="297">
        <v>6.8402000000000003</v>
      </c>
      <c r="AB25" s="298">
        <v>18.309999999999999</v>
      </c>
      <c r="AC25" s="267"/>
      <c r="AD25" s="297">
        <v>6.9138000000000002</v>
      </c>
      <c r="AE25" s="298">
        <v>18.28</v>
      </c>
      <c r="AF25" s="267"/>
      <c r="AG25" s="297">
        <v>6.9031000000000002</v>
      </c>
      <c r="AH25" s="298">
        <v>18.260000000000002</v>
      </c>
      <c r="AI25" s="267"/>
      <c r="AJ25" s="297">
        <v>6.9486999999999997</v>
      </c>
      <c r="AK25" s="298">
        <v>18.27</v>
      </c>
      <c r="AL25" s="267"/>
      <c r="AM25" s="297">
        <v>6.9362000000000004</v>
      </c>
      <c r="AN25" s="298">
        <v>18.28</v>
      </c>
      <c r="AO25" s="267"/>
      <c r="AP25" s="297">
        <v>7.0050999999999997</v>
      </c>
      <c r="AQ25" s="298">
        <v>18.27</v>
      </c>
      <c r="AR25" s="267"/>
      <c r="AS25" s="297">
        <v>6.9927999999999999</v>
      </c>
      <c r="AT25" s="298">
        <v>18.260000000000002</v>
      </c>
      <c r="AU25" s="267"/>
      <c r="AV25" s="297">
        <v>6.9960000000000004</v>
      </c>
      <c r="AW25" s="298">
        <v>18.260000000000002</v>
      </c>
      <c r="AX25" s="298"/>
      <c r="AY25" s="297">
        <v>7.0031999999999996</v>
      </c>
      <c r="AZ25" s="298">
        <v>18.25</v>
      </c>
      <c r="BA25" s="267"/>
      <c r="BB25" s="297">
        <v>7.0442</v>
      </c>
      <c r="BC25" s="298">
        <v>18.25</v>
      </c>
      <c r="BD25" s="267"/>
      <c r="BE25" s="297">
        <v>7.0209000000000001</v>
      </c>
      <c r="BF25" s="298">
        <v>18.260000000000002</v>
      </c>
      <c r="BG25" s="267"/>
      <c r="BH25" s="297">
        <v>6.9831000000000003</v>
      </c>
      <c r="BI25" s="298">
        <v>18.27</v>
      </c>
      <c r="BJ25" s="267"/>
      <c r="BK25" s="297">
        <f t="shared" si="0"/>
        <v>6.873335</v>
      </c>
      <c r="BL25" s="299">
        <f t="shared" si="0"/>
        <v>18.3005</v>
      </c>
      <c r="BM25" s="300"/>
      <c r="BN25" s="300"/>
      <c r="BO25" s="346"/>
      <c r="BP25" s="301"/>
      <c r="BQ25" s="301"/>
      <c r="BR25" s="275"/>
      <c r="BS25" s="347"/>
      <c r="BT25" s="347"/>
      <c r="BU25" s="275"/>
      <c r="BV25" s="107"/>
    </row>
    <row r="26" spans="1:164" x14ac:dyDescent="0.2">
      <c r="A26" s="287">
        <v>12</v>
      </c>
      <c r="B26" s="296" t="s">
        <v>27</v>
      </c>
      <c r="C26" s="297">
        <v>0.72787999999999997</v>
      </c>
      <c r="D26" s="298">
        <v>170.54</v>
      </c>
      <c r="E26" s="298"/>
      <c r="F26" s="297">
        <v>0.72585</v>
      </c>
      <c r="G26" s="298">
        <v>169.66</v>
      </c>
      <c r="H26" s="298"/>
      <c r="I26" s="297">
        <v>0.72297999999999996</v>
      </c>
      <c r="J26" s="298">
        <v>170.25</v>
      </c>
      <c r="K26" s="298"/>
      <c r="L26" s="297">
        <v>0.72284999999999999</v>
      </c>
      <c r="M26" s="298">
        <v>170.3</v>
      </c>
      <c r="N26" s="298"/>
      <c r="O26" s="297">
        <v>0.72189000000000003</v>
      </c>
      <c r="P26" s="298">
        <v>171</v>
      </c>
      <c r="Q26" s="298"/>
      <c r="R26" s="297">
        <v>0.72409000000000001</v>
      </c>
      <c r="S26" s="298">
        <v>170.64</v>
      </c>
      <c r="T26" s="298"/>
      <c r="U26" s="297">
        <v>0.72494999999999998</v>
      </c>
      <c r="V26" s="298">
        <v>169.82</v>
      </c>
      <c r="W26" s="298"/>
      <c r="X26" s="297">
        <v>0.72289999999999999</v>
      </c>
      <c r="Y26" s="298">
        <v>173</v>
      </c>
      <c r="Z26" s="298"/>
      <c r="AA26" s="297">
        <v>0.72928000000000004</v>
      </c>
      <c r="AB26" s="298">
        <v>171.73</v>
      </c>
      <c r="AC26" s="298"/>
      <c r="AD26" s="297">
        <v>0.72850000000000004</v>
      </c>
      <c r="AE26" s="298">
        <v>173.48</v>
      </c>
      <c r="AF26" s="298"/>
      <c r="AG26" s="297">
        <v>0.73196000000000006</v>
      </c>
      <c r="AH26" s="298">
        <v>172.19</v>
      </c>
      <c r="AI26" s="298"/>
      <c r="AJ26" s="297">
        <v>0.73338000000000003</v>
      </c>
      <c r="AK26" s="298">
        <v>173.06</v>
      </c>
      <c r="AL26" s="298"/>
      <c r="AM26" s="297">
        <v>0.73575000000000002</v>
      </c>
      <c r="AN26" s="298">
        <v>172.29</v>
      </c>
      <c r="AO26" s="298"/>
      <c r="AP26" s="297">
        <v>0.73419000000000001</v>
      </c>
      <c r="AQ26" s="298">
        <v>174.3</v>
      </c>
      <c r="AR26" s="298"/>
      <c r="AS26" s="297">
        <v>0.73755999999999999</v>
      </c>
      <c r="AT26" s="298">
        <v>173.09</v>
      </c>
      <c r="AU26" s="298"/>
      <c r="AV26" s="297">
        <v>0.73792000000000002</v>
      </c>
      <c r="AW26" s="298">
        <v>173.09</v>
      </c>
      <c r="AX26" s="298"/>
      <c r="AY26" s="297">
        <v>0.73787000000000003</v>
      </c>
      <c r="AZ26" s="298">
        <v>173.26</v>
      </c>
      <c r="BA26" s="298"/>
      <c r="BB26" s="297">
        <v>0.73882999999999999</v>
      </c>
      <c r="BC26" s="298">
        <v>174.01</v>
      </c>
      <c r="BD26" s="298"/>
      <c r="BE26" s="297">
        <v>0.73882999999999999</v>
      </c>
      <c r="BF26" s="298">
        <v>173.52</v>
      </c>
      <c r="BG26" s="298"/>
      <c r="BH26" s="297">
        <v>0.73958999999999997</v>
      </c>
      <c r="BI26" s="298">
        <v>172.46</v>
      </c>
      <c r="BJ26" s="298"/>
      <c r="BK26" s="297">
        <f t="shared" si="0"/>
        <v>0.73085250000000013</v>
      </c>
      <c r="BL26" s="299">
        <f t="shared" si="0"/>
        <v>172.08450000000005</v>
      </c>
      <c r="BM26" s="300"/>
      <c r="BN26" s="300"/>
      <c r="BO26" s="346"/>
      <c r="BP26" s="301"/>
      <c r="BQ26" s="301"/>
      <c r="BR26" s="275"/>
      <c r="BS26" s="347"/>
      <c r="BT26" s="347"/>
      <c r="BU26" s="275"/>
      <c r="BV26" s="107"/>
    </row>
    <row r="27" spans="1:164" x14ac:dyDescent="0.2">
      <c r="A27" s="287">
        <v>13</v>
      </c>
      <c r="B27" s="272" t="s">
        <v>17</v>
      </c>
      <c r="C27" s="297">
        <v>1</v>
      </c>
      <c r="D27" s="298">
        <v>124.13</v>
      </c>
      <c r="E27" s="298"/>
      <c r="F27" s="297">
        <v>1</v>
      </c>
      <c r="G27" s="298">
        <v>123.15</v>
      </c>
      <c r="H27" s="298"/>
      <c r="I27" s="297">
        <v>1</v>
      </c>
      <c r="J27" s="298">
        <v>123.09</v>
      </c>
      <c r="K27" s="267"/>
      <c r="L27" s="297">
        <v>1</v>
      </c>
      <c r="M27" s="298">
        <v>123.1</v>
      </c>
      <c r="N27" s="267"/>
      <c r="O27" s="297">
        <v>1</v>
      </c>
      <c r="P27" s="298">
        <v>123.44</v>
      </c>
      <c r="Q27" s="298"/>
      <c r="R27" s="297">
        <v>1</v>
      </c>
      <c r="S27" s="298">
        <v>123.56</v>
      </c>
      <c r="T27" s="298"/>
      <c r="U27" s="297">
        <v>1</v>
      </c>
      <c r="V27" s="298">
        <v>123.11</v>
      </c>
      <c r="W27" s="267"/>
      <c r="X27" s="297">
        <v>1</v>
      </c>
      <c r="Y27" s="298">
        <v>125.06</v>
      </c>
      <c r="Z27" s="298"/>
      <c r="AA27" s="297">
        <v>1</v>
      </c>
      <c r="AB27" s="298">
        <v>125.24</v>
      </c>
      <c r="AC27" s="267"/>
      <c r="AD27" s="297">
        <v>1</v>
      </c>
      <c r="AE27" s="298">
        <v>126.38</v>
      </c>
      <c r="AF27" s="298"/>
      <c r="AG27" s="297">
        <v>1</v>
      </c>
      <c r="AH27" s="298">
        <v>126.04</v>
      </c>
      <c r="AI27" s="267"/>
      <c r="AJ27" s="297">
        <v>1</v>
      </c>
      <c r="AK27" s="298">
        <v>126.92</v>
      </c>
      <c r="AL27" s="267"/>
      <c r="AM27" s="297">
        <v>1</v>
      </c>
      <c r="AN27" s="298">
        <v>126.76</v>
      </c>
      <c r="AO27" s="267"/>
      <c r="AP27" s="297">
        <v>1</v>
      </c>
      <c r="AQ27" s="298">
        <v>127.97</v>
      </c>
      <c r="AR27" s="267"/>
      <c r="AS27" s="297">
        <v>1</v>
      </c>
      <c r="AT27" s="298">
        <v>127.66</v>
      </c>
      <c r="AU27" s="267"/>
      <c r="AV27" s="297">
        <v>1</v>
      </c>
      <c r="AW27" s="298">
        <v>127.73</v>
      </c>
      <c r="AX27" s="298"/>
      <c r="AY27" s="297">
        <v>1</v>
      </c>
      <c r="AZ27" s="298">
        <v>127.84</v>
      </c>
      <c r="BA27" s="267"/>
      <c r="BB27" s="297">
        <v>1</v>
      </c>
      <c r="BC27" s="298">
        <v>128.56</v>
      </c>
      <c r="BD27" s="267"/>
      <c r="BE27" s="297">
        <v>1</v>
      </c>
      <c r="BF27" s="298">
        <v>128.19999999999999</v>
      </c>
      <c r="BG27" s="267"/>
      <c r="BH27" s="297">
        <v>1</v>
      </c>
      <c r="BI27" s="298">
        <v>127.55</v>
      </c>
      <c r="BJ27" s="267"/>
      <c r="BK27" s="297">
        <f t="shared" si="0"/>
        <v>1</v>
      </c>
      <c r="BL27" s="299">
        <f t="shared" si="0"/>
        <v>125.77450000000002</v>
      </c>
      <c r="BM27" s="300"/>
      <c r="BN27" s="300"/>
      <c r="BO27" s="346"/>
      <c r="BP27" s="301"/>
      <c r="BQ27" s="301"/>
      <c r="BR27" s="275"/>
      <c r="BS27" s="347"/>
      <c r="BT27" s="347"/>
      <c r="BU27" s="275"/>
      <c r="BV27" s="107"/>
    </row>
    <row r="28" spans="1:164" x14ac:dyDescent="0.2">
      <c r="A28" s="287">
        <v>14</v>
      </c>
      <c r="B28" s="272" t="s">
        <v>298</v>
      </c>
      <c r="C28" s="297">
        <v>6.7613000000000003</v>
      </c>
      <c r="D28" s="298">
        <v>18.36</v>
      </c>
      <c r="E28" s="298"/>
      <c r="F28" s="297">
        <v>6.7145000000000001</v>
      </c>
      <c r="G28" s="298">
        <v>18.34</v>
      </c>
      <c r="H28" s="298"/>
      <c r="I28" s="297">
        <v>6.7104999999999997</v>
      </c>
      <c r="J28" s="298">
        <v>18.34</v>
      </c>
      <c r="K28" s="267"/>
      <c r="L28" s="297">
        <v>6.7061000000000002</v>
      </c>
      <c r="M28" s="298">
        <v>18.36</v>
      </c>
      <c r="N28" s="267"/>
      <c r="O28" s="297">
        <v>6.7196999999999996</v>
      </c>
      <c r="P28" s="298">
        <v>18.37</v>
      </c>
      <c r="Q28" s="298"/>
      <c r="R28" s="297">
        <v>6.7362000000000002</v>
      </c>
      <c r="S28" s="298">
        <v>18.34</v>
      </c>
      <c r="T28" s="298"/>
      <c r="U28" s="297">
        <v>6.7049000000000003</v>
      </c>
      <c r="V28" s="298">
        <v>18.36</v>
      </c>
      <c r="W28" s="267"/>
      <c r="X28" s="297">
        <v>6.8262</v>
      </c>
      <c r="Y28" s="298">
        <v>18.32</v>
      </c>
      <c r="Z28" s="298"/>
      <c r="AA28" s="297">
        <v>6.8402000000000003</v>
      </c>
      <c r="AB28" s="298">
        <v>18.309999999999999</v>
      </c>
      <c r="AC28" s="267"/>
      <c r="AD28" s="297">
        <v>6.9138000000000002</v>
      </c>
      <c r="AE28" s="298">
        <v>18.28</v>
      </c>
      <c r="AF28" s="298"/>
      <c r="AG28" s="297">
        <v>6.9031000000000002</v>
      </c>
      <c r="AH28" s="298">
        <v>18.260000000000002</v>
      </c>
      <c r="AI28" s="267"/>
      <c r="AJ28" s="297">
        <v>6.9486999999999997</v>
      </c>
      <c r="AK28" s="298">
        <v>18.27</v>
      </c>
      <c r="AL28" s="267"/>
      <c r="AM28" s="297">
        <v>6.9362000000000004</v>
      </c>
      <c r="AN28" s="298">
        <v>18.28</v>
      </c>
      <c r="AO28" s="267"/>
      <c r="AP28" s="297">
        <v>7.0050999999999997</v>
      </c>
      <c r="AQ28" s="298">
        <v>18.27</v>
      </c>
      <c r="AR28" s="267"/>
      <c r="AS28" s="297">
        <v>6.9927999999999999</v>
      </c>
      <c r="AT28" s="298">
        <v>18.260000000000002</v>
      </c>
      <c r="AU28" s="267"/>
      <c r="AV28" s="297">
        <v>6.9960000000000004</v>
      </c>
      <c r="AW28" s="298">
        <v>18.260000000000002</v>
      </c>
      <c r="AX28" s="298"/>
      <c r="AY28" s="297">
        <v>7.0031999999999996</v>
      </c>
      <c r="AZ28" s="298">
        <v>18.25</v>
      </c>
      <c r="BA28" s="267"/>
      <c r="BB28" s="297">
        <v>7.0442</v>
      </c>
      <c r="BC28" s="298">
        <v>18.25</v>
      </c>
      <c r="BD28" s="267"/>
      <c r="BE28" s="297">
        <v>7.0209000000000001</v>
      </c>
      <c r="BF28" s="298">
        <v>18.260000000000002</v>
      </c>
      <c r="BG28" s="267"/>
      <c r="BH28" s="297">
        <v>6.9831000000000003</v>
      </c>
      <c r="BI28" s="298">
        <v>18.27</v>
      </c>
      <c r="BJ28" s="267"/>
      <c r="BK28" s="297">
        <f t="shared" si="0"/>
        <v>6.873335</v>
      </c>
      <c r="BL28" s="299">
        <f t="shared" si="0"/>
        <v>18.3005</v>
      </c>
      <c r="BM28" s="300"/>
      <c r="BN28" s="300"/>
      <c r="BO28" s="346"/>
      <c r="BP28" s="301"/>
      <c r="BQ28" s="301"/>
      <c r="BR28" s="275"/>
      <c r="BS28" s="347"/>
      <c r="BT28" s="347"/>
      <c r="BU28" s="275"/>
      <c r="BV28" s="107"/>
    </row>
    <row r="29" spans="1:164" s="196" customFormat="1" ht="13.5" thickBot="1" x14ac:dyDescent="0.25">
      <c r="A29" s="305">
        <v>15</v>
      </c>
      <c r="B29" s="306" t="s">
        <v>299</v>
      </c>
      <c r="C29" s="307">
        <v>6.7709000000000001</v>
      </c>
      <c r="D29" s="308">
        <v>18.329999999999998</v>
      </c>
      <c r="E29" s="308"/>
      <c r="F29" s="307">
        <v>6.7615999999999996</v>
      </c>
      <c r="G29" s="308">
        <v>18.21</v>
      </c>
      <c r="H29" s="308"/>
      <c r="I29" s="307">
        <v>6.7619999999999996</v>
      </c>
      <c r="J29" s="308">
        <v>18.2</v>
      </c>
      <c r="K29" s="277"/>
      <c r="L29" s="307">
        <v>6.7542999999999997</v>
      </c>
      <c r="M29" s="308">
        <v>18.23</v>
      </c>
      <c r="N29" s="277"/>
      <c r="O29" s="307">
        <v>6.7739000000000003</v>
      </c>
      <c r="P29" s="308">
        <v>18.22</v>
      </c>
      <c r="Q29" s="308"/>
      <c r="R29" s="307">
        <v>6.7793999999999999</v>
      </c>
      <c r="S29" s="308">
        <v>18.23</v>
      </c>
      <c r="T29" s="308"/>
      <c r="U29" s="307">
        <v>6.7750000000000004</v>
      </c>
      <c r="V29" s="308">
        <v>18.170000000000002</v>
      </c>
      <c r="W29" s="277"/>
      <c r="X29" s="307">
        <v>6.7965</v>
      </c>
      <c r="Y29" s="308">
        <v>18.399999999999999</v>
      </c>
      <c r="Z29" s="308"/>
      <c r="AA29" s="307">
        <v>6.8040000000000003</v>
      </c>
      <c r="AB29" s="308">
        <v>18.41</v>
      </c>
      <c r="AC29" s="277"/>
      <c r="AD29" s="307">
        <v>6.8428000000000004</v>
      </c>
      <c r="AE29" s="308">
        <v>18.47</v>
      </c>
      <c r="AF29" s="308"/>
      <c r="AG29" s="307">
        <v>6.8513000000000002</v>
      </c>
      <c r="AH29" s="308">
        <v>18.399999999999999</v>
      </c>
      <c r="AI29" s="277"/>
      <c r="AJ29" s="307">
        <v>6.8730000000000002</v>
      </c>
      <c r="AK29" s="308">
        <v>18.47</v>
      </c>
      <c r="AL29" s="277"/>
      <c r="AM29" s="307">
        <v>6.87</v>
      </c>
      <c r="AN29" s="308">
        <v>18.45</v>
      </c>
      <c r="AO29" s="277"/>
      <c r="AP29" s="307">
        <v>6.8869999999999996</v>
      </c>
      <c r="AQ29" s="308">
        <v>18.579999999999998</v>
      </c>
      <c r="AR29" s="277"/>
      <c r="AS29" s="307">
        <v>6.8948</v>
      </c>
      <c r="AT29" s="308">
        <v>18.52</v>
      </c>
      <c r="AU29" s="277"/>
      <c r="AV29" s="307">
        <v>6.8840000000000003</v>
      </c>
      <c r="AW29" s="308">
        <v>18.55</v>
      </c>
      <c r="AX29" s="308"/>
      <c r="AY29" s="307">
        <v>6.8964999999999996</v>
      </c>
      <c r="AZ29" s="308">
        <v>18.54</v>
      </c>
      <c r="BA29" s="277"/>
      <c r="BB29" s="307">
        <v>6.9165000000000001</v>
      </c>
      <c r="BC29" s="308">
        <v>18.59</v>
      </c>
      <c r="BD29" s="277"/>
      <c r="BE29" s="307">
        <v>6.9168000000000003</v>
      </c>
      <c r="BF29" s="308">
        <v>18.53</v>
      </c>
      <c r="BG29" s="277"/>
      <c r="BH29" s="307">
        <v>6.8807</v>
      </c>
      <c r="BI29" s="308">
        <v>18.54</v>
      </c>
      <c r="BJ29" s="277"/>
      <c r="BK29" s="307">
        <f t="shared" si="0"/>
        <v>6.8345500000000001</v>
      </c>
      <c r="BL29" s="309">
        <f t="shared" si="0"/>
        <v>18.402000000000001</v>
      </c>
      <c r="BM29" s="300"/>
      <c r="BN29" s="300"/>
      <c r="BO29" s="346"/>
      <c r="BP29" s="301"/>
      <c r="BQ29" s="301"/>
      <c r="BR29" s="275"/>
      <c r="BS29" s="347"/>
      <c r="BT29" s="347"/>
      <c r="BU29" s="275"/>
      <c r="BV29" s="107"/>
      <c r="BW29" s="160"/>
      <c r="BX29" s="160"/>
      <c r="BY29" s="160"/>
      <c r="BZ29" s="160"/>
      <c r="CA29" s="160"/>
      <c r="CB29" s="160"/>
      <c r="CC29" s="108"/>
      <c r="CD29" s="107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</row>
    <row r="30" spans="1:164" ht="13.5" thickTop="1" x14ac:dyDescent="0.2">
      <c r="A30" s="287"/>
      <c r="B30" s="272"/>
      <c r="C30" s="267"/>
      <c r="D30" s="267"/>
      <c r="E30" s="267"/>
      <c r="F30" s="267"/>
      <c r="G30" s="267"/>
      <c r="H30" s="298"/>
      <c r="I30" s="267"/>
      <c r="J30" s="298"/>
      <c r="K30" s="298"/>
      <c r="L30" s="298"/>
      <c r="M30" s="298"/>
      <c r="N30" s="267"/>
      <c r="O30" s="298"/>
      <c r="P30" s="298"/>
      <c r="Q30" s="298"/>
      <c r="R30" s="298"/>
      <c r="S30" s="298"/>
      <c r="T30" s="298"/>
      <c r="U30" s="298"/>
      <c r="V30" s="298"/>
      <c r="W30" s="267"/>
      <c r="X30" s="298"/>
      <c r="Y30" s="298"/>
      <c r="Z30" s="298"/>
      <c r="AA30" s="298"/>
      <c r="AB30" s="298"/>
      <c r="AC30" s="267"/>
      <c r="AD30" s="267"/>
      <c r="AE30" s="298"/>
      <c r="AF30" s="298"/>
      <c r="AG30" s="298"/>
      <c r="AH30" s="298"/>
      <c r="AI30" s="267"/>
      <c r="AJ30" s="298"/>
      <c r="AK30" s="298"/>
      <c r="AL30" s="267"/>
      <c r="AM30" s="298"/>
      <c r="AN30" s="298"/>
      <c r="AO30" s="267"/>
      <c r="AP30" s="298"/>
      <c r="AQ30" s="298"/>
      <c r="AR30" s="267"/>
      <c r="AS30" s="298"/>
      <c r="AT30" s="298"/>
      <c r="AU30" s="267"/>
      <c r="AV30" s="298"/>
      <c r="AW30" s="298"/>
      <c r="AX30" s="298"/>
      <c r="AY30" s="298"/>
      <c r="AZ30" s="298"/>
      <c r="BA30" s="267"/>
      <c r="BB30" s="298"/>
      <c r="BC30" s="298"/>
      <c r="BD30" s="267"/>
      <c r="BE30" s="298"/>
      <c r="BF30" s="298"/>
      <c r="BG30" s="298"/>
      <c r="BH30" s="310"/>
      <c r="BI30" s="310"/>
      <c r="BJ30" s="267"/>
      <c r="BK30" s="297"/>
      <c r="BL30" s="267"/>
      <c r="BM30" s="312"/>
      <c r="BN30" s="312"/>
      <c r="BO30" s="275"/>
      <c r="BP30" s="275"/>
      <c r="BQ30" s="275"/>
      <c r="BR30" s="275"/>
      <c r="BS30" s="347"/>
      <c r="BT30" s="347"/>
      <c r="BU30" s="275"/>
      <c r="BV30" s="107"/>
    </row>
    <row r="31" spans="1:164" x14ac:dyDescent="0.2">
      <c r="A31" s="287"/>
      <c r="B31" s="272"/>
      <c r="C31" s="298"/>
      <c r="D31" s="298"/>
      <c r="E31" s="298"/>
      <c r="F31" s="298"/>
      <c r="G31" s="298"/>
      <c r="H31" s="298"/>
      <c r="I31" s="267"/>
      <c r="J31" s="267"/>
      <c r="K31" s="267"/>
      <c r="L31" s="298"/>
      <c r="M31" s="298"/>
      <c r="N31" s="267"/>
      <c r="O31" s="298"/>
      <c r="P31" s="298"/>
      <c r="Q31" s="298"/>
      <c r="R31" s="298"/>
      <c r="S31" s="298"/>
      <c r="T31" s="298"/>
      <c r="U31" s="298"/>
      <c r="V31" s="298"/>
      <c r="W31" s="267"/>
      <c r="X31" s="298"/>
      <c r="Y31" s="298"/>
      <c r="Z31" s="298"/>
      <c r="AA31" s="298"/>
      <c r="AB31" s="298"/>
      <c r="AC31" s="267"/>
      <c r="AD31" s="267"/>
      <c r="AE31" s="267"/>
      <c r="AF31" s="267"/>
      <c r="AG31" s="298"/>
      <c r="AH31" s="298"/>
      <c r="AI31" s="267"/>
      <c r="AJ31" s="298"/>
      <c r="AK31" s="298"/>
      <c r="AL31" s="267"/>
      <c r="AM31" s="298"/>
      <c r="AN31" s="298"/>
      <c r="AO31" s="267"/>
      <c r="AP31" s="298"/>
      <c r="AQ31" s="298"/>
      <c r="AR31" s="267"/>
      <c r="AS31" s="298"/>
      <c r="AT31" s="298"/>
      <c r="AU31" s="267"/>
      <c r="AV31" s="298"/>
      <c r="AW31" s="298"/>
      <c r="AX31" s="298"/>
      <c r="AY31" s="298"/>
      <c r="AZ31" s="298"/>
      <c r="BA31" s="267"/>
      <c r="BB31" s="298"/>
      <c r="BC31" s="298"/>
      <c r="BD31" s="267"/>
      <c r="BE31" s="298"/>
      <c r="BF31" s="298"/>
      <c r="BG31" s="298"/>
      <c r="BH31" s="310"/>
      <c r="BI31" s="310"/>
      <c r="BJ31" s="267"/>
      <c r="BK31" s="313"/>
      <c r="BL31" s="313"/>
      <c r="BM31" s="312"/>
      <c r="BN31" s="312"/>
      <c r="BO31" s="275"/>
      <c r="BP31" s="275"/>
      <c r="BQ31" s="275"/>
      <c r="BR31" s="275"/>
      <c r="BS31" s="347"/>
      <c r="BT31" s="347"/>
      <c r="BU31" s="275"/>
      <c r="BV31" s="107"/>
    </row>
    <row r="32" spans="1:164" x14ac:dyDescent="0.2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O32" s="163"/>
      <c r="BP32" s="349" t="s">
        <v>29</v>
      </c>
      <c r="BQ32" s="349"/>
      <c r="BR32" s="349"/>
      <c r="BS32" s="349"/>
      <c r="BT32" s="349"/>
      <c r="BU32" s="349"/>
      <c r="BV32" s="349"/>
      <c r="BW32" s="350"/>
      <c r="BX32" s="350"/>
      <c r="BY32" s="350"/>
      <c r="BZ32" s="350"/>
      <c r="CA32" s="350"/>
      <c r="CB32" s="350"/>
      <c r="CC32" s="351"/>
      <c r="CD32" s="148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312"/>
      <c r="CS32" s="312"/>
      <c r="CT32" s="312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312"/>
      <c r="DF32" s="312"/>
      <c r="DG32" s="312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84"/>
    </row>
    <row r="33" spans="1:164" x14ac:dyDescent="0.2">
      <c r="A33" s="314"/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O33" s="163"/>
      <c r="BP33" s="349"/>
      <c r="BQ33" s="349"/>
      <c r="BR33" s="349"/>
      <c r="BS33" s="349"/>
      <c r="BT33" s="349"/>
      <c r="BU33" s="349"/>
      <c r="BV33" s="349"/>
      <c r="BW33" s="350"/>
      <c r="BX33" s="350"/>
      <c r="BY33" s="350"/>
      <c r="BZ33" s="350"/>
      <c r="CA33" s="350"/>
      <c r="CB33" s="350"/>
      <c r="CC33" s="351"/>
      <c r="CD33" s="148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312"/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312"/>
      <c r="DE33" s="312"/>
      <c r="DF33" s="312"/>
      <c r="DG33" s="312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84"/>
    </row>
    <row r="34" spans="1:164" ht="25.5" x14ac:dyDescent="0.2">
      <c r="A34" s="314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5"/>
      <c r="BK34" s="316"/>
      <c r="BL34" s="316"/>
      <c r="BM34" s="316"/>
      <c r="BN34" s="316"/>
      <c r="BO34" s="350"/>
      <c r="BP34" s="349"/>
      <c r="BQ34" s="349"/>
      <c r="BR34" s="275" t="s">
        <v>5</v>
      </c>
      <c r="BS34" s="275" t="s">
        <v>6</v>
      </c>
      <c r="BT34" s="275" t="s">
        <v>7</v>
      </c>
      <c r="BU34" s="275" t="s">
        <v>8</v>
      </c>
      <c r="BV34" s="107" t="s">
        <v>9</v>
      </c>
      <c r="BW34" s="160" t="s">
        <v>10</v>
      </c>
      <c r="BX34" s="160" t="s">
        <v>25</v>
      </c>
      <c r="BY34" s="160" t="s">
        <v>26</v>
      </c>
      <c r="BZ34" s="160" t="s">
        <v>13</v>
      </c>
      <c r="CA34" s="160" t="s">
        <v>14</v>
      </c>
      <c r="CB34" s="160" t="s">
        <v>15</v>
      </c>
      <c r="CC34" s="108" t="s">
        <v>27</v>
      </c>
      <c r="CD34" s="107" t="s">
        <v>17</v>
      </c>
      <c r="CE34" s="370" t="s">
        <v>298</v>
      </c>
      <c r="CF34" s="370" t="s">
        <v>299</v>
      </c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312"/>
      <c r="CS34" s="312"/>
      <c r="CT34" s="312"/>
      <c r="CU34" s="312"/>
      <c r="CV34" s="312"/>
      <c r="CW34" s="312"/>
      <c r="CX34" s="312"/>
      <c r="CY34" s="312"/>
      <c r="CZ34" s="312"/>
      <c r="DA34" s="312"/>
      <c r="DB34" s="312"/>
      <c r="DC34" s="312"/>
      <c r="DD34" s="312"/>
      <c r="DE34" s="312"/>
      <c r="DF34" s="312"/>
      <c r="DG34" s="312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7"/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84"/>
    </row>
    <row r="35" spans="1:164" s="175" customFormat="1" x14ac:dyDescent="0.2">
      <c r="A35" s="318"/>
      <c r="B35" s="186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5"/>
      <c r="BK35" s="320"/>
      <c r="BL35" s="320"/>
      <c r="BM35" s="322"/>
      <c r="BN35" s="322"/>
      <c r="BO35" s="352"/>
      <c r="BP35" s="353">
        <v>1</v>
      </c>
      <c r="BQ35" s="350" t="s">
        <v>320</v>
      </c>
      <c r="BR35" s="354">
        <v>118.28</v>
      </c>
      <c r="BS35" s="354">
        <v>151.9</v>
      </c>
      <c r="BT35" s="354">
        <v>126.02</v>
      </c>
      <c r="BU35" s="354">
        <v>136.51</v>
      </c>
      <c r="BV35" s="354">
        <v>159384.16</v>
      </c>
      <c r="BW35" s="354">
        <v>2247.9899999999998</v>
      </c>
      <c r="BX35" s="354">
        <v>95.23</v>
      </c>
      <c r="BY35" s="354">
        <v>92.74</v>
      </c>
      <c r="BZ35" s="354">
        <v>13.86</v>
      </c>
      <c r="CA35" s="354">
        <v>15.1</v>
      </c>
      <c r="CB35" s="354">
        <v>18.36</v>
      </c>
      <c r="CC35" s="354">
        <v>170.54</v>
      </c>
      <c r="CD35" s="354">
        <v>124.13</v>
      </c>
      <c r="CE35" s="354">
        <v>18.36</v>
      </c>
      <c r="CF35" s="354">
        <v>18.329999999999998</v>
      </c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</row>
    <row r="36" spans="1:164" s="175" customFormat="1" x14ac:dyDescent="0.2">
      <c r="A36" s="323"/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15"/>
      <c r="BK36" s="320"/>
      <c r="BL36" s="320"/>
      <c r="BM36" s="322"/>
      <c r="BN36" s="322"/>
      <c r="BO36" s="352"/>
      <c r="BP36" s="353">
        <v>2</v>
      </c>
      <c r="BQ36" s="350" t="s">
        <v>301</v>
      </c>
      <c r="BR36" s="354">
        <v>119.02</v>
      </c>
      <c r="BS36" s="354">
        <v>151.04</v>
      </c>
      <c r="BT36" s="354">
        <v>126.59</v>
      </c>
      <c r="BU36" s="354">
        <v>136.44</v>
      </c>
      <c r="BV36" s="354">
        <v>159452.16</v>
      </c>
      <c r="BW36" s="354">
        <v>2276.5500000000002</v>
      </c>
      <c r="BX36" s="354">
        <v>94.14</v>
      </c>
      <c r="BY36" s="354">
        <v>91.97</v>
      </c>
      <c r="BZ36" s="354">
        <v>13.79</v>
      </c>
      <c r="CA36" s="354">
        <v>15.05</v>
      </c>
      <c r="CB36" s="354">
        <v>18.34</v>
      </c>
      <c r="CC36" s="354">
        <v>169.66</v>
      </c>
      <c r="CD36" s="354">
        <v>123.15</v>
      </c>
      <c r="CE36" s="354">
        <v>18.34</v>
      </c>
      <c r="CF36" s="354">
        <v>18.21</v>
      </c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</row>
    <row r="37" spans="1:164" s="175" customFormat="1" x14ac:dyDescent="0.2">
      <c r="A37" s="68"/>
      <c r="B37" s="176"/>
      <c r="C37" s="176"/>
      <c r="BJ37" s="315"/>
      <c r="BK37" s="325"/>
      <c r="BL37" s="325"/>
      <c r="BO37" s="164"/>
      <c r="BP37" s="353">
        <v>3</v>
      </c>
      <c r="BQ37" s="350" t="s">
        <v>302</v>
      </c>
      <c r="BR37" s="354">
        <v>119.56</v>
      </c>
      <c r="BS37" s="354">
        <v>153.03</v>
      </c>
      <c r="BT37" s="354">
        <v>126.6</v>
      </c>
      <c r="BU37" s="354">
        <v>136.51</v>
      </c>
      <c r="BV37" s="354">
        <v>159159.06</v>
      </c>
      <c r="BW37" s="354">
        <v>2235.31</v>
      </c>
      <c r="BX37" s="354">
        <v>94.4</v>
      </c>
      <c r="BY37" s="354">
        <v>92.03</v>
      </c>
      <c r="BZ37" s="354">
        <v>13.83</v>
      </c>
      <c r="CA37" s="354">
        <v>15.05</v>
      </c>
      <c r="CB37" s="354">
        <v>18.34</v>
      </c>
      <c r="CC37" s="354">
        <v>170.25</v>
      </c>
      <c r="CD37" s="354">
        <v>123.09</v>
      </c>
      <c r="CE37" s="354">
        <v>18.34</v>
      </c>
      <c r="CF37" s="354">
        <v>18.2</v>
      </c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</row>
    <row r="38" spans="1:164" s="175" customFormat="1" x14ac:dyDescent="0.2">
      <c r="A38" s="68"/>
      <c r="B38" s="176"/>
      <c r="C38" s="176"/>
      <c r="BJ38" s="315"/>
      <c r="BK38" s="325"/>
      <c r="BL38" s="325"/>
      <c r="BO38" s="164"/>
      <c r="BP38" s="353">
        <v>4</v>
      </c>
      <c r="BQ38" s="350" t="s">
        <v>303</v>
      </c>
      <c r="BR38" s="354">
        <v>119.54</v>
      </c>
      <c r="BS38" s="354">
        <v>153.63999999999999</v>
      </c>
      <c r="BT38" s="354">
        <v>126.45</v>
      </c>
      <c r="BU38" s="354">
        <v>136.54</v>
      </c>
      <c r="BV38" s="354">
        <v>160185.10999999999</v>
      </c>
      <c r="BW38" s="354">
        <v>2252.73</v>
      </c>
      <c r="BX38" s="354">
        <v>94.5</v>
      </c>
      <c r="BY38" s="354">
        <v>91.82</v>
      </c>
      <c r="BZ38" s="354">
        <v>13.74</v>
      </c>
      <c r="CA38" s="354">
        <v>15.04</v>
      </c>
      <c r="CB38" s="354">
        <v>18.36</v>
      </c>
      <c r="CC38" s="354">
        <v>170.3</v>
      </c>
      <c r="CD38" s="354">
        <v>123.1</v>
      </c>
      <c r="CE38" s="354">
        <v>18.36</v>
      </c>
      <c r="CF38" s="354">
        <v>18.23</v>
      </c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</row>
    <row r="39" spans="1:164" s="175" customFormat="1" x14ac:dyDescent="0.2">
      <c r="A39" s="68"/>
      <c r="B39" s="176"/>
      <c r="C39" s="176"/>
      <c r="BJ39" s="315"/>
      <c r="BK39" s="325"/>
      <c r="BL39" s="325"/>
      <c r="BO39" s="164"/>
      <c r="BP39" s="353">
        <v>5</v>
      </c>
      <c r="BQ39" s="350" t="s">
        <v>304</v>
      </c>
      <c r="BR39" s="354">
        <v>118.25</v>
      </c>
      <c r="BS39" s="354">
        <v>153.28</v>
      </c>
      <c r="BT39" s="354">
        <v>126.49</v>
      </c>
      <c r="BU39" s="354">
        <v>136.63</v>
      </c>
      <c r="BV39" s="354">
        <v>158909.25</v>
      </c>
      <c r="BW39" s="354">
        <v>2248.9499999999998</v>
      </c>
      <c r="BX39" s="354">
        <v>94.75</v>
      </c>
      <c r="BY39" s="354">
        <v>92.06</v>
      </c>
      <c r="BZ39" s="354">
        <v>13.72</v>
      </c>
      <c r="CA39" s="354">
        <v>15.03</v>
      </c>
      <c r="CB39" s="354">
        <v>18.37</v>
      </c>
      <c r="CC39" s="354">
        <v>171</v>
      </c>
      <c r="CD39" s="354">
        <v>123.44</v>
      </c>
      <c r="CE39" s="354">
        <v>18.37</v>
      </c>
      <c r="CF39" s="354">
        <v>18.22</v>
      </c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</row>
    <row r="40" spans="1:164" s="175" customFormat="1" x14ac:dyDescent="0.2">
      <c r="A40" s="68"/>
      <c r="B40" s="176"/>
      <c r="C40" s="176"/>
      <c r="BJ40" s="315"/>
      <c r="BK40" s="325"/>
      <c r="BL40" s="325"/>
      <c r="BO40" s="164"/>
      <c r="BP40" s="353">
        <v>6</v>
      </c>
      <c r="BQ40" s="350" t="s">
        <v>305</v>
      </c>
      <c r="BR40" s="354">
        <v>118.19</v>
      </c>
      <c r="BS40" s="354">
        <v>153.31</v>
      </c>
      <c r="BT40" s="354">
        <v>126.62</v>
      </c>
      <c r="BU40" s="354">
        <v>136.58000000000001</v>
      </c>
      <c r="BV40" s="354">
        <v>158637.45000000001</v>
      </c>
      <c r="BW40" s="354">
        <v>2261.15</v>
      </c>
      <c r="BX40" s="354">
        <v>95.13</v>
      </c>
      <c r="BY40" s="354">
        <v>92.46</v>
      </c>
      <c r="BZ40" s="354">
        <v>13.76</v>
      </c>
      <c r="CA40" s="354">
        <v>15.03</v>
      </c>
      <c r="CB40" s="354">
        <v>18.34</v>
      </c>
      <c r="CC40" s="354">
        <v>170.64</v>
      </c>
      <c r="CD40" s="354">
        <v>123.56</v>
      </c>
      <c r="CE40" s="354">
        <v>18.34</v>
      </c>
      <c r="CF40" s="354">
        <v>18.23</v>
      </c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</row>
    <row r="41" spans="1:164" s="175" customFormat="1" x14ac:dyDescent="0.2">
      <c r="A41" s="68"/>
      <c r="B41" s="176"/>
      <c r="C41" s="176"/>
      <c r="BJ41" s="315"/>
      <c r="BK41" s="325"/>
      <c r="BL41" s="325"/>
      <c r="BO41" s="164"/>
      <c r="BP41" s="353">
        <v>7</v>
      </c>
      <c r="BQ41" s="350" t="s">
        <v>306</v>
      </c>
      <c r="BR41" s="354">
        <v>119.54</v>
      </c>
      <c r="BS41" s="354">
        <v>152.88999999999999</v>
      </c>
      <c r="BT41" s="354">
        <v>126.4</v>
      </c>
      <c r="BU41" s="354">
        <v>136.56</v>
      </c>
      <c r="BV41" s="354">
        <v>160781.66</v>
      </c>
      <c r="BW41" s="354">
        <v>2307.08</v>
      </c>
      <c r="BX41" s="354">
        <v>94.4</v>
      </c>
      <c r="BY41" s="354">
        <v>91.85</v>
      </c>
      <c r="BZ41" s="354">
        <v>13.67</v>
      </c>
      <c r="CA41" s="354">
        <v>14.98</v>
      </c>
      <c r="CB41" s="354">
        <v>18.36</v>
      </c>
      <c r="CC41" s="354">
        <v>169.82</v>
      </c>
      <c r="CD41" s="354">
        <v>123.11</v>
      </c>
      <c r="CE41" s="354">
        <v>18.36</v>
      </c>
      <c r="CF41" s="354">
        <v>18.170000000000002</v>
      </c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</row>
    <row r="42" spans="1:164" s="175" customFormat="1" x14ac:dyDescent="0.2">
      <c r="A42" s="68"/>
      <c r="B42" s="176"/>
      <c r="C42" s="176"/>
      <c r="BJ42" s="315"/>
      <c r="BK42" s="325"/>
      <c r="BL42" s="325"/>
      <c r="BO42" s="164"/>
      <c r="BP42" s="353">
        <v>8</v>
      </c>
      <c r="BQ42" s="350" t="s">
        <v>307</v>
      </c>
      <c r="BR42" s="354">
        <v>117.25</v>
      </c>
      <c r="BS42" s="354">
        <v>154.94</v>
      </c>
      <c r="BT42" s="354">
        <v>126.72</v>
      </c>
      <c r="BU42" s="354">
        <v>136.5</v>
      </c>
      <c r="BV42" s="354">
        <v>160026.78</v>
      </c>
      <c r="BW42" s="354">
        <v>2341.12</v>
      </c>
      <c r="BX42" s="354">
        <v>96.58</v>
      </c>
      <c r="BY42" s="354">
        <v>93.17</v>
      </c>
      <c r="BZ42" s="354">
        <v>13.83</v>
      </c>
      <c r="CA42" s="354">
        <v>15.07</v>
      </c>
      <c r="CB42" s="354">
        <v>18.32</v>
      </c>
      <c r="CC42" s="354">
        <v>173</v>
      </c>
      <c r="CD42" s="354">
        <v>125.06</v>
      </c>
      <c r="CE42" s="354">
        <v>18.32</v>
      </c>
      <c r="CF42" s="354">
        <v>18.399999999999999</v>
      </c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</row>
    <row r="43" spans="1:164" s="175" customFormat="1" x14ac:dyDescent="0.2">
      <c r="A43" s="68"/>
      <c r="B43" s="176"/>
      <c r="C43" s="176"/>
      <c r="BJ43" s="315"/>
      <c r="BK43" s="325"/>
      <c r="BL43" s="325"/>
      <c r="BO43" s="164"/>
      <c r="BP43" s="353">
        <v>9</v>
      </c>
      <c r="BQ43" s="350" t="s">
        <v>308</v>
      </c>
      <c r="BR43" s="354">
        <v>117.9</v>
      </c>
      <c r="BS43" s="354">
        <v>158.13</v>
      </c>
      <c r="BT43" s="354">
        <v>126.97</v>
      </c>
      <c r="BU43" s="354">
        <v>136.34</v>
      </c>
      <c r="BV43" s="354">
        <v>157162.42000000001</v>
      </c>
      <c r="BW43" s="354">
        <v>2321.9499999999998</v>
      </c>
      <c r="BX43" s="354">
        <v>94.89</v>
      </c>
      <c r="BY43" s="354">
        <v>92.69</v>
      </c>
      <c r="BZ43" s="354">
        <v>13.78</v>
      </c>
      <c r="CA43" s="354">
        <v>14.92</v>
      </c>
      <c r="CB43" s="354">
        <v>18.309999999999999</v>
      </c>
      <c r="CC43" s="354">
        <v>171.73</v>
      </c>
      <c r="CD43" s="354">
        <v>125.24</v>
      </c>
      <c r="CE43" s="354">
        <v>18.309999999999999</v>
      </c>
      <c r="CF43" s="354">
        <v>18.41</v>
      </c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</row>
    <row r="44" spans="1:164" s="175" customFormat="1" x14ac:dyDescent="0.2">
      <c r="A44" s="68"/>
      <c r="BJ44" s="315"/>
      <c r="BK44" s="325"/>
      <c r="BL44" s="325"/>
      <c r="BO44" s="164"/>
      <c r="BP44" s="353">
        <v>10</v>
      </c>
      <c r="BQ44" s="350" t="s">
        <v>309</v>
      </c>
      <c r="BR44" s="354">
        <v>117.12</v>
      </c>
      <c r="BS44" s="354">
        <v>158.11000000000001</v>
      </c>
      <c r="BT44" s="354">
        <v>126.94</v>
      </c>
      <c r="BU44" s="354">
        <v>136.13999999999999</v>
      </c>
      <c r="BV44" s="354">
        <v>154690.38</v>
      </c>
      <c r="BW44" s="354">
        <v>2169.94</v>
      </c>
      <c r="BX44" s="354">
        <v>95.27</v>
      </c>
      <c r="BY44" s="354">
        <v>93.07</v>
      </c>
      <c r="BZ44" s="354">
        <v>13.86</v>
      </c>
      <c r="CA44" s="354">
        <v>14.89</v>
      </c>
      <c r="CB44" s="354">
        <v>18.28</v>
      </c>
      <c r="CC44" s="354">
        <v>173.48</v>
      </c>
      <c r="CD44" s="354">
        <v>126.38</v>
      </c>
      <c r="CE44" s="354">
        <v>18.28</v>
      </c>
      <c r="CF44" s="354">
        <v>18.47</v>
      </c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</row>
    <row r="45" spans="1:164" s="175" customFormat="1" x14ac:dyDescent="0.2">
      <c r="A45" s="68"/>
      <c r="BJ45" s="315"/>
      <c r="BK45" s="177"/>
      <c r="BL45" s="177"/>
      <c r="BO45" s="164"/>
      <c r="BP45" s="353">
        <v>11</v>
      </c>
      <c r="BQ45" s="350" t="s">
        <v>310</v>
      </c>
      <c r="BR45" s="354">
        <v>116.46</v>
      </c>
      <c r="BS45" s="354">
        <v>156.35</v>
      </c>
      <c r="BT45" s="354">
        <v>126.52</v>
      </c>
      <c r="BU45" s="354">
        <v>135.99</v>
      </c>
      <c r="BV45" s="354">
        <v>154468.32</v>
      </c>
      <c r="BW45" s="354">
        <v>2141.42</v>
      </c>
      <c r="BX45" s="354">
        <v>95.22</v>
      </c>
      <c r="BY45" s="354">
        <v>93.16</v>
      </c>
      <c r="BZ45" s="354">
        <v>13.78</v>
      </c>
      <c r="CA45" s="354">
        <v>14.95</v>
      </c>
      <c r="CB45" s="354">
        <v>18.260000000000002</v>
      </c>
      <c r="CC45" s="354">
        <v>172.19</v>
      </c>
      <c r="CD45" s="354">
        <v>126.04</v>
      </c>
      <c r="CE45" s="354">
        <v>18.260000000000002</v>
      </c>
      <c r="CF45" s="354">
        <v>18.399999999999999</v>
      </c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</row>
    <row r="46" spans="1:164" s="175" customFormat="1" x14ac:dyDescent="0.2">
      <c r="A46" s="68"/>
      <c r="BJ46" s="315"/>
      <c r="BK46" s="177"/>
      <c r="BL46" s="177"/>
      <c r="BO46" s="164"/>
      <c r="BP46" s="353">
        <v>12</v>
      </c>
      <c r="BQ46" s="350" t="s">
        <v>311</v>
      </c>
      <c r="BR46" s="354">
        <v>115.77</v>
      </c>
      <c r="BS46" s="354">
        <v>157.93</v>
      </c>
      <c r="BT46" s="354">
        <v>126.58</v>
      </c>
      <c r="BU46" s="354">
        <v>136.03</v>
      </c>
      <c r="BV46" s="354">
        <v>155522.69</v>
      </c>
      <c r="BW46" s="354">
        <v>2157.64</v>
      </c>
      <c r="BX46" s="354">
        <v>95.06</v>
      </c>
      <c r="BY46" s="354">
        <v>94.2</v>
      </c>
      <c r="BZ46" s="354">
        <v>13.81</v>
      </c>
      <c r="CA46" s="354">
        <v>15.01</v>
      </c>
      <c r="CB46" s="354">
        <v>18.27</v>
      </c>
      <c r="CC46" s="354">
        <v>173.06</v>
      </c>
      <c r="CD46" s="354">
        <v>126.92</v>
      </c>
      <c r="CE46" s="354">
        <v>18.27</v>
      </c>
      <c r="CF46" s="354">
        <v>18.47</v>
      </c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</row>
    <row r="47" spans="1:164" s="175" customFormat="1" x14ac:dyDescent="0.2">
      <c r="A47" s="68"/>
      <c r="BK47" s="177"/>
      <c r="BL47" s="177"/>
      <c r="BO47" s="164"/>
      <c r="BP47" s="353">
        <v>13</v>
      </c>
      <c r="BQ47" s="350" t="s">
        <v>312</v>
      </c>
      <c r="BR47" s="354">
        <v>116.3</v>
      </c>
      <c r="BS47" s="354">
        <v>158.13</v>
      </c>
      <c r="BT47" s="354">
        <v>126.77</v>
      </c>
      <c r="BU47" s="354">
        <v>136.04</v>
      </c>
      <c r="BV47" s="354">
        <v>155751.28</v>
      </c>
      <c r="BW47" s="354">
        <v>2160.75</v>
      </c>
      <c r="BX47" s="354">
        <v>94.68</v>
      </c>
      <c r="BY47" s="354">
        <v>94.49</v>
      </c>
      <c r="BZ47" s="354">
        <v>13.83</v>
      </c>
      <c r="CA47" s="354">
        <v>14.97</v>
      </c>
      <c r="CB47" s="354">
        <v>18.28</v>
      </c>
      <c r="CC47" s="354">
        <v>172.29</v>
      </c>
      <c r="CD47" s="354">
        <v>126.76</v>
      </c>
      <c r="CE47" s="354">
        <v>18.28</v>
      </c>
      <c r="CF47" s="354">
        <v>18.45</v>
      </c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</row>
    <row r="48" spans="1:164" s="175" customFormat="1" x14ac:dyDescent="0.2">
      <c r="A48" s="68"/>
      <c r="BK48" s="177"/>
      <c r="BL48" s="177"/>
      <c r="BO48" s="164"/>
      <c r="BP48" s="353">
        <v>14</v>
      </c>
      <c r="BQ48" s="350" t="s">
        <v>313</v>
      </c>
      <c r="BR48" s="354">
        <v>115.84</v>
      </c>
      <c r="BS48" s="354">
        <v>158.91</v>
      </c>
      <c r="BT48" s="354">
        <v>127.02</v>
      </c>
      <c r="BU48" s="354">
        <v>135.94999999999999</v>
      </c>
      <c r="BV48" s="354">
        <v>154403.48000000001</v>
      </c>
      <c r="BW48" s="354">
        <v>2110.23</v>
      </c>
      <c r="BX48" s="354">
        <v>94.4</v>
      </c>
      <c r="BY48" s="354">
        <v>94.67</v>
      </c>
      <c r="BZ48" s="354">
        <v>13.83</v>
      </c>
      <c r="CA48" s="354">
        <v>14.93</v>
      </c>
      <c r="CB48" s="354">
        <v>18.27</v>
      </c>
      <c r="CC48" s="354">
        <v>174.3</v>
      </c>
      <c r="CD48" s="354">
        <v>127.97</v>
      </c>
      <c r="CE48" s="354">
        <v>18.27</v>
      </c>
      <c r="CF48" s="354">
        <v>18.579999999999998</v>
      </c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</row>
    <row r="49" spans="1:164" s="175" customFormat="1" x14ac:dyDescent="0.2">
      <c r="A49" s="68"/>
      <c r="BK49" s="177"/>
      <c r="BL49" s="177"/>
      <c r="BO49" s="164"/>
      <c r="BP49" s="353">
        <v>15</v>
      </c>
      <c r="BQ49" s="350" t="s">
        <v>314</v>
      </c>
      <c r="BR49" s="354">
        <v>115.31</v>
      </c>
      <c r="BS49" s="354">
        <v>157.53</v>
      </c>
      <c r="BT49" s="354">
        <v>126.6</v>
      </c>
      <c r="BU49" s="354">
        <v>135.81</v>
      </c>
      <c r="BV49" s="354">
        <v>155119.67000000001</v>
      </c>
      <c r="BW49" s="354">
        <v>2128.09</v>
      </c>
      <c r="BX49" s="354">
        <v>93.84</v>
      </c>
      <c r="BY49" s="354">
        <v>94.84</v>
      </c>
      <c r="BZ49" s="354">
        <v>13.87</v>
      </c>
      <c r="CA49" s="354">
        <v>14.95</v>
      </c>
      <c r="CB49" s="354">
        <v>18.260000000000002</v>
      </c>
      <c r="CC49" s="354">
        <v>173.09</v>
      </c>
      <c r="CD49" s="354">
        <v>127.66</v>
      </c>
      <c r="CE49" s="354">
        <v>18.260000000000002</v>
      </c>
      <c r="CF49" s="354">
        <v>18.52</v>
      </c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</row>
    <row r="50" spans="1:164" s="175" customFormat="1" x14ac:dyDescent="0.2">
      <c r="A50" s="68"/>
      <c r="BK50" s="177"/>
      <c r="BL50" s="177"/>
      <c r="BO50" s="164"/>
      <c r="BP50" s="353">
        <v>16</v>
      </c>
      <c r="BQ50" s="350" t="s">
        <v>315</v>
      </c>
      <c r="BR50" s="354">
        <v>115.26</v>
      </c>
      <c r="BS50" s="354">
        <v>158.86000000000001</v>
      </c>
      <c r="BT50" s="354">
        <v>126.48</v>
      </c>
      <c r="BU50" s="354">
        <v>135.81</v>
      </c>
      <c r="BV50" s="354">
        <v>155438.47</v>
      </c>
      <c r="BW50" s="354">
        <v>2144.59</v>
      </c>
      <c r="BX50" s="354">
        <v>94.51</v>
      </c>
      <c r="BY50" s="354">
        <v>95.45</v>
      </c>
      <c r="BZ50" s="354">
        <v>13.86</v>
      </c>
      <c r="CA50" s="354">
        <v>15.01</v>
      </c>
      <c r="CB50" s="354">
        <v>18.260000000000002</v>
      </c>
      <c r="CC50" s="354">
        <v>173.09</v>
      </c>
      <c r="CD50" s="354">
        <v>127.73</v>
      </c>
      <c r="CE50" s="354">
        <v>18.260000000000002</v>
      </c>
      <c r="CF50" s="354">
        <v>18.55</v>
      </c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</row>
    <row r="51" spans="1:164" s="175" customFormat="1" x14ac:dyDescent="0.2">
      <c r="A51" s="68"/>
      <c r="BK51" s="177"/>
      <c r="BL51" s="177"/>
      <c r="BO51" s="164"/>
      <c r="BP51" s="353">
        <v>17</v>
      </c>
      <c r="BQ51" s="350" t="s">
        <v>316</v>
      </c>
      <c r="BR51" s="354">
        <v>115.16</v>
      </c>
      <c r="BS51" s="354">
        <v>158.22999999999999</v>
      </c>
      <c r="BT51" s="354">
        <v>126.56</v>
      </c>
      <c r="BU51" s="354">
        <v>135.82</v>
      </c>
      <c r="BV51" s="354">
        <v>154911.4</v>
      </c>
      <c r="BW51" s="354">
        <v>2123.42</v>
      </c>
      <c r="BX51" s="354">
        <v>94.95</v>
      </c>
      <c r="BY51" s="354">
        <v>95.11</v>
      </c>
      <c r="BZ51" s="354">
        <v>13.87</v>
      </c>
      <c r="CA51" s="354">
        <v>14.98</v>
      </c>
      <c r="CB51" s="354">
        <v>18.25</v>
      </c>
      <c r="CC51" s="354">
        <v>173.26</v>
      </c>
      <c r="CD51" s="354">
        <v>127.84</v>
      </c>
      <c r="CE51" s="354">
        <v>18.25</v>
      </c>
      <c r="CF51" s="354">
        <v>18.54</v>
      </c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</row>
    <row r="52" spans="1:164" s="175" customFormat="1" x14ac:dyDescent="0.2">
      <c r="A52" s="68"/>
      <c r="BK52" s="177"/>
      <c r="BL52" s="177"/>
      <c r="BO52" s="164"/>
      <c r="BP52" s="353">
        <v>18</v>
      </c>
      <c r="BQ52" s="350" t="s">
        <v>317</v>
      </c>
      <c r="BR52" s="354">
        <v>113.79</v>
      </c>
      <c r="BS52" s="354">
        <v>160.12</v>
      </c>
      <c r="BT52" s="354">
        <v>126.41</v>
      </c>
      <c r="BU52" s="354">
        <v>135.81</v>
      </c>
      <c r="BV52" s="354">
        <v>152753.69</v>
      </c>
      <c r="BW52" s="354">
        <v>2101.96</v>
      </c>
      <c r="BX52" s="354">
        <v>95.12</v>
      </c>
      <c r="BY52" s="354">
        <v>95.29</v>
      </c>
      <c r="BZ52" s="354">
        <v>13.92</v>
      </c>
      <c r="CA52" s="354">
        <v>14.98</v>
      </c>
      <c r="CB52" s="354">
        <v>18.25</v>
      </c>
      <c r="CC52" s="354">
        <v>174.01</v>
      </c>
      <c r="CD52" s="354">
        <v>128.56</v>
      </c>
      <c r="CE52" s="354">
        <v>18.25</v>
      </c>
      <c r="CF52" s="354">
        <v>18.59</v>
      </c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</row>
    <row r="53" spans="1:164" s="175" customFormat="1" x14ac:dyDescent="0.2">
      <c r="A53" s="68"/>
      <c r="BK53" s="177"/>
      <c r="BL53" s="177"/>
      <c r="BO53" s="164"/>
      <c r="BP53" s="353">
        <v>19</v>
      </c>
      <c r="BQ53" s="350" t="s">
        <v>318</v>
      </c>
      <c r="BR53" s="354">
        <v>113.59</v>
      </c>
      <c r="BS53" s="354">
        <v>159.66999999999999</v>
      </c>
      <c r="BT53" s="354">
        <v>126.58</v>
      </c>
      <c r="BU53" s="354">
        <v>135.82</v>
      </c>
      <c r="BV53" s="354">
        <v>152341.34</v>
      </c>
      <c r="BW53" s="354">
        <v>2110.04</v>
      </c>
      <c r="BX53" s="354">
        <v>95.3</v>
      </c>
      <c r="BY53" s="354">
        <v>95.02</v>
      </c>
      <c r="BZ53" s="354">
        <v>13.87</v>
      </c>
      <c r="CA53" s="354">
        <v>14.96</v>
      </c>
      <c r="CB53" s="354">
        <v>18.260000000000002</v>
      </c>
      <c r="CC53" s="354">
        <v>173.52</v>
      </c>
      <c r="CD53" s="354">
        <v>128.19999999999999</v>
      </c>
      <c r="CE53" s="354">
        <v>18.260000000000002</v>
      </c>
      <c r="CF53" s="354">
        <v>18.53</v>
      </c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</row>
    <row r="54" spans="1:164" s="175" customFormat="1" x14ac:dyDescent="0.2">
      <c r="A54" s="68"/>
      <c r="BK54" s="177"/>
      <c r="BL54" s="177"/>
      <c r="BO54" s="164"/>
      <c r="BP54" s="353">
        <v>20</v>
      </c>
      <c r="BQ54" s="350" t="s">
        <v>319</v>
      </c>
      <c r="BR54" s="354">
        <v>112.88</v>
      </c>
      <c r="BS54" s="354">
        <v>158.63</v>
      </c>
      <c r="BT54" s="354">
        <v>125.91</v>
      </c>
      <c r="BU54" s="354">
        <v>135.86000000000001</v>
      </c>
      <c r="BV54" s="354">
        <v>151517.92000000001</v>
      </c>
      <c r="BW54" s="354">
        <v>2124.98</v>
      </c>
      <c r="BX54" s="354">
        <v>95.18</v>
      </c>
      <c r="BY54" s="354">
        <v>95.11</v>
      </c>
      <c r="BZ54" s="354">
        <v>13.94</v>
      </c>
      <c r="CA54" s="354">
        <v>15.04</v>
      </c>
      <c r="CB54" s="354">
        <v>18.27</v>
      </c>
      <c r="CC54" s="354">
        <v>172.46</v>
      </c>
      <c r="CD54" s="354">
        <v>127.55</v>
      </c>
      <c r="CE54" s="354">
        <v>18.27</v>
      </c>
      <c r="CF54" s="354">
        <v>18.54</v>
      </c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EM54" s="176"/>
      <c r="EN54" s="176"/>
      <c r="EO54" s="176"/>
      <c r="EP54" s="176"/>
      <c r="EQ54" s="176"/>
      <c r="ER54" s="176"/>
      <c r="ES54" s="176"/>
      <c r="ET54" s="176"/>
      <c r="EU54" s="176"/>
      <c r="EV54" s="176"/>
      <c r="EW54" s="176"/>
      <c r="EX54" s="176"/>
      <c r="EY54" s="176"/>
      <c r="EZ54" s="176"/>
      <c r="FA54" s="176"/>
      <c r="FB54" s="176"/>
      <c r="FC54" s="176"/>
      <c r="FD54" s="176"/>
      <c r="FE54" s="176"/>
      <c r="FF54" s="176"/>
      <c r="FG54" s="176"/>
      <c r="FH54" s="176"/>
    </row>
    <row r="55" spans="1:164" s="175" customFormat="1" x14ac:dyDescent="0.2">
      <c r="A55" s="68"/>
      <c r="BK55" s="177"/>
      <c r="BL55" s="177"/>
      <c r="BO55" s="164"/>
      <c r="BP55" s="353"/>
      <c r="BQ55" s="350"/>
      <c r="BR55" s="354"/>
      <c r="BS55" s="354"/>
      <c r="BT55" s="354"/>
      <c r="BU55" s="354"/>
      <c r="BV55" s="354"/>
      <c r="BW55" s="354"/>
      <c r="BX55" s="354"/>
      <c r="BY55" s="354"/>
      <c r="BZ55" s="354"/>
      <c r="CA55" s="354"/>
      <c r="CB55" s="354"/>
      <c r="CC55" s="354"/>
      <c r="CD55" s="35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6"/>
      <c r="EB55" s="176"/>
      <c r="EC55" s="176"/>
      <c r="ED55" s="176"/>
      <c r="EE55" s="176"/>
      <c r="EF55" s="176"/>
      <c r="EG55" s="176"/>
      <c r="EH55" s="176"/>
      <c r="EI55" s="176"/>
      <c r="EJ55" s="176"/>
      <c r="EK55" s="176"/>
      <c r="EL55" s="176"/>
      <c r="EM55" s="176"/>
      <c r="EN55" s="176"/>
      <c r="EO55" s="176"/>
      <c r="EP55" s="176"/>
      <c r="EQ55" s="176"/>
      <c r="ER55" s="176"/>
      <c r="ES55" s="176"/>
      <c r="ET55" s="176"/>
      <c r="EU55" s="176"/>
      <c r="EV55" s="176"/>
      <c r="EW55" s="176"/>
      <c r="EX55" s="176"/>
      <c r="EY55" s="176"/>
      <c r="EZ55" s="176"/>
      <c r="FA55" s="176"/>
      <c r="FB55" s="176"/>
      <c r="FC55" s="176"/>
      <c r="FD55" s="176"/>
      <c r="FE55" s="176"/>
      <c r="FF55" s="176"/>
      <c r="FG55" s="176"/>
      <c r="FH55" s="176"/>
    </row>
    <row r="56" spans="1:164" s="93" customFormat="1" x14ac:dyDescent="0.2">
      <c r="B56" s="175"/>
      <c r="C56" s="89"/>
      <c r="BK56" s="327"/>
      <c r="BL56" s="327"/>
      <c r="BO56" s="351"/>
      <c r="BP56" s="353"/>
      <c r="BQ56" s="350"/>
      <c r="BR56" s="354"/>
      <c r="BS56" s="354"/>
      <c r="BT56" s="354"/>
      <c r="BU56" s="354"/>
      <c r="BV56" s="354"/>
      <c r="BW56" s="354"/>
      <c r="BX56" s="354"/>
      <c r="BY56" s="354"/>
      <c r="BZ56" s="354"/>
      <c r="CA56" s="354"/>
      <c r="CB56" s="354"/>
      <c r="CC56" s="354"/>
      <c r="CD56" s="354"/>
      <c r="CE56" s="329"/>
      <c r="CF56" s="329"/>
      <c r="CG56" s="329"/>
      <c r="CH56" s="329"/>
      <c r="CI56" s="329"/>
      <c r="CJ56" s="329"/>
      <c r="CK56" s="329"/>
      <c r="CL56" s="329"/>
      <c r="CM56" s="329"/>
      <c r="CN56" s="329"/>
      <c r="CO56" s="329"/>
      <c r="CP56" s="329"/>
      <c r="CQ56" s="329"/>
      <c r="CR56" s="330"/>
      <c r="CS56" s="330"/>
      <c r="CT56" s="330"/>
      <c r="CU56" s="330"/>
      <c r="CV56" s="330"/>
      <c r="CW56" s="330"/>
      <c r="CX56" s="330"/>
      <c r="CY56" s="330"/>
      <c r="CZ56" s="330"/>
      <c r="DA56" s="330"/>
      <c r="DB56" s="330"/>
      <c r="DC56" s="330"/>
      <c r="DD56" s="330"/>
      <c r="DE56" s="330"/>
      <c r="DF56" s="330"/>
      <c r="DG56" s="330"/>
      <c r="DH56" s="297"/>
      <c r="DI56" s="297"/>
      <c r="DJ56" s="297"/>
      <c r="DK56" s="297"/>
      <c r="DL56" s="297"/>
      <c r="DM56" s="297"/>
      <c r="DN56" s="297"/>
      <c r="DO56" s="297"/>
      <c r="DP56" s="297"/>
      <c r="DQ56" s="297"/>
      <c r="DR56" s="297"/>
      <c r="DS56" s="297"/>
      <c r="DT56" s="297"/>
      <c r="DU56" s="297"/>
      <c r="DV56" s="297"/>
      <c r="DW56" s="297"/>
      <c r="DX56" s="297"/>
      <c r="DY56" s="297"/>
      <c r="DZ56" s="297"/>
      <c r="EA56" s="297"/>
      <c r="EB56" s="297"/>
      <c r="EC56" s="297"/>
      <c r="ED56" s="331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</row>
    <row r="57" spans="1:164" s="46" customFormat="1" x14ac:dyDescent="0.2">
      <c r="B57" s="45"/>
      <c r="C57" s="45"/>
      <c r="BK57" s="332"/>
      <c r="BL57" s="332"/>
      <c r="BO57" s="148"/>
      <c r="BP57" s="353"/>
      <c r="BQ57" s="350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334"/>
      <c r="CS57" s="334"/>
      <c r="CT57" s="334"/>
      <c r="CU57" s="334"/>
      <c r="CV57" s="334"/>
      <c r="CW57" s="334"/>
      <c r="CX57" s="334"/>
      <c r="CY57" s="334"/>
      <c r="CZ57" s="334"/>
      <c r="DA57" s="334"/>
      <c r="DB57" s="334"/>
      <c r="DC57" s="334"/>
      <c r="DD57" s="334"/>
      <c r="DE57" s="334"/>
      <c r="DF57" s="334"/>
      <c r="DG57" s="334"/>
      <c r="DH57" s="298"/>
      <c r="DI57" s="298"/>
      <c r="DJ57" s="298"/>
      <c r="DK57" s="298"/>
      <c r="DL57" s="298"/>
      <c r="DM57" s="298"/>
      <c r="DN57" s="298"/>
      <c r="DO57" s="298"/>
      <c r="DP57" s="298"/>
      <c r="DQ57" s="298"/>
      <c r="DR57" s="298"/>
      <c r="DS57" s="298"/>
      <c r="DT57" s="298"/>
      <c r="DU57" s="298"/>
      <c r="DV57" s="298"/>
      <c r="DW57" s="298"/>
      <c r="DX57" s="298"/>
      <c r="DY57" s="298"/>
      <c r="DZ57" s="298"/>
      <c r="EA57" s="298"/>
      <c r="EB57" s="298"/>
      <c r="EC57" s="298"/>
      <c r="ED57" s="33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</row>
    <row r="58" spans="1:164" s="46" customFormat="1" x14ac:dyDescent="0.2">
      <c r="B58" s="45"/>
      <c r="C58" s="45"/>
      <c r="BK58" s="332"/>
      <c r="BL58" s="332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334"/>
      <c r="CS58" s="334"/>
      <c r="CT58" s="334"/>
      <c r="CU58" s="334"/>
      <c r="CV58" s="334"/>
      <c r="CW58" s="334"/>
      <c r="CX58" s="334"/>
      <c r="CY58" s="334"/>
      <c r="CZ58" s="334"/>
      <c r="DA58" s="334"/>
      <c r="DB58" s="334"/>
      <c r="DC58" s="334"/>
      <c r="DD58" s="334"/>
      <c r="DE58" s="334"/>
      <c r="DF58" s="334"/>
      <c r="DG58" s="334"/>
      <c r="DH58" s="298"/>
      <c r="DI58" s="298"/>
      <c r="DJ58" s="298"/>
      <c r="DK58" s="298"/>
      <c r="DL58" s="298"/>
      <c r="DM58" s="298"/>
      <c r="DN58" s="298"/>
      <c r="DO58" s="298"/>
      <c r="DP58" s="298"/>
      <c r="DQ58" s="298"/>
      <c r="DR58" s="298"/>
      <c r="DS58" s="298"/>
      <c r="DT58" s="298"/>
      <c r="DU58" s="298"/>
      <c r="DV58" s="298"/>
      <c r="DW58" s="298"/>
      <c r="DX58" s="298"/>
      <c r="DY58" s="298"/>
      <c r="DZ58" s="298"/>
      <c r="EA58" s="298"/>
      <c r="EB58" s="298"/>
      <c r="EC58" s="298"/>
      <c r="ED58" s="33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</row>
    <row r="59" spans="1:164" s="85" customFormat="1" x14ac:dyDescent="0.2">
      <c r="B59" s="84"/>
      <c r="C59" s="84"/>
      <c r="BK59" s="336"/>
      <c r="BL59" s="336"/>
      <c r="BO59" s="149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301"/>
      <c r="CF59" s="301"/>
      <c r="CG59" s="301"/>
      <c r="CH59" s="301"/>
      <c r="CI59" s="301"/>
      <c r="CJ59" s="301"/>
      <c r="CK59" s="301"/>
      <c r="CL59" s="301"/>
      <c r="CM59" s="301"/>
      <c r="CN59" s="301"/>
      <c r="CO59" s="301"/>
      <c r="CP59" s="301"/>
      <c r="CQ59" s="301"/>
      <c r="CR59" s="338"/>
      <c r="CS59" s="338"/>
      <c r="CT59" s="338"/>
      <c r="CU59" s="338"/>
      <c r="CV59" s="338"/>
      <c r="CW59" s="338"/>
      <c r="CX59" s="338"/>
      <c r="CY59" s="338"/>
      <c r="CZ59" s="338"/>
      <c r="DA59" s="338"/>
      <c r="DB59" s="338"/>
      <c r="DC59" s="338"/>
      <c r="DD59" s="338"/>
      <c r="DE59" s="338"/>
      <c r="DF59" s="338"/>
      <c r="DG59" s="338"/>
      <c r="DH59" s="339"/>
      <c r="DI59" s="339"/>
      <c r="DJ59" s="339"/>
      <c r="DK59" s="339"/>
      <c r="DL59" s="339"/>
      <c r="DM59" s="339"/>
      <c r="DN59" s="339"/>
      <c r="DO59" s="339"/>
      <c r="DP59" s="339"/>
      <c r="DQ59" s="339"/>
      <c r="DR59" s="339"/>
      <c r="DS59" s="339"/>
      <c r="DT59" s="339"/>
      <c r="DU59" s="339"/>
      <c r="DV59" s="339"/>
      <c r="DW59" s="339"/>
      <c r="DX59" s="339"/>
      <c r="DY59" s="339"/>
      <c r="DZ59" s="339"/>
      <c r="EA59" s="339"/>
      <c r="EB59" s="339"/>
      <c r="EC59" s="339"/>
      <c r="ED59" s="340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</row>
    <row r="60" spans="1:164" s="46" customFormat="1" x14ac:dyDescent="0.2">
      <c r="B60" s="341"/>
      <c r="C60" s="84"/>
      <c r="BK60" s="342"/>
      <c r="BL60" s="342"/>
      <c r="BO60" s="107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</row>
    <row r="61" spans="1:164" s="46" customFormat="1" x14ac:dyDescent="0.2">
      <c r="B61" s="341"/>
      <c r="C61" s="84"/>
      <c r="BK61" s="342"/>
      <c r="BL61" s="342"/>
      <c r="BO61" s="107"/>
      <c r="BP61" s="117"/>
      <c r="BQ61" s="117"/>
      <c r="BR61" s="117">
        <f>AVERAGE(BR35:BR54)</f>
        <v>116.75050000000002</v>
      </c>
      <c r="BS61" s="117">
        <f t="shared" ref="BS61:CF61" si="1">AVERAGE(BS35:BS54)</f>
        <v>156.23150000000004</v>
      </c>
      <c r="BT61" s="117">
        <f t="shared" si="1"/>
        <v>126.56149999999998</v>
      </c>
      <c r="BU61" s="117">
        <f t="shared" si="1"/>
        <v>136.18450000000001</v>
      </c>
      <c r="BV61" s="117">
        <f t="shared" si="1"/>
        <v>156530.83449999997</v>
      </c>
      <c r="BW61" s="117">
        <f t="shared" si="1"/>
        <v>2198.2944999999995</v>
      </c>
      <c r="BX61" s="117">
        <f t="shared" si="1"/>
        <v>94.877500000000012</v>
      </c>
      <c r="BY61" s="117">
        <f t="shared" si="1"/>
        <v>93.559999999999974</v>
      </c>
      <c r="BZ61" s="117">
        <f t="shared" si="1"/>
        <v>13.821000000000002</v>
      </c>
      <c r="CA61" s="117">
        <f t="shared" si="1"/>
        <v>14.996999999999996</v>
      </c>
      <c r="CB61" s="117">
        <f t="shared" si="1"/>
        <v>18.3005</v>
      </c>
      <c r="CC61" s="117">
        <f t="shared" si="1"/>
        <v>172.08450000000005</v>
      </c>
      <c r="CD61" s="117">
        <f t="shared" si="1"/>
        <v>125.77450000000002</v>
      </c>
      <c r="CE61" s="117">
        <f t="shared" si="1"/>
        <v>18.3005</v>
      </c>
      <c r="CF61" s="117">
        <f t="shared" si="1"/>
        <v>18.402000000000001</v>
      </c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</row>
    <row r="62" spans="1:164" s="46" customFormat="1" x14ac:dyDescent="0.2">
      <c r="B62" s="341"/>
      <c r="C62" s="84"/>
      <c r="BK62" s="342"/>
      <c r="BL62" s="342"/>
      <c r="BO62" s="107"/>
      <c r="BP62" s="117"/>
      <c r="BQ62" s="117"/>
      <c r="BR62" s="117">
        <v>116.75050000000002</v>
      </c>
      <c r="BS62" s="117">
        <v>156.23150000000004</v>
      </c>
      <c r="BT62" s="117">
        <v>126.56149999999998</v>
      </c>
      <c r="BU62" s="117">
        <v>136.18450000000001</v>
      </c>
      <c r="BV62" s="117">
        <v>156530.83449999997</v>
      </c>
      <c r="BW62" s="117">
        <v>2198.2944999999995</v>
      </c>
      <c r="BX62" s="117">
        <v>94.877500000000012</v>
      </c>
      <c r="BY62" s="117">
        <v>93.559999999999974</v>
      </c>
      <c r="BZ62" s="117">
        <v>13.821000000000002</v>
      </c>
      <c r="CA62" s="117">
        <v>14.996999999999996</v>
      </c>
      <c r="CB62" s="117">
        <v>18.3005</v>
      </c>
      <c r="CC62" s="117">
        <v>172.08450000000005</v>
      </c>
      <c r="CD62" s="117">
        <v>125.77450000000002</v>
      </c>
      <c r="CE62" s="117">
        <v>18.3005</v>
      </c>
      <c r="CF62" s="117">
        <v>18.402000000000001</v>
      </c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</row>
    <row r="63" spans="1:164" s="46" customFormat="1" x14ac:dyDescent="0.2">
      <c r="B63" s="341"/>
      <c r="C63" s="84"/>
      <c r="BK63" s="342"/>
      <c r="BL63" s="342"/>
      <c r="BO63" s="107"/>
      <c r="BP63" s="301"/>
      <c r="BQ63" s="355"/>
      <c r="BR63" s="355">
        <f>BR62-BR61</f>
        <v>0</v>
      </c>
      <c r="BS63" s="355">
        <f t="shared" ref="BS63:CF63" si="2">BS62-BS61</f>
        <v>0</v>
      </c>
      <c r="BT63" s="355">
        <f t="shared" si="2"/>
        <v>0</v>
      </c>
      <c r="BU63" s="355">
        <f t="shared" si="2"/>
        <v>0</v>
      </c>
      <c r="BV63" s="355">
        <f t="shared" si="2"/>
        <v>0</v>
      </c>
      <c r="BW63" s="355">
        <f t="shared" si="2"/>
        <v>0</v>
      </c>
      <c r="BX63" s="355">
        <f t="shared" si="2"/>
        <v>0</v>
      </c>
      <c r="BY63" s="355">
        <f t="shared" si="2"/>
        <v>0</v>
      </c>
      <c r="BZ63" s="355">
        <f t="shared" si="2"/>
        <v>0</v>
      </c>
      <c r="CA63" s="355">
        <f t="shared" si="2"/>
        <v>0</v>
      </c>
      <c r="CB63" s="355">
        <f t="shared" si="2"/>
        <v>0</v>
      </c>
      <c r="CC63" s="355">
        <f t="shared" si="2"/>
        <v>0</v>
      </c>
      <c r="CD63" s="355">
        <f t="shared" si="2"/>
        <v>0</v>
      </c>
      <c r="CE63" s="355">
        <f t="shared" si="2"/>
        <v>0</v>
      </c>
      <c r="CF63" s="355">
        <f t="shared" si="2"/>
        <v>0</v>
      </c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</row>
    <row r="64" spans="1:164" s="46" customFormat="1" x14ac:dyDescent="0.2">
      <c r="B64" s="341"/>
      <c r="C64" s="84"/>
      <c r="BK64" s="342"/>
      <c r="BL64" s="342"/>
      <c r="BO64" s="107"/>
      <c r="BP64" s="107" t="s">
        <v>30</v>
      </c>
      <c r="BQ64" s="107"/>
      <c r="BR64" s="107">
        <f>MAX(BR35:BR54)</f>
        <v>119.56</v>
      </c>
      <c r="BS64" s="107">
        <f t="shared" ref="BS64:CF64" si="3">MAX(BS35:BS54)</f>
        <v>160.12</v>
      </c>
      <c r="BT64" s="107">
        <f t="shared" si="3"/>
        <v>127.02</v>
      </c>
      <c r="BU64" s="107">
        <f t="shared" si="3"/>
        <v>136.63</v>
      </c>
      <c r="BV64" s="107">
        <f t="shared" si="3"/>
        <v>160781.66</v>
      </c>
      <c r="BW64" s="107">
        <f t="shared" si="3"/>
        <v>2341.12</v>
      </c>
      <c r="BX64" s="107">
        <f t="shared" si="3"/>
        <v>96.58</v>
      </c>
      <c r="BY64" s="107">
        <f t="shared" si="3"/>
        <v>95.45</v>
      </c>
      <c r="BZ64" s="107">
        <f t="shared" si="3"/>
        <v>13.94</v>
      </c>
      <c r="CA64" s="107">
        <f t="shared" si="3"/>
        <v>15.1</v>
      </c>
      <c r="CB64" s="107">
        <f t="shared" si="3"/>
        <v>18.37</v>
      </c>
      <c r="CC64" s="107">
        <f t="shared" si="3"/>
        <v>174.3</v>
      </c>
      <c r="CD64" s="107">
        <f t="shared" si="3"/>
        <v>128.56</v>
      </c>
      <c r="CE64" s="107">
        <f t="shared" si="3"/>
        <v>18.37</v>
      </c>
      <c r="CF64" s="107">
        <f t="shared" si="3"/>
        <v>18.59</v>
      </c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</row>
    <row r="65" spans="1:164" x14ac:dyDescent="0.2">
      <c r="C65" s="84"/>
      <c r="BP65" s="107" t="s">
        <v>31</v>
      </c>
      <c r="BQ65" s="107"/>
      <c r="BR65" s="107">
        <f>MIN(BR35:BR54)</f>
        <v>112.88</v>
      </c>
      <c r="BS65" s="107">
        <f t="shared" ref="BS65:CF65" si="4">MIN(BS35:BS54)</f>
        <v>151.04</v>
      </c>
      <c r="BT65" s="107">
        <f t="shared" si="4"/>
        <v>125.91</v>
      </c>
      <c r="BU65" s="107">
        <f t="shared" si="4"/>
        <v>135.81</v>
      </c>
      <c r="BV65" s="107">
        <f t="shared" si="4"/>
        <v>151517.92000000001</v>
      </c>
      <c r="BW65" s="107">
        <f t="shared" si="4"/>
        <v>2101.96</v>
      </c>
      <c r="BX65" s="107">
        <f t="shared" si="4"/>
        <v>93.84</v>
      </c>
      <c r="BY65" s="107">
        <f t="shared" si="4"/>
        <v>91.82</v>
      </c>
      <c r="BZ65" s="107">
        <f t="shared" si="4"/>
        <v>13.67</v>
      </c>
      <c r="CA65" s="107">
        <f t="shared" si="4"/>
        <v>14.89</v>
      </c>
      <c r="CB65" s="107">
        <f t="shared" si="4"/>
        <v>18.25</v>
      </c>
      <c r="CC65" s="107">
        <f t="shared" si="4"/>
        <v>169.66</v>
      </c>
      <c r="CD65" s="107">
        <f t="shared" si="4"/>
        <v>123.09</v>
      </c>
      <c r="CE65" s="107">
        <f t="shared" si="4"/>
        <v>18.25</v>
      </c>
      <c r="CF65" s="107">
        <f t="shared" si="4"/>
        <v>18.170000000000002</v>
      </c>
    </row>
    <row r="66" spans="1:164" x14ac:dyDescent="0.2">
      <c r="C66" s="84"/>
      <c r="BP66" s="107"/>
      <c r="BQ66" s="107"/>
      <c r="BR66" s="107"/>
      <c r="BS66" s="107"/>
      <c r="BT66" s="107"/>
      <c r="BV66" s="107"/>
      <c r="BW66" s="107"/>
      <c r="BX66" s="107"/>
      <c r="BY66" s="107"/>
      <c r="BZ66" s="107"/>
      <c r="CA66" s="107"/>
      <c r="CB66" s="107"/>
      <c r="CC66" s="107"/>
      <c r="CE66" s="275"/>
    </row>
    <row r="67" spans="1:164" x14ac:dyDescent="0.2">
      <c r="C67" s="84"/>
      <c r="BP67" s="107"/>
      <c r="BQ67" s="107"/>
      <c r="BR67" s="107">
        <f t="shared" ref="BR67:CF67" si="5">BR64-BR65</f>
        <v>6.6800000000000068</v>
      </c>
      <c r="BS67" s="107">
        <f t="shared" si="5"/>
        <v>9.0800000000000125</v>
      </c>
      <c r="BT67" s="107">
        <f t="shared" si="5"/>
        <v>1.1099999999999994</v>
      </c>
      <c r="BU67" s="107">
        <f t="shared" si="5"/>
        <v>0.81999999999999318</v>
      </c>
      <c r="BV67" s="107">
        <f t="shared" si="5"/>
        <v>9263.7399999999907</v>
      </c>
      <c r="BW67" s="107">
        <f t="shared" si="5"/>
        <v>239.15999999999985</v>
      </c>
      <c r="BX67" s="107">
        <f t="shared" si="5"/>
        <v>2.7399999999999949</v>
      </c>
      <c r="BY67" s="107">
        <f t="shared" si="5"/>
        <v>3.6300000000000097</v>
      </c>
      <c r="BZ67" s="107">
        <f t="shared" si="5"/>
        <v>0.26999999999999957</v>
      </c>
      <c r="CA67" s="107">
        <f t="shared" si="5"/>
        <v>0.20999999999999908</v>
      </c>
      <c r="CB67" s="107">
        <f t="shared" si="5"/>
        <v>0.12000000000000099</v>
      </c>
      <c r="CC67" s="107">
        <f t="shared" si="5"/>
        <v>4.6400000000000148</v>
      </c>
      <c r="CD67" s="107">
        <f t="shared" si="5"/>
        <v>5.4699999999999989</v>
      </c>
      <c r="CE67" s="107">
        <f t="shared" si="5"/>
        <v>0.12000000000000099</v>
      </c>
      <c r="CF67" s="107">
        <f t="shared" si="5"/>
        <v>0.41999999999999815</v>
      </c>
    </row>
    <row r="68" spans="1:164" x14ac:dyDescent="0.2">
      <c r="C68" s="84"/>
      <c r="BP68" s="107"/>
      <c r="BQ68" s="107"/>
      <c r="BR68" s="107"/>
      <c r="BS68" s="107"/>
      <c r="BT68" s="107"/>
      <c r="BV68" s="107"/>
      <c r="BW68" s="107"/>
      <c r="BX68" s="107"/>
      <c r="BY68" s="107"/>
      <c r="BZ68" s="107"/>
      <c r="CA68" s="107"/>
      <c r="CB68" s="107"/>
      <c r="CC68" s="107"/>
      <c r="CE68" s="164"/>
    </row>
    <row r="69" spans="1:164" x14ac:dyDescent="0.2">
      <c r="C69" s="84"/>
      <c r="BU69" s="160"/>
      <c r="CC69" s="160"/>
      <c r="CD69" s="160"/>
      <c r="CE69" s="164"/>
    </row>
    <row r="70" spans="1:164" ht="25.5" x14ac:dyDescent="0.2">
      <c r="C70" s="84"/>
      <c r="BP70" s="349" t="s">
        <v>18</v>
      </c>
      <c r="BQ70" s="349"/>
      <c r="BR70" s="275" t="s">
        <v>5</v>
      </c>
      <c r="BS70" s="275" t="s">
        <v>6</v>
      </c>
      <c r="BT70" s="275" t="s">
        <v>7</v>
      </c>
      <c r="BU70" s="275" t="s">
        <v>8</v>
      </c>
      <c r="BV70" s="107" t="s">
        <v>9</v>
      </c>
      <c r="BW70" s="160" t="s">
        <v>10</v>
      </c>
      <c r="BX70" s="160" t="s">
        <v>11</v>
      </c>
      <c r="BY70" s="160" t="s">
        <v>12</v>
      </c>
      <c r="BZ70" s="160" t="s">
        <v>13</v>
      </c>
      <c r="CA70" s="160" t="s">
        <v>14</v>
      </c>
      <c r="CB70" s="160" t="s">
        <v>15</v>
      </c>
      <c r="CC70" s="108" t="s">
        <v>16</v>
      </c>
      <c r="CD70" s="107" t="s">
        <v>17</v>
      </c>
      <c r="CE70" s="370" t="s">
        <v>298</v>
      </c>
      <c r="CF70" s="370" t="s">
        <v>299</v>
      </c>
    </row>
    <row r="71" spans="1:164" x14ac:dyDescent="0.2">
      <c r="C71" s="84"/>
      <c r="BP71" s="353">
        <v>1</v>
      </c>
      <c r="BQ71" s="350" t="s">
        <v>320</v>
      </c>
      <c r="BR71" s="354">
        <v>104.95</v>
      </c>
      <c r="BS71" s="354">
        <v>0.81720000000000004</v>
      </c>
      <c r="BT71" s="354">
        <v>0.98499999999999999</v>
      </c>
      <c r="BU71" s="354">
        <v>0.90910000000000002</v>
      </c>
      <c r="BV71" s="354">
        <v>1284.01</v>
      </c>
      <c r="BW71" s="354">
        <v>18.11</v>
      </c>
      <c r="BX71" s="354">
        <v>1.3033999999999999</v>
      </c>
      <c r="BY71" s="354">
        <v>1.3385</v>
      </c>
      <c r="BZ71" s="354">
        <v>8.9572000000000003</v>
      </c>
      <c r="CA71" s="354">
        <v>8.2200000000000006</v>
      </c>
      <c r="CB71" s="354">
        <v>6.7613000000000003</v>
      </c>
      <c r="CC71" s="356">
        <v>0.72787999999999997</v>
      </c>
      <c r="CD71" s="117">
        <v>1</v>
      </c>
      <c r="CE71" s="164">
        <v>6.7613000000000003</v>
      </c>
      <c r="CF71" s="164">
        <v>6.7709000000000001</v>
      </c>
      <c r="CG71" s="107"/>
    </row>
    <row r="72" spans="1:164" x14ac:dyDescent="0.2">
      <c r="B72" s="158"/>
      <c r="BP72" s="353">
        <v>2</v>
      </c>
      <c r="BQ72" s="350" t="s">
        <v>301</v>
      </c>
      <c r="BR72" s="354">
        <v>103.47</v>
      </c>
      <c r="BS72" s="354">
        <v>0.81530000000000002</v>
      </c>
      <c r="BT72" s="354">
        <v>0.9728</v>
      </c>
      <c r="BU72" s="354">
        <v>0.90280000000000005</v>
      </c>
      <c r="BV72" s="354">
        <v>1294.78</v>
      </c>
      <c r="BW72" s="354">
        <v>18.486000000000001</v>
      </c>
      <c r="BX72" s="354">
        <v>1.3082</v>
      </c>
      <c r="BY72" s="354">
        <v>1.339</v>
      </c>
      <c r="BZ72" s="354">
        <v>8.9320000000000004</v>
      </c>
      <c r="CA72" s="354">
        <v>8.1813000000000002</v>
      </c>
      <c r="CB72" s="354">
        <v>6.7145000000000001</v>
      </c>
      <c r="CC72" s="356">
        <v>0.72585</v>
      </c>
      <c r="CD72" s="117">
        <v>1</v>
      </c>
      <c r="CE72" s="164">
        <v>6.7145000000000001</v>
      </c>
      <c r="CF72" s="164">
        <v>6.7615999999999996</v>
      </c>
      <c r="CG72" s="107"/>
    </row>
    <row r="73" spans="1:164" x14ac:dyDescent="0.2">
      <c r="B73" s="158"/>
      <c r="BP73" s="353">
        <v>3</v>
      </c>
      <c r="BQ73" s="350" t="s">
        <v>302</v>
      </c>
      <c r="BR73" s="354">
        <v>102.95</v>
      </c>
      <c r="BS73" s="354">
        <v>0.8044</v>
      </c>
      <c r="BT73" s="354">
        <v>0.97230000000000005</v>
      </c>
      <c r="BU73" s="354">
        <v>0.90210000000000001</v>
      </c>
      <c r="BV73" s="354">
        <v>1293.03</v>
      </c>
      <c r="BW73" s="354">
        <v>18.16</v>
      </c>
      <c r="BX73" s="354">
        <v>1.304</v>
      </c>
      <c r="BY73" s="354">
        <v>1.3374999999999999</v>
      </c>
      <c r="BZ73" s="354">
        <v>8.9022000000000006</v>
      </c>
      <c r="CA73" s="354">
        <v>8.1783999999999999</v>
      </c>
      <c r="CB73" s="354">
        <v>6.7104999999999997</v>
      </c>
      <c r="CC73" s="356">
        <v>0.72297999999999996</v>
      </c>
      <c r="CD73" s="117">
        <v>1</v>
      </c>
      <c r="CE73" s="164">
        <v>6.7104999999999997</v>
      </c>
      <c r="CF73" s="164">
        <v>6.7619999999999996</v>
      </c>
      <c r="CG73" s="107"/>
    </row>
    <row r="74" spans="1:164" x14ac:dyDescent="0.2">
      <c r="B74" s="158"/>
      <c r="BP74" s="353">
        <v>4</v>
      </c>
      <c r="BQ74" s="350" t="s">
        <v>303</v>
      </c>
      <c r="BR74" s="354">
        <v>102.98</v>
      </c>
      <c r="BS74" s="354">
        <v>0.80120000000000002</v>
      </c>
      <c r="BT74" s="354">
        <v>0.97350000000000003</v>
      </c>
      <c r="BU74" s="354">
        <v>0.90139999999999998</v>
      </c>
      <c r="BV74" s="354">
        <v>1301.26</v>
      </c>
      <c r="BW74" s="354">
        <v>18.3</v>
      </c>
      <c r="BX74" s="354">
        <v>1.3026</v>
      </c>
      <c r="BY74" s="354">
        <v>1.3406</v>
      </c>
      <c r="BZ74" s="354">
        <v>8.9611999999999998</v>
      </c>
      <c r="CA74" s="354">
        <v>8.1837</v>
      </c>
      <c r="CB74" s="354">
        <v>6.7061000000000002</v>
      </c>
      <c r="CC74" s="356">
        <v>0.72284999999999999</v>
      </c>
      <c r="CD74" s="117">
        <v>1</v>
      </c>
      <c r="CE74" s="164">
        <v>6.7061000000000002</v>
      </c>
      <c r="CF74" s="164">
        <v>6.7542999999999997</v>
      </c>
      <c r="CG74" s="117"/>
    </row>
    <row r="75" spans="1:164" x14ac:dyDescent="0.2">
      <c r="B75" s="158"/>
      <c r="BP75" s="353">
        <v>5</v>
      </c>
      <c r="BQ75" s="350" t="s">
        <v>304</v>
      </c>
      <c r="BR75" s="354">
        <v>104.39</v>
      </c>
      <c r="BS75" s="354">
        <v>0.80530000000000002</v>
      </c>
      <c r="BT75" s="354">
        <v>0.97589999999999999</v>
      </c>
      <c r="BU75" s="354">
        <v>0.90329999999999999</v>
      </c>
      <c r="BV75" s="354">
        <v>1287.3399999999999</v>
      </c>
      <c r="BW75" s="354">
        <v>18.219000000000001</v>
      </c>
      <c r="BX75" s="354">
        <v>1.3028</v>
      </c>
      <c r="BY75" s="354">
        <v>1.3408</v>
      </c>
      <c r="BZ75" s="354">
        <v>8.9962</v>
      </c>
      <c r="CA75" s="354">
        <v>8.2128999999999994</v>
      </c>
      <c r="CB75" s="354">
        <v>6.7196999999999996</v>
      </c>
      <c r="CC75" s="356">
        <v>0.72189000000000003</v>
      </c>
      <c r="CD75" s="117">
        <v>1</v>
      </c>
      <c r="CE75" s="164">
        <v>6.7196999999999996</v>
      </c>
      <c r="CF75" s="164">
        <v>6.7739000000000003</v>
      </c>
      <c r="CG75" s="117"/>
    </row>
    <row r="76" spans="1:164" x14ac:dyDescent="0.2">
      <c r="B76" s="158"/>
      <c r="BP76" s="353">
        <v>6</v>
      </c>
      <c r="BQ76" s="350" t="s">
        <v>305</v>
      </c>
      <c r="BR76" s="354">
        <v>104.54</v>
      </c>
      <c r="BS76" s="354">
        <v>0.80589999999999995</v>
      </c>
      <c r="BT76" s="354">
        <v>0.9758</v>
      </c>
      <c r="BU76" s="354">
        <v>0.90529999999999999</v>
      </c>
      <c r="BV76" s="354">
        <v>1283.8900000000001</v>
      </c>
      <c r="BW76" s="354">
        <v>18.3</v>
      </c>
      <c r="BX76" s="354">
        <v>1.2988999999999999</v>
      </c>
      <c r="BY76" s="354">
        <v>1.3363</v>
      </c>
      <c r="BZ76" s="354">
        <v>8.9779999999999998</v>
      </c>
      <c r="CA76" s="354">
        <v>8.2210000000000001</v>
      </c>
      <c r="CB76" s="354">
        <v>6.7362000000000002</v>
      </c>
      <c r="CC76" s="356">
        <v>0.72409000000000001</v>
      </c>
      <c r="CD76" s="117">
        <v>1</v>
      </c>
      <c r="CE76" s="164">
        <v>6.7362000000000002</v>
      </c>
      <c r="CF76" s="164">
        <v>6.7793999999999999</v>
      </c>
      <c r="CG76" s="117"/>
    </row>
    <row r="77" spans="1:164" x14ac:dyDescent="0.2">
      <c r="B77" s="158"/>
      <c r="BP77" s="353">
        <v>7</v>
      </c>
      <c r="BQ77" s="350" t="s">
        <v>306</v>
      </c>
      <c r="BR77" s="354">
        <v>102.99</v>
      </c>
      <c r="BS77" s="354">
        <v>0.80520000000000003</v>
      </c>
      <c r="BT77" s="354">
        <v>0.97399999999999998</v>
      </c>
      <c r="BU77" s="354">
        <v>0.90110000000000001</v>
      </c>
      <c r="BV77" s="354">
        <v>1306</v>
      </c>
      <c r="BW77" s="354">
        <v>18.739999999999998</v>
      </c>
      <c r="BX77" s="354">
        <v>1.3041</v>
      </c>
      <c r="BY77" s="354">
        <v>1.3404</v>
      </c>
      <c r="BZ77" s="354">
        <v>9.0089000000000006</v>
      </c>
      <c r="CA77" s="354">
        <v>8.2184000000000008</v>
      </c>
      <c r="CB77" s="354">
        <v>6.7049000000000003</v>
      </c>
      <c r="CC77" s="356">
        <v>0.72494999999999998</v>
      </c>
      <c r="CD77" s="117">
        <v>1</v>
      </c>
      <c r="CE77" s="164">
        <v>6.7049000000000003</v>
      </c>
      <c r="CF77" s="164">
        <v>6.7750000000000004</v>
      </c>
      <c r="CG77" s="117"/>
    </row>
    <row r="78" spans="1:164" x14ac:dyDescent="0.2">
      <c r="A78" s="158"/>
      <c r="B78" s="158"/>
      <c r="BK78" s="168"/>
      <c r="BL78" s="168"/>
      <c r="BM78" s="167"/>
      <c r="BN78" s="167"/>
      <c r="BO78" s="163"/>
      <c r="BP78" s="353">
        <v>8</v>
      </c>
      <c r="BQ78" s="350" t="s">
        <v>307</v>
      </c>
      <c r="BR78" s="354">
        <v>106.66</v>
      </c>
      <c r="BS78" s="354">
        <v>0.80720000000000003</v>
      </c>
      <c r="BT78" s="354">
        <v>0.9869</v>
      </c>
      <c r="BU78" s="354">
        <v>0.91759999999999997</v>
      </c>
      <c r="BV78" s="354">
        <v>1279.5999999999999</v>
      </c>
      <c r="BW78" s="354">
        <v>18.72</v>
      </c>
      <c r="BX78" s="354">
        <v>1.2948</v>
      </c>
      <c r="BY78" s="354">
        <v>1.3423</v>
      </c>
      <c r="BZ78" s="354">
        <v>9.0431000000000008</v>
      </c>
      <c r="CA78" s="354">
        <v>8.2975999999999992</v>
      </c>
      <c r="CB78" s="354">
        <v>6.8262</v>
      </c>
      <c r="CC78" s="356">
        <v>0.72289999999999999</v>
      </c>
      <c r="CD78" s="117">
        <v>1</v>
      </c>
      <c r="CE78" s="164">
        <v>6.8262</v>
      </c>
      <c r="CF78" s="164">
        <v>6.7965</v>
      </c>
      <c r="CG78" s="343"/>
      <c r="CH78" s="225"/>
      <c r="CI78" s="225"/>
      <c r="CJ78" s="225"/>
      <c r="CK78" s="225"/>
      <c r="CL78" s="225"/>
      <c r="CM78" s="225"/>
      <c r="CN78" s="225"/>
      <c r="CO78" s="163"/>
      <c r="CP78" s="163"/>
      <c r="CQ78" s="163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</row>
    <row r="79" spans="1:164" x14ac:dyDescent="0.2">
      <c r="B79" s="158"/>
      <c r="BP79" s="353">
        <v>9</v>
      </c>
      <c r="BQ79" s="350" t="s">
        <v>308</v>
      </c>
      <c r="BR79" s="354">
        <v>106.23</v>
      </c>
      <c r="BS79" s="354">
        <v>0.79200000000000004</v>
      </c>
      <c r="BT79" s="354">
        <v>0.98640000000000005</v>
      </c>
      <c r="BU79" s="354">
        <v>0.91930000000000001</v>
      </c>
      <c r="BV79" s="354">
        <v>1254.8900000000001</v>
      </c>
      <c r="BW79" s="354">
        <v>18.54</v>
      </c>
      <c r="BX79" s="354">
        <v>1.3198000000000001</v>
      </c>
      <c r="BY79" s="354">
        <v>1.3511</v>
      </c>
      <c r="BZ79" s="354">
        <v>9.0905000000000005</v>
      </c>
      <c r="CA79" s="354">
        <v>8.3935999999999993</v>
      </c>
      <c r="CB79" s="354">
        <v>6.8402000000000003</v>
      </c>
      <c r="CC79" s="356">
        <v>0.72928000000000004</v>
      </c>
      <c r="CD79" s="117">
        <v>1</v>
      </c>
      <c r="CE79" s="164">
        <v>6.8402000000000003</v>
      </c>
      <c r="CF79" s="164">
        <v>6.8040000000000003</v>
      </c>
      <c r="CG79" s="275"/>
    </row>
    <row r="80" spans="1:164" x14ac:dyDescent="0.2">
      <c r="A80" s="158"/>
      <c r="B80" s="158"/>
      <c r="BK80" s="158"/>
      <c r="BL80" s="158"/>
      <c r="BO80" s="163"/>
      <c r="BP80" s="353">
        <v>10</v>
      </c>
      <c r="BQ80" s="350" t="s">
        <v>309</v>
      </c>
      <c r="BR80" s="357">
        <v>107.91</v>
      </c>
      <c r="BS80" s="354">
        <v>0.79930000000000001</v>
      </c>
      <c r="BT80" s="354">
        <v>0.99560000000000004</v>
      </c>
      <c r="BU80" s="354">
        <v>0.92920000000000003</v>
      </c>
      <c r="BV80" s="354">
        <v>1224.01</v>
      </c>
      <c r="BW80" s="354">
        <v>17.170000000000002</v>
      </c>
      <c r="BX80" s="354">
        <v>1.3266</v>
      </c>
      <c r="BY80" s="354">
        <v>1.3579000000000001</v>
      </c>
      <c r="BZ80" s="354">
        <v>9.1190999999999995</v>
      </c>
      <c r="CA80" s="354">
        <v>8.4887999999999995</v>
      </c>
      <c r="CB80" s="354">
        <v>6.9138000000000002</v>
      </c>
      <c r="CC80" s="356">
        <v>0.72850000000000004</v>
      </c>
      <c r="CD80" s="117">
        <v>1</v>
      </c>
      <c r="CE80" s="164">
        <v>6.9138000000000002</v>
      </c>
      <c r="CF80" s="164">
        <v>6.8428000000000004</v>
      </c>
      <c r="CG80" s="275"/>
      <c r="CH80" s="163"/>
      <c r="CI80" s="163"/>
      <c r="CJ80" s="163"/>
      <c r="CK80" s="163"/>
      <c r="CL80" s="163"/>
      <c r="CM80" s="163"/>
      <c r="CN80" s="163"/>
      <c r="CO80" s="163"/>
      <c r="CP80" s="163"/>
      <c r="CQ80" s="163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</row>
    <row r="81" spans="1:164" x14ac:dyDescent="0.2">
      <c r="A81" s="158"/>
      <c r="B81" s="158"/>
      <c r="BK81" s="158"/>
      <c r="BL81" s="158"/>
      <c r="BO81" s="163"/>
      <c r="BP81" s="353">
        <v>11</v>
      </c>
      <c r="BQ81" s="350" t="s">
        <v>310</v>
      </c>
      <c r="BR81" s="357">
        <v>108.23</v>
      </c>
      <c r="BS81" s="354">
        <v>0.80610000000000004</v>
      </c>
      <c r="BT81" s="354">
        <v>0.99619999999999997</v>
      </c>
      <c r="BU81" s="354">
        <v>0.92749999999999999</v>
      </c>
      <c r="BV81" s="354">
        <v>1225.55</v>
      </c>
      <c r="BW81" s="354">
        <v>16.989999999999998</v>
      </c>
      <c r="BX81" s="354">
        <v>1.3236000000000001</v>
      </c>
      <c r="BY81" s="354">
        <v>1.3529</v>
      </c>
      <c r="BZ81" s="354">
        <v>9.1468000000000007</v>
      </c>
      <c r="CA81" s="354">
        <v>8.4285999999999994</v>
      </c>
      <c r="CB81" s="354">
        <v>6.9031000000000002</v>
      </c>
      <c r="CC81" s="356">
        <v>0.73196000000000006</v>
      </c>
      <c r="CD81" s="117">
        <v>1</v>
      </c>
      <c r="CE81" s="164">
        <v>6.9031000000000002</v>
      </c>
      <c r="CF81" s="164">
        <v>6.8513000000000002</v>
      </c>
      <c r="CG81" s="164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</row>
    <row r="82" spans="1:164" x14ac:dyDescent="0.2">
      <c r="A82" s="158"/>
      <c r="B82" s="158"/>
      <c r="BK82" s="158"/>
      <c r="BL82" s="158"/>
      <c r="BO82" s="163"/>
      <c r="BP82" s="353">
        <v>12</v>
      </c>
      <c r="BQ82" s="350" t="s">
        <v>311</v>
      </c>
      <c r="BR82" s="357">
        <v>109.63</v>
      </c>
      <c r="BS82" s="354">
        <v>0.80369999999999997</v>
      </c>
      <c r="BT82" s="354">
        <v>1.0026999999999999</v>
      </c>
      <c r="BU82" s="354">
        <v>0.93369999999999997</v>
      </c>
      <c r="BV82" s="354">
        <v>1225.3599999999999</v>
      </c>
      <c r="BW82" s="354">
        <v>17</v>
      </c>
      <c r="BX82" s="354">
        <v>1.3351</v>
      </c>
      <c r="BY82" s="354">
        <v>1.3472999999999999</v>
      </c>
      <c r="BZ82" s="354">
        <v>9.1931999999999992</v>
      </c>
      <c r="CA82" s="354">
        <v>8.4565000000000001</v>
      </c>
      <c r="CB82" s="354">
        <v>6.9486999999999997</v>
      </c>
      <c r="CC82" s="356">
        <v>0.73338000000000003</v>
      </c>
      <c r="CD82" s="117">
        <v>1</v>
      </c>
      <c r="CE82" s="164">
        <v>6.9486999999999997</v>
      </c>
      <c r="CF82" s="164">
        <v>6.8730000000000002</v>
      </c>
      <c r="CG82" s="164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</row>
    <row r="83" spans="1:164" x14ac:dyDescent="0.2">
      <c r="A83" s="158"/>
      <c r="B83" s="158"/>
      <c r="BK83" s="158"/>
      <c r="BL83" s="158"/>
      <c r="BO83" s="163"/>
      <c r="BP83" s="353">
        <v>13</v>
      </c>
      <c r="BQ83" s="350" t="s">
        <v>312</v>
      </c>
      <c r="BR83" s="357">
        <v>108.99</v>
      </c>
      <c r="BS83" s="357">
        <v>0.80159999999999998</v>
      </c>
      <c r="BT83" s="357">
        <v>0.99990000000000001</v>
      </c>
      <c r="BU83" s="357">
        <v>0.93210000000000004</v>
      </c>
      <c r="BV83" s="357">
        <v>1228.71</v>
      </c>
      <c r="BW83" s="357">
        <v>17.045999999999999</v>
      </c>
      <c r="BX83" s="357">
        <v>1.3389</v>
      </c>
      <c r="BY83" s="357">
        <v>1.3414999999999999</v>
      </c>
      <c r="BZ83" s="357">
        <v>9.1645000000000003</v>
      </c>
      <c r="CA83" s="357">
        <v>8.4677000000000007</v>
      </c>
      <c r="CB83" s="357">
        <v>6.9362000000000004</v>
      </c>
      <c r="CC83" s="356">
        <v>0.73575000000000002</v>
      </c>
      <c r="CD83" s="117">
        <v>1</v>
      </c>
      <c r="CE83" s="164">
        <v>6.9362000000000004</v>
      </c>
      <c r="CF83" s="164">
        <v>6.87</v>
      </c>
      <c r="CG83" s="164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</row>
    <row r="84" spans="1:164" x14ac:dyDescent="0.2">
      <c r="A84" s="158"/>
      <c r="B84" s="158"/>
      <c r="BK84" s="158"/>
      <c r="BL84" s="158"/>
      <c r="BO84" s="163"/>
      <c r="BP84" s="353">
        <v>14</v>
      </c>
      <c r="BQ84" s="350" t="s">
        <v>313</v>
      </c>
      <c r="BR84" s="357">
        <v>110.47</v>
      </c>
      <c r="BS84" s="354">
        <v>0.80530000000000002</v>
      </c>
      <c r="BT84" s="354">
        <v>1.0075000000000001</v>
      </c>
      <c r="BU84" s="354">
        <v>0.94159999999999999</v>
      </c>
      <c r="BV84" s="354">
        <v>1206.56</v>
      </c>
      <c r="BW84" s="354">
        <v>16.489999999999998</v>
      </c>
      <c r="BX84" s="354">
        <v>1.3555999999999999</v>
      </c>
      <c r="BY84" s="354">
        <v>1.3517999999999999</v>
      </c>
      <c r="BZ84" s="354">
        <v>9.2522000000000002</v>
      </c>
      <c r="CA84" s="354">
        <v>8.5701999999999998</v>
      </c>
      <c r="CB84" s="354">
        <v>7.0050999999999997</v>
      </c>
      <c r="CC84" s="356">
        <v>0.73419000000000001</v>
      </c>
      <c r="CD84" s="117">
        <v>1</v>
      </c>
      <c r="CE84" s="164">
        <v>7.0050999999999997</v>
      </c>
      <c r="CF84" s="164">
        <v>6.8869999999999996</v>
      </c>
      <c r="CG84" s="164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</row>
    <row r="85" spans="1:164" x14ac:dyDescent="0.2">
      <c r="A85" s="158"/>
      <c r="B85" s="158"/>
      <c r="BK85" s="158"/>
      <c r="BL85" s="158"/>
      <c r="BO85" s="163"/>
      <c r="BP85" s="353">
        <v>15</v>
      </c>
      <c r="BQ85" s="350" t="s">
        <v>314</v>
      </c>
      <c r="BR85" s="357">
        <v>110.71</v>
      </c>
      <c r="BS85" s="354">
        <v>0.81040000000000001</v>
      </c>
      <c r="BT85" s="354">
        <v>1.0084</v>
      </c>
      <c r="BU85" s="354">
        <v>0.94020000000000004</v>
      </c>
      <c r="BV85" s="354">
        <v>1215.0999999999999</v>
      </c>
      <c r="BW85" s="354">
        <v>16.670000000000002</v>
      </c>
      <c r="BX85" s="354">
        <v>1.3604000000000001</v>
      </c>
      <c r="BY85" s="354">
        <v>1.3460000000000001</v>
      </c>
      <c r="BZ85" s="354">
        <v>9.2072000000000003</v>
      </c>
      <c r="CA85" s="354">
        <v>8.5365000000000002</v>
      </c>
      <c r="CB85" s="354">
        <v>6.9927999999999999</v>
      </c>
      <c r="CC85" s="356">
        <v>0.73755999999999999</v>
      </c>
      <c r="CD85" s="117">
        <v>1</v>
      </c>
      <c r="CE85" s="164">
        <v>6.9927999999999999</v>
      </c>
      <c r="CF85" s="164">
        <v>6.8948</v>
      </c>
      <c r="CG85" s="164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</row>
    <row r="86" spans="1:164" x14ac:dyDescent="0.2">
      <c r="A86" s="158"/>
      <c r="B86" s="158"/>
      <c r="BK86" s="158"/>
      <c r="BL86" s="158"/>
      <c r="BO86" s="163"/>
      <c r="BP86" s="353">
        <v>16</v>
      </c>
      <c r="BQ86" s="350" t="s">
        <v>315</v>
      </c>
      <c r="BR86" s="357">
        <v>110.82</v>
      </c>
      <c r="BS86" s="354">
        <v>0.80410000000000004</v>
      </c>
      <c r="BT86" s="354">
        <v>1.0099</v>
      </c>
      <c r="BU86" s="354">
        <v>0.9405</v>
      </c>
      <c r="BV86" s="354">
        <v>1216.93</v>
      </c>
      <c r="BW86" s="354">
        <v>16.79</v>
      </c>
      <c r="BX86" s="354">
        <v>1.3514999999999999</v>
      </c>
      <c r="BY86" s="354">
        <v>1.3382000000000001</v>
      </c>
      <c r="BZ86" s="354">
        <v>9.2155000000000005</v>
      </c>
      <c r="CA86" s="354">
        <v>8.5108999999999995</v>
      </c>
      <c r="CB86" s="354">
        <v>6.9960000000000004</v>
      </c>
      <c r="CC86" s="356">
        <v>0.73792000000000002</v>
      </c>
      <c r="CD86" s="117">
        <v>1</v>
      </c>
      <c r="CE86" s="164">
        <v>6.9960000000000004</v>
      </c>
      <c r="CF86" s="164">
        <v>6.8840000000000003</v>
      </c>
      <c r="CG86" s="164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</row>
    <row r="87" spans="1:164" x14ac:dyDescent="0.2">
      <c r="A87" s="158"/>
      <c r="B87" s="158"/>
      <c r="BK87" s="158"/>
      <c r="BL87" s="158"/>
      <c r="BO87" s="163"/>
      <c r="BP87" s="353">
        <v>17</v>
      </c>
      <c r="BQ87" s="350" t="s">
        <v>316</v>
      </c>
      <c r="BR87" s="354">
        <v>111.01</v>
      </c>
      <c r="BS87" s="354">
        <v>0.80800000000000005</v>
      </c>
      <c r="BT87" s="354">
        <v>1.0101</v>
      </c>
      <c r="BU87" s="354">
        <v>0.94140000000000001</v>
      </c>
      <c r="BV87" s="354">
        <v>1211.76</v>
      </c>
      <c r="BW87" s="354">
        <v>16.61</v>
      </c>
      <c r="BX87" s="354">
        <v>1.3464</v>
      </c>
      <c r="BY87" s="354">
        <v>1.3441000000000001</v>
      </c>
      <c r="BZ87" s="354">
        <v>9.2136999999999993</v>
      </c>
      <c r="CA87" s="354">
        <v>8.5342000000000002</v>
      </c>
      <c r="CB87" s="354">
        <v>7.0031999999999996</v>
      </c>
      <c r="CC87" s="356">
        <v>0.73787000000000003</v>
      </c>
      <c r="CD87" s="117">
        <v>1</v>
      </c>
      <c r="CE87" s="164">
        <v>7.0031999999999996</v>
      </c>
      <c r="CF87" s="164">
        <v>6.8964999999999996</v>
      </c>
      <c r="CG87" s="164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</row>
    <row r="88" spans="1:164" x14ac:dyDescent="0.2">
      <c r="A88" s="158"/>
      <c r="B88" s="158"/>
      <c r="BK88" s="158"/>
      <c r="BL88" s="158"/>
      <c r="BO88" s="163"/>
      <c r="BP88" s="353">
        <v>18</v>
      </c>
      <c r="BQ88" s="350" t="s">
        <v>317</v>
      </c>
      <c r="BR88" s="354">
        <v>112.98</v>
      </c>
      <c r="BS88" s="354">
        <v>0.80289999999999995</v>
      </c>
      <c r="BT88" s="354">
        <v>1.0169999999999999</v>
      </c>
      <c r="BU88" s="354">
        <v>0.94710000000000005</v>
      </c>
      <c r="BV88" s="354">
        <v>1188.19</v>
      </c>
      <c r="BW88" s="354">
        <v>16.350000000000001</v>
      </c>
      <c r="BX88" s="354">
        <v>1.3514999999999999</v>
      </c>
      <c r="BY88" s="354">
        <v>1.3491</v>
      </c>
      <c r="BZ88" s="354">
        <v>9.2364999999999995</v>
      </c>
      <c r="CA88" s="354">
        <v>8.5809999999999995</v>
      </c>
      <c r="CB88" s="354">
        <v>7.0442</v>
      </c>
      <c r="CC88" s="356">
        <v>0.73882999999999999</v>
      </c>
      <c r="CD88" s="117">
        <v>1</v>
      </c>
      <c r="CE88" s="164">
        <v>7.0442</v>
      </c>
      <c r="CF88" s="164">
        <v>6.9165000000000001</v>
      </c>
      <c r="CG88" s="117"/>
      <c r="CH88" s="163"/>
      <c r="CI88" s="163"/>
      <c r="CJ88" s="163"/>
      <c r="CK88" s="163"/>
      <c r="CL88" s="163"/>
      <c r="CM88" s="163"/>
      <c r="CN88" s="163"/>
      <c r="CO88" s="163"/>
      <c r="CP88" s="163"/>
      <c r="CQ88" s="163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58"/>
      <c r="DS88" s="158"/>
      <c r="DT88" s="158"/>
      <c r="DU88" s="158"/>
      <c r="DV88" s="158"/>
      <c r="DW88" s="158"/>
      <c r="DX88" s="158"/>
      <c r="DY88" s="158"/>
      <c r="DZ88" s="158"/>
      <c r="EA88" s="158"/>
      <c r="EB88" s="158"/>
      <c r="EC88" s="158"/>
      <c r="ED88" s="158"/>
      <c r="EE88" s="158"/>
      <c r="EF88" s="158"/>
      <c r="EG88" s="158"/>
      <c r="EH88" s="158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  <c r="EW88" s="158"/>
      <c r="EX88" s="158"/>
      <c r="EY88" s="158"/>
      <c r="EZ88" s="158"/>
      <c r="FA88" s="158"/>
      <c r="FB88" s="158"/>
      <c r="FC88" s="158"/>
      <c r="FD88" s="158"/>
      <c r="FE88" s="158"/>
      <c r="FF88" s="158"/>
      <c r="FG88" s="158"/>
      <c r="FH88" s="158"/>
    </row>
    <row r="89" spans="1:164" x14ac:dyDescent="0.2">
      <c r="A89" s="158"/>
      <c r="B89" s="158"/>
      <c r="BK89" s="158"/>
      <c r="BL89" s="158"/>
      <c r="BO89" s="163"/>
      <c r="BP89" s="353">
        <v>19</v>
      </c>
      <c r="BQ89" s="350" t="s">
        <v>318</v>
      </c>
      <c r="BR89" s="354">
        <v>112.86</v>
      </c>
      <c r="BS89" s="354">
        <v>0.80289999999999995</v>
      </c>
      <c r="BT89" s="354">
        <v>1.0127999999999999</v>
      </c>
      <c r="BU89" s="354">
        <v>0.94410000000000005</v>
      </c>
      <c r="BV89" s="354">
        <v>1188.31</v>
      </c>
      <c r="BW89" s="354">
        <v>16.459</v>
      </c>
      <c r="BX89" s="354">
        <v>1.3452</v>
      </c>
      <c r="BY89" s="354">
        <v>1.3492</v>
      </c>
      <c r="BZ89" s="354">
        <v>9.2428000000000008</v>
      </c>
      <c r="CA89" s="354">
        <v>8.5681999999999992</v>
      </c>
      <c r="CB89" s="354">
        <v>7.0209000000000001</v>
      </c>
      <c r="CC89" s="356">
        <v>0.73882999999999999</v>
      </c>
      <c r="CD89" s="117">
        <v>1</v>
      </c>
      <c r="CE89" s="164">
        <v>7.0209000000000001</v>
      </c>
      <c r="CF89" s="164">
        <v>6.9168000000000003</v>
      </c>
      <c r="CG89" s="117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  <c r="FH89" s="158"/>
    </row>
    <row r="90" spans="1:164" x14ac:dyDescent="0.2">
      <c r="B90" s="158"/>
      <c r="BP90" s="353">
        <v>20</v>
      </c>
      <c r="BQ90" s="350" t="s">
        <v>319</v>
      </c>
      <c r="BR90" s="354">
        <v>113</v>
      </c>
      <c r="BS90" s="354">
        <v>0.80410000000000004</v>
      </c>
      <c r="BT90" s="354">
        <v>1.0129999999999999</v>
      </c>
      <c r="BU90" s="354">
        <v>0.93879999999999997</v>
      </c>
      <c r="BV90" s="354">
        <v>1187.9100000000001</v>
      </c>
      <c r="BW90" s="354">
        <v>16.66</v>
      </c>
      <c r="BX90" s="354">
        <v>1.3401000000000001</v>
      </c>
      <c r="BY90" s="354">
        <v>1.3411</v>
      </c>
      <c r="BZ90" s="354">
        <v>9.1499000000000006</v>
      </c>
      <c r="CA90" s="354">
        <v>8.4832999999999998</v>
      </c>
      <c r="CB90" s="354">
        <v>6.9831000000000003</v>
      </c>
      <c r="CC90" s="356">
        <v>0.73958999999999997</v>
      </c>
      <c r="CD90" s="117">
        <v>1</v>
      </c>
      <c r="CE90" s="164">
        <v>6.9831000000000003</v>
      </c>
      <c r="CF90" s="164">
        <v>6.8807</v>
      </c>
    </row>
    <row r="91" spans="1:164" x14ac:dyDescent="0.2">
      <c r="B91" s="158"/>
      <c r="BP91" s="353"/>
      <c r="BQ91" s="350"/>
      <c r="BR91" s="329"/>
      <c r="BS91" s="329"/>
      <c r="BT91" s="329"/>
      <c r="BU91" s="329"/>
      <c r="BV91" s="329"/>
      <c r="BW91" s="329"/>
      <c r="BX91" s="329"/>
      <c r="BY91" s="329"/>
      <c r="BZ91" s="329"/>
      <c r="CA91" s="329"/>
      <c r="CB91" s="329"/>
      <c r="CC91" s="356"/>
      <c r="CD91" s="117"/>
    </row>
    <row r="92" spans="1:164" s="46" customFormat="1" x14ac:dyDescent="0.2">
      <c r="B92" s="341"/>
      <c r="BK92" s="342"/>
      <c r="BL92" s="342"/>
      <c r="BO92" s="107"/>
      <c r="BP92" s="353"/>
      <c r="BQ92" s="350"/>
      <c r="BR92" s="354"/>
      <c r="BS92" s="354"/>
      <c r="BT92" s="354"/>
      <c r="BU92" s="354"/>
      <c r="BV92" s="354"/>
      <c r="BW92" s="354"/>
      <c r="BX92" s="354"/>
      <c r="BY92" s="354"/>
      <c r="BZ92" s="354"/>
      <c r="CA92" s="354"/>
      <c r="CB92" s="354"/>
      <c r="CC92" s="358"/>
      <c r="CD92" s="359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</row>
    <row r="93" spans="1:164" s="46" customFormat="1" x14ac:dyDescent="0.2">
      <c r="B93" s="341"/>
      <c r="BK93" s="342"/>
      <c r="BL93" s="342"/>
      <c r="BO93" s="107"/>
      <c r="BP93" s="353"/>
      <c r="BQ93" s="350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359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</row>
    <row r="94" spans="1:164" x14ac:dyDescent="0.2"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</row>
    <row r="95" spans="1:164" x14ac:dyDescent="0.2"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</row>
    <row r="97" spans="67:84" x14ac:dyDescent="0.2">
      <c r="BP97" s="117"/>
      <c r="BQ97" s="117"/>
      <c r="BR97" s="346">
        <f>AVERAGE(BR71:BR90)</f>
        <v>107.78849999999997</v>
      </c>
      <c r="BS97" s="346">
        <f t="shared" ref="BS97:CF97" si="6">AVERAGE(BS71:BS90)</f>
        <v>0.80510499999999996</v>
      </c>
      <c r="BT97" s="346">
        <f t="shared" si="6"/>
        <v>0.99378500000000014</v>
      </c>
      <c r="BU97" s="346">
        <f t="shared" si="6"/>
        <v>0.9239099999999999</v>
      </c>
      <c r="BV97" s="346">
        <f t="shared" si="6"/>
        <v>1245.1595</v>
      </c>
      <c r="BW97" s="346">
        <f t="shared" si="6"/>
        <v>17.490500000000004</v>
      </c>
      <c r="BX97" s="346">
        <f t="shared" si="6"/>
        <v>1.3256749999999999</v>
      </c>
      <c r="BY97" s="346">
        <f t="shared" si="6"/>
        <v>1.3442800000000001</v>
      </c>
      <c r="BZ97" s="346">
        <f t="shared" si="6"/>
        <v>9.1005350000000007</v>
      </c>
      <c r="CA97" s="346">
        <f t="shared" si="6"/>
        <v>8.3866399999999999</v>
      </c>
      <c r="CB97" s="346">
        <f t="shared" si="6"/>
        <v>6.873335</v>
      </c>
      <c r="CC97" s="346">
        <f t="shared" si="6"/>
        <v>0.73085250000000013</v>
      </c>
      <c r="CD97" s="346">
        <f t="shared" si="6"/>
        <v>1</v>
      </c>
      <c r="CE97" s="346">
        <f t="shared" si="6"/>
        <v>6.873335</v>
      </c>
      <c r="CF97" s="346">
        <f t="shared" si="6"/>
        <v>6.8345500000000001</v>
      </c>
    </row>
    <row r="98" spans="67:84" x14ac:dyDescent="0.2">
      <c r="BP98" s="117"/>
      <c r="BQ98" s="117"/>
      <c r="BR98" s="346">
        <v>107.78849999999997</v>
      </c>
      <c r="BS98" s="346">
        <v>0.80510499999999996</v>
      </c>
      <c r="BT98" s="346">
        <v>0.99378500000000014</v>
      </c>
      <c r="BU98" s="346">
        <v>0.9239099999999999</v>
      </c>
      <c r="BV98" s="346">
        <v>1245.1595</v>
      </c>
      <c r="BW98" s="346">
        <v>17.490500000000004</v>
      </c>
      <c r="BX98" s="346">
        <v>1.3256749999999999</v>
      </c>
      <c r="BY98" s="346">
        <v>1.3442800000000001</v>
      </c>
      <c r="BZ98" s="346">
        <v>9.1005350000000007</v>
      </c>
      <c r="CA98" s="346">
        <v>8.3866399999999999</v>
      </c>
      <c r="CB98" s="346">
        <v>6.873335</v>
      </c>
      <c r="CC98" s="346">
        <v>0.73085250000000013</v>
      </c>
      <c r="CD98" s="117">
        <v>1</v>
      </c>
      <c r="CE98" s="346">
        <v>6.873335</v>
      </c>
      <c r="CF98" s="346">
        <v>6.8345500000000001</v>
      </c>
    </row>
    <row r="99" spans="67:84" x14ac:dyDescent="0.2">
      <c r="BP99" s="301"/>
      <c r="BQ99" s="355"/>
      <c r="BR99" s="355">
        <f t="shared" ref="BR99:CF99" si="7">BR98-BR97</f>
        <v>0</v>
      </c>
      <c r="BS99" s="355">
        <f t="shared" si="7"/>
        <v>0</v>
      </c>
      <c r="BT99" s="355">
        <f t="shared" si="7"/>
        <v>0</v>
      </c>
      <c r="BU99" s="355">
        <f t="shared" si="7"/>
        <v>0</v>
      </c>
      <c r="BV99" s="355">
        <f t="shared" si="7"/>
        <v>0</v>
      </c>
      <c r="BW99" s="355">
        <f t="shared" si="7"/>
        <v>0</v>
      </c>
      <c r="BX99" s="355">
        <f t="shared" si="7"/>
        <v>0</v>
      </c>
      <c r="BY99" s="355">
        <f t="shared" si="7"/>
        <v>0</v>
      </c>
      <c r="BZ99" s="355">
        <f t="shared" si="7"/>
        <v>0</v>
      </c>
      <c r="CA99" s="355">
        <f t="shared" si="7"/>
        <v>0</v>
      </c>
      <c r="CB99" s="355">
        <f t="shared" si="7"/>
        <v>0</v>
      </c>
      <c r="CC99" s="355">
        <f t="shared" si="7"/>
        <v>0</v>
      </c>
      <c r="CD99" s="355">
        <f t="shared" si="7"/>
        <v>0</v>
      </c>
      <c r="CE99" s="355">
        <f t="shared" si="7"/>
        <v>0</v>
      </c>
      <c r="CF99" s="355">
        <f t="shared" si="7"/>
        <v>0</v>
      </c>
    </row>
    <row r="100" spans="67:84" x14ac:dyDescent="0.2">
      <c r="BP100" s="107" t="s">
        <v>30</v>
      </c>
      <c r="BQ100" s="107"/>
      <c r="BR100" s="346">
        <f>MAX(BR71:BR90)</f>
        <v>113</v>
      </c>
      <c r="BS100" s="346">
        <f t="shared" ref="BS100:CF100" si="8">MAX(BS71:BS90)</f>
        <v>0.81720000000000004</v>
      </c>
      <c r="BT100" s="346">
        <f t="shared" si="8"/>
        <v>1.0169999999999999</v>
      </c>
      <c r="BU100" s="346">
        <f t="shared" si="8"/>
        <v>0.94710000000000005</v>
      </c>
      <c r="BV100" s="346">
        <f t="shared" si="8"/>
        <v>1306</v>
      </c>
      <c r="BW100" s="346">
        <f t="shared" si="8"/>
        <v>18.739999999999998</v>
      </c>
      <c r="BX100" s="346">
        <f t="shared" si="8"/>
        <v>1.3604000000000001</v>
      </c>
      <c r="BY100" s="346">
        <f t="shared" si="8"/>
        <v>1.3579000000000001</v>
      </c>
      <c r="BZ100" s="346">
        <f t="shared" si="8"/>
        <v>9.2522000000000002</v>
      </c>
      <c r="CA100" s="346">
        <f t="shared" si="8"/>
        <v>8.5809999999999995</v>
      </c>
      <c r="CB100" s="346">
        <f t="shared" si="8"/>
        <v>7.0442</v>
      </c>
      <c r="CC100" s="346">
        <f t="shared" si="8"/>
        <v>0.73958999999999997</v>
      </c>
      <c r="CD100" s="346">
        <f t="shared" si="8"/>
        <v>1</v>
      </c>
      <c r="CE100" s="346">
        <f t="shared" si="8"/>
        <v>7.0442</v>
      </c>
      <c r="CF100" s="346">
        <f t="shared" si="8"/>
        <v>6.9168000000000003</v>
      </c>
    </row>
    <row r="101" spans="67:84" x14ac:dyDescent="0.2">
      <c r="BP101" s="107" t="s">
        <v>31</v>
      </c>
      <c r="BQ101" s="107"/>
      <c r="BR101" s="346">
        <f>MIN(BR71:BR90)</f>
        <v>102.95</v>
      </c>
      <c r="BS101" s="346">
        <f t="shared" ref="BS101:CF101" si="9">MIN(BS71:BS90)</f>
        <v>0.79200000000000004</v>
      </c>
      <c r="BT101" s="346">
        <f t="shared" si="9"/>
        <v>0.97230000000000005</v>
      </c>
      <c r="BU101" s="346">
        <f t="shared" si="9"/>
        <v>0.90110000000000001</v>
      </c>
      <c r="BV101" s="346">
        <f t="shared" si="9"/>
        <v>1187.9100000000001</v>
      </c>
      <c r="BW101" s="346">
        <f t="shared" si="9"/>
        <v>16.350000000000001</v>
      </c>
      <c r="BX101" s="346">
        <f t="shared" si="9"/>
        <v>1.2948</v>
      </c>
      <c r="BY101" s="346">
        <f t="shared" si="9"/>
        <v>1.3363</v>
      </c>
      <c r="BZ101" s="346">
        <f t="shared" si="9"/>
        <v>8.9022000000000006</v>
      </c>
      <c r="CA101" s="346">
        <f t="shared" si="9"/>
        <v>8.1783999999999999</v>
      </c>
      <c r="CB101" s="346">
        <f t="shared" si="9"/>
        <v>6.7049000000000003</v>
      </c>
      <c r="CC101" s="346">
        <f t="shared" si="9"/>
        <v>0.72189000000000003</v>
      </c>
      <c r="CD101" s="346">
        <f t="shared" si="9"/>
        <v>1</v>
      </c>
      <c r="CE101" s="346">
        <f t="shared" si="9"/>
        <v>6.7049000000000003</v>
      </c>
      <c r="CF101" s="346">
        <f t="shared" si="9"/>
        <v>6.7542999999999997</v>
      </c>
    </row>
    <row r="103" spans="67:84" x14ac:dyDescent="0.2">
      <c r="BR103" s="346">
        <f>BR100-BR101</f>
        <v>10.049999999999997</v>
      </c>
      <c r="BS103" s="346">
        <f t="shared" ref="BS103:CF103" si="10">BS100-BS101</f>
        <v>2.52E-2</v>
      </c>
      <c r="BT103" s="346">
        <f t="shared" si="10"/>
        <v>4.4699999999999851E-2</v>
      </c>
      <c r="BU103" s="346">
        <f t="shared" si="10"/>
        <v>4.6000000000000041E-2</v>
      </c>
      <c r="BV103" s="346">
        <f t="shared" si="10"/>
        <v>118.08999999999992</v>
      </c>
      <c r="BW103" s="346">
        <f t="shared" si="10"/>
        <v>2.389999999999997</v>
      </c>
      <c r="BX103" s="346">
        <f t="shared" si="10"/>
        <v>6.5600000000000103E-2</v>
      </c>
      <c r="BY103" s="346">
        <f t="shared" si="10"/>
        <v>2.1600000000000064E-2</v>
      </c>
      <c r="BZ103" s="346">
        <f t="shared" si="10"/>
        <v>0.34999999999999964</v>
      </c>
      <c r="CA103" s="346">
        <f t="shared" si="10"/>
        <v>0.40259999999999962</v>
      </c>
      <c r="CB103" s="346">
        <f t="shared" si="10"/>
        <v>0.33929999999999971</v>
      </c>
      <c r="CC103" s="346">
        <f t="shared" si="10"/>
        <v>1.7699999999999938E-2</v>
      </c>
      <c r="CD103" s="346">
        <f t="shared" si="10"/>
        <v>0</v>
      </c>
      <c r="CE103" s="346">
        <f t="shared" si="10"/>
        <v>0.33929999999999971</v>
      </c>
      <c r="CF103" s="346">
        <f t="shared" si="10"/>
        <v>0.16250000000000053</v>
      </c>
    </row>
    <row r="109" spans="67:84" x14ac:dyDescent="0.2">
      <c r="BO109" s="353"/>
    </row>
    <row r="110" spans="67:84" x14ac:dyDescent="0.2">
      <c r="BO110" s="353"/>
    </row>
    <row r="111" spans="67:84" x14ac:dyDescent="0.2">
      <c r="BO111" s="353"/>
    </row>
    <row r="112" spans="67:84" x14ac:dyDescent="0.2">
      <c r="BO112" s="353"/>
      <c r="BP112" s="350"/>
    </row>
    <row r="113" spans="67:68" x14ac:dyDescent="0.2">
      <c r="BO113" s="353"/>
      <c r="BP113" s="350"/>
    </row>
    <row r="114" spans="67:68" x14ac:dyDescent="0.2">
      <c r="BO114" s="353"/>
      <c r="BP114" s="350"/>
    </row>
    <row r="115" spans="67:68" x14ac:dyDescent="0.2">
      <c r="BO115" s="353"/>
      <c r="BP115" s="350"/>
    </row>
    <row r="116" spans="67:68" x14ac:dyDescent="0.2">
      <c r="BO116" s="353"/>
      <c r="BP116" s="350"/>
    </row>
    <row r="117" spans="67:68" x14ac:dyDescent="0.2">
      <c r="BO117" s="353"/>
      <c r="BP117" s="350"/>
    </row>
    <row r="118" spans="67:68" x14ac:dyDescent="0.2">
      <c r="BO118" s="353"/>
      <c r="BP118" s="350"/>
    </row>
    <row r="119" spans="67:68" x14ac:dyDescent="0.2">
      <c r="BO119" s="353"/>
      <c r="BP119" s="350"/>
    </row>
    <row r="120" spans="67:68" x14ac:dyDescent="0.2">
      <c r="BO120" s="353"/>
      <c r="BP120" s="350"/>
    </row>
    <row r="121" spans="67:68" x14ac:dyDescent="0.2">
      <c r="BO121" s="353"/>
      <c r="BP121" s="350"/>
    </row>
    <row r="122" spans="67:68" x14ac:dyDescent="0.2">
      <c r="BO122" s="353"/>
      <c r="BP122" s="350"/>
    </row>
    <row r="123" spans="67:68" x14ac:dyDescent="0.2">
      <c r="BO123" s="353"/>
      <c r="BP123" s="350"/>
    </row>
    <row r="124" spans="67:68" x14ac:dyDescent="0.2">
      <c r="BO124" s="353"/>
      <c r="BP124" s="350"/>
    </row>
    <row r="125" spans="67:68" x14ac:dyDescent="0.2">
      <c r="BO125" s="353"/>
      <c r="BP125" s="350"/>
    </row>
    <row r="126" spans="67:68" x14ac:dyDescent="0.2">
      <c r="BO126" s="353"/>
      <c r="BP126" s="350"/>
    </row>
    <row r="127" spans="67:68" x14ac:dyDescent="0.2">
      <c r="BO127" s="353"/>
      <c r="BP127" s="350"/>
    </row>
    <row r="128" spans="67:68" x14ac:dyDescent="0.2">
      <c r="BP128" s="350"/>
    </row>
    <row r="129" spans="68:83" x14ac:dyDescent="0.2">
      <c r="BP129" s="350"/>
    </row>
    <row r="130" spans="68:83" x14ac:dyDescent="0.2">
      <c r="BP130" s="350"/>
    </row>
    <row r="133" spans="68:83" x14ac:dyDescent="0.2">
      <c r="BP133" s="349"/>
      <c r="BQ133" s="349"/>
      <c r="BR133" s="349"/>
      <c r="BS133" s="349"/>
      <c r="BT133" s="349"/>
      <c r="BU133" s="349"/>
      <c r="BV133" s="349"/>
      <c r="BW133" s="350"/>
      <c r="BX133" s="350"/>
      <c r="BY133" s="350"/>
      <c r="BZ133" s="350"/>
      <c r="CA133" s="350"/>
      <c r="CB133" s="350"/>
      <c r="CC133" s="351"/>
      <c r="CD133" s="148"/>
      <c r="CE133" s="275"/>
    </row>
    <row r="134" spans="68:83" x14ac:dyDescent="0.2">
      <c r="BP134" s="349"/>
      <c r="BQ134" s="349"/>
      <c r="BR134" s="349"/>
      <c r="BS134" s="349"/>
      <c r="BT134" s="349"/>
      <c r="BU134" s="349"/>
      <c r="BV134" s="349"/>
      <c r="BW134" s="350"/>
      <c r="BX134" s="350"/>
      <c r="BY134" s="350"/>
      <c r="BZ134" s="350"/>
      <c r="CA134" s="350"/>
      <c r="CB134" s="350"/>
      <c r="CC134" s="351"/>
      <c r="CD134" s="148"/>
      <c r="CE134" s="275"/>
    </row>
    <row r="135" spans="68:83" x14ac:dyDescent="0.2">
      <c r="BP135" s="349"/>
      <c r="BQ135" s="349"/>
      <c r="BR135" s="275"/>
      <c r="BS135" s="275"/>
      <c r="BT135" s="275"/>
      <c r="BU135" s="275"/>
      <c r="BV135" s="107"/>
      <c r="CE135" s="275"/>
    </row>
    <row r="136" spans="68:83" x14ac:dyDescent="0.2">
      <c r="BP136" s="353"/>
      <c r="BQ136" s="350"/>
      <c r="BR136" s="354"/>
      <c r="BS136" s="354"/>
      <c r="BT136" s="354"/>
      <c r="BU136" s="354"/>
      <c r="BV136" s="354"/>
      <c r="BW136" s="354"/>
      <c r="BX136" s="354"/>
      <c r="BY136" s="354"/>
      <c r="BZ136" s="354"/>
      <c r="CA136" s="354"/>
      <c r="CB136" s="354"/>
      <c r="CC136" s="354"/>
      <c r="CD136" s="354"/>
      <c r="CE136" s="164"/>
    </row>
    <row r="137" spans="68:83" x14ac:dyDescent="0.2">
      <c r="BP137" s="353"/>
      <c r="BQ137" s="350"/>
      <c r="BR137" s="354"/>
      <c r="BS137" s="354"/>
      <c r="BT137" s="354"/>
      <c r="BU137" s="354"/>
      <c r="BV137" s="354"/>
      <c r="BW137" s="354"/>
      <c r="BX137" s="354"/>
      <c r="BY137" s="354"/>
      <c r="BZ137" s="354"/>
      <c r="CA137" s="354"/>
      <c r="CB137" s="354"/>
      <c r="CC137" s="354"/>
      <c r="CD137" s="354"/>
      <c r="CE137" s="164"/>
    </row>
    <row r="138" spans="68:83" x14ac:dyDescent="0.2">
      <c r="BP138" s="353"/>
      <c r="BQ138" s="350"/>
      <c r="BR138" s="354"/>
      <c r="BS138" s="354"/>
      <c r="BT138" s="354"/>
      <c r="BU138" s="354"/>
      <c r="BV138" s="354"/>
      <c r="BW138" s="354"/>
      <c r="BX138" s="354"/>
      <c r="BY138" s="354"/>
      <c r="BZ138" s="354"/>
      <c r="CA138" s="354"/>
      <c r="CB138" s="354"/>
      <c r="CC138" s="354"/>
      <c r="CD138" s="354"/>
      <c r="CE138" s="164"/>
    </row>
    <row r="139" spans="68:83" x14ac:dyDescent="0.2">
      <c r="BP139" s="353"/>
      <c r="BQ139" s="350"/>
      <c r="BR139" s="354"/>
      <c r="BS139" s="354"/>
      <c r="BT139" s="354"/>
      <c r="BU139" s="354"/>
      <c r="BV139" s="354"/>
      <c r="BW139" s="354"/>
      <c r="BX139" s="354"/>
      <c r="BY139" s="354"/>
      <c r="BZ139" s="354"/>
      <c r="CA139" s="354"/>
      <c r="CB139" s="354"/>
      <c r="CC139" s="354"/>
      <c r="CD139" s="354"/>
      <c r="CE139" s="164"/>
    </row>
    <row r="140" spans="68:83" x14ac:dyDescent="0.2">
      <c r="BP140" s="353"/>
      <c r="BQ140" s="350"/>
      <c r="BR140" s="354"/>
      <c r="BS140" s="354"/>
      <c r="BT140" s="354"/>
      <c r="BU140" s="354"/>
      <c r="BV140" s="354"/>
      <c r="BW140" s="354"/>
      <c r="BX140" s="354"/>
      <c r="BY140" s="354"/>
      <c r="BZ140" s="354"/>
      <c r="CA140" s="354"/>
      <c r="CB140" s="354"/>
      <c r="CC140" s="354"/>
      <c r="CD140" s="354"/>
      <c r="CE140" s="164"/>
    </row>
    <row r="141" spans="68:83" x14ac:dyDescent="0.2">
      <c r="BP141" s="353"/>
      <c r="BQ141" s="350"/>
      <c r="BR141" s="354"/>
      <c r="BS141" s="354"/>
      <c r="BT141" s="354"/>
      <c r="BU141" s="354"/>
      <c r="BV141" s="354"/>
      <c r="BW141" s="354"/>
      <c r="BX141" s="354"/>
      <c r="BY141" s="354"/>
      <c r="BZ141" s="354"/>
      <c r="CA141" s="354"/>
      <c r="CB141" s="354"/>
      <c r="CC141" s="354"/>
      <c r="CD141" s="354"/>
      <c r="CE141" s="164"/>
    </row>
    <row r="142" spans="68:83" x14ac:dyDescent="0.2">
      <c r="BP142" s="353"/>
      <c r="BQ142" s="350"/>
      <c r="BR142" s="354"/>
      <c r="BS142" s="354"/>
      <c r="BT142" s="354"/>
      <c r="BU142" s="354"/>
      <c r="BV142" s="354"/>
      <c r="BW142" s="354"/>
      <c r="BX142" s="354"/>
      <c r="BY142" s="354"/>
      <c r="BZ142" s="354"/>
      <c r="CA142" s="354"/>
      <c r="CB142" s="354"/>
      <c r="CC142" s="354"/>
      <c r="CD142" s="354"/>
      <c r="CE142" s="164"/>
    </row>
    <row r="143" spans="68:83" x14ac:dyDescent="0.2">
      <c r="BP143" s="353"/>
      <c r="BQ143" s="350"/>
      <c r="BR143" s="354"/>
      <c r="BS143" s="354"/>
      <c r="BT143" s="354"/>
      <c r="BU143" s="354"/>
      <c r="BV143" s="354"/>
      <c r="BW143" s="354"/>
      <c r="BX143" s="354"/>
      <c r="BY143" s="354"/>
      <c r="BZ143" s="354"/>
      <c r="CA143" s="354"/>
      <c r="CB143" s="354"/>
      <c r="CC143" s="354"/>
      <c r="CD143" s="354"/>
      <c r="CE143" s="164"/>
    </row>
    <row r="144" spans="68:83" x14ac:dyDescent="0.2">
      <c r="BP144" s="353"/>
      <c r="BQ144" s="350"/>
      <c r="BR144" s="354"/>
      <c r="BS144" s="354"/>
      <c r="BT144" s="354"/>
      <c r="BU144" s="354"/>
      <c r="BV144" s="354"/>
      <c r="BW144" s="354"/>
      <c r="BX144" s="354"/>
      <c r="BY144" s="354"/>
      <c r="BZ144" s="354"/>
      <c r="CA144" s="354"/>
      <c r="CB144" s="354"/>
      <c r="CC144" s="354"/>
      <c r="CD144" s="354"/>
      <c r="CE144" s="164"/>
    </row>
    <row r="145" spans="68:83" x14ac:dyDescent="0.2">
      <c r="BP145" s="353"/>
      <c r="BQ145" s="350"/>
      <c r="BR145" s="354"/>
      <c r="BS145" s="354"/>
      <c r="BT145" s="354"/>
      <c r="BU145" s="354"/>
      <c r="BV145" s="354"/>
      <c r="BW145" s="354"/>
      <c r="BX145" s="354"/>
      <c r="BY145" s="354"/>
      <c r="BZ145" s="354"/>
      <c r="CA145" s="354"/>
      <c r="CB145" s="354"/>
      <c r="CC145" s="354"/>
      <c r="CD145" s="354"/>
      <c r="CE145" s="164"/>
    </row>
    <row r="146" spans="68:83" x14ac:dyDescent="0.2">
      <c r="BP146" s="353"/>
      <c r="BQ146" s="350"/>
      <c r="BR146" s="354"/>
      <c r="BS146" s="354"/>
      <c r="BT146" s="354"/>
      <c r="BU146" s="354"/>
      <c r="BV146" s="354"/>
      <c r="BW146" s="354"/>
      <c r="BX146" s="354"/>
      <c r="BY146" s="354"/>
      <c r="BZ146" s="354"/>
      <c r="CA146" s="354"/>
      <c r="CB146" s="354"/>
      <c r="CC146" s="354"/>
      <c r="CD146" s="354"/>
      <c r="CE146" s="164"/>
    </row>
    <row r="147" spans="68:83" x14ac:dyDescent="0.2">
      <c r="BP147" s="353"/>
      <c r="BQ147" s="350"/>
      <c r="BR147" s="354"/>
      <c r="BS147" s="354"/>
      <c r="BT147" s="354"/>
      <c r="BU147" s="354"/>
      <c r="BV147" s="354"/>
      <c r="BW147" s="354"/>
      <c r="BX147" s="354"/>
      <c r="BY147" s="354"/>
      <c r="BZ147" s="354"/>
      <c r="CA147" s="354"/>
      <c r="CB147" s="354"/>
      <c r="CC147" s="354"/>
      <c r="CD147" s="354"/>
      <c r="CE147" s="164"/>
    </row>
    <row r="148" spans="68:83" x14ac:dyDescent="0.2">
      <c r="BP148" s="353"/>
      <c r="BQ148" s="350"/>
      <c r="BR148" s="354"/>
      <c r="BS148" s="354"/>
      <c r="BT148" s="354"/>
      <c r="BU148" s="354"/>
      <c r="BV148" s="354"/>
      <c r="BW148" s="354"/>
      <c r="BX148" s="354"/>
      <c r="BY148" s="354"/>
      <c r="BZ148" s="354"/>
      <c r="CA148" s="354"/>
      <c r="CB148" s="354"/>
      <c r="CC148" s="354"/>
      <c r="CD148" s="354"/>
      <c r="CE148" s="164"/>
    </row>
    <row r="149" spans="68:83" x14ac:dyDescent="0.2">
      <c r="BP149" s="353"/>
      <c r="BQ149" s="350"/>
      <c r="BR149" s="354"/>
      <c r="BS149" s="354"/>
      <c r="BT149" s="354"/>
      <c r="BU149" s="354"/>
      <c r="BV149" s="354"/>
      <c r="BW149" s="354"/>
      <c r="BX149" s="354"/>
      <c r="BY149" s="354"/>
      <c r="BZ149" s="354"/>
      <c r="CA149" s="354"/>
      <c r="CB149" s="354"/>
      <c r="CC149" s="354"/>
      <c r="CD149" s="354"/>
      <c r="CE149" s="164"/>
    </row>
    <row r="150" spans="68:83" x14ac:dyDescent="0.2">
      <c r="BP150" s="353"/>
      <c r="BQ150" s="350"/>
      <c r="BR150" s="354"/>
      <c r="BS150" s="354"/>
      <c r="BT150" s="354"/>
      <c r="BU150" s="354"/>
      <c r="BV150" s="354"/>
      <c r="BW150" s="354"/>
      <c r="BX150" s="354"/>
      <c r="BY150" s="354"/>
      <c r="BZ150" s="354"/>
      <c r="CA150" s="354"/>
      <c r="CB150" s="354"/>
      <c r="CC150" s="354"/>
      <c r="CD150" s="354"/>
      <c r="CE150" s="164"/>
    </row>
    <row r="151" spans="68:83" x14ac:dyDescent="0.2">
      <c r="BP151" s="353"/>
      <c r="BQ151" s="350"/>
      <c r="BR151" s="354"/>
      <c r="BS151" s="354"/>
      <c r="BT151" s="354"/>
      <c r="BU151" s="354"/>
      <c r="BV151" s="354"/>
      <c r="BW151" s="354"/>
      <c r="BX151" s="354"/>
      <c r="BY151" s="354"/>
      <c r="BZ151" s="354"/>
      <c r="CA151" s="354"/>
      <c r="CB151" s="354"/>
      <c r="CC151" s="354"/>
      <c r="CD151" s="354"/>
      <c r="CE151" s="164"/>
    </row>
    <row r="152" spans="68:83" x14ac:dyDescent="0.2">
      <c r="BP152" s="353"/>
      <c r="BQ152" s="350"/>
      <c r="BR152" s="354"/>
      <c r="BS152" s="354"/>
      <c r="BT152" s="354"/>
      <c r="BU152" s="354"/>
      <c r="BV152" s="354"/>
      <c r="BW152" s="354"/>
      <c r="BX152" s="354"/>
      <c r="BY152" s="354"/>
      <c r="BZ152" s="354"/>
      <c r="CA152" s="354"/>
      <c r="CB152" s="354"/>
      <c r="CC152" s="354"/>
      <c r="CD152" s="354"/>
      <c r="CE152" s="164"/>
    </row>
    <row r="153" spans="68:83" x14ac:dyDescent="0.2">
      <c r="BP153" s="353"/>
      <c r="BQ153" s="350"/>
      <c r="BR153" s="354"/>
      <c r="BS153" s="354"/>
      <c r="BT153" s="354"/>
      <c r="BU153" s="354"/>
      <c r="BV153" s="354"/>
      <c r="BW153" s="354"/>
      <c r="BX153" s="354"/>
      <c r="BY153" s="354"/>
      <c r="BZ153" s="354"/>
      <c r="CA153" s="354"/>
      <c r="CB153" s="354"/>
      <c r="CC153" s="354"/>
      <c r="CD153" s="354"/>
      <c r="CE153" s="164"/>
    </row>
    <row r="154" spans="68:83" x14ac:dyDescent="0.2">
      <c r="BP154" s="353"/>
      <c r="BQ154" s="350"/>
      <c r="BR154" s="354"/>
      <c r="BS154" s="354"/>
      <c r="BT154" s="354"/>
      <c r="BU154" s="354"/>
      <c r="BV154" s="354"/>
      <c r="BW154" s="354"/>
      <c r="BX154" s="354"/>
      <c r="BY154" s="354"/>
      <c r="BZ154" s="354"/>
      <c r="CA154" s="354"/>
      <c r="CB154" s="354"/>
      <c r="CC154" s="354"/>
      <c r="CD154" s="354"/>
      <c r="CE154" s="164"/>
    </row>
  </sheetData>
  <mergeCells count="21">
    <mergeCell ref="BE6:BF6"/>
    <mergeCell ref="BH6:BI6"/>
    <mergeCell ref="BK6:BL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54"/>
  <sheetViews>
    <sheetView tabSelected="1" zoomScale="80" zoomScaleNormal="80" workbookViewId="0">
      <pane xSplit="2" ySplit="13" topLeftCell="BF14" activePane="bottomRight" state="frozen"/>
      <selection pane="topRight" activeCell="C1" sqref="C1"/>
      <selection pane="bottomLeft" activeCell="A14" sqref="A14"/>
      <selection pane="bottomRight" activeCell="BM36" sqref="BM36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2.5703125" style="158" customWidth="1"/>
    <col min="18" max="19" width="18.5703125" style="158" customWidth="1"/>
    <col min="20" max="20" width="10.42578125" style="158" customWidth="1"/>
    <col min="21" max="22" width="18.5703125" style="158" customWidth="1"/>
    <col min="23" max="23" width="10.28515625" style="158" customWidth="1"/>
    <col min="24" max="24" width="19.5703125" style="158" customWidth="1"/>
    <col min="25" max="25" width="18.42578125" style="158" customWidth="1"/>
    <col min="26" max="26" width="10.7109375" style="158" customWidth="1"/>
    <col min="27" max="28" width="18.42578125" style="158" customWidth="1"/>
    <col min="29" max="29" width="10.5703125" style="158" customWidth="1"/>
    <col min="30" max="30" width="19.5703125" style="158" customWidth="1"/>
    <col min="31" max="31" width="18.28515625" style="158" customWidth="1"/>
    <col min="32" max="32" width="10" style="158" customWidth="1"/>
    <col min="33" max="33" width="20.42578125" style="158" customWidth="1"/>
    <col min="34" max="34" width="19.28515625" style="158" customWidth="1"/>
    <col min="35" max="35" width="10.7109375" style="158" customWidth="1"/>
    <col min="36" max="36" width="20.42578125" style="158" customWidth="1"/>
    <col min="37" max="37" width="17.5703125" style="158" customWidth="1"/>
    <col min="38" max="38" width="9.85546875" style="158" customWidth="1"/>
    <col min="39" max="39" width="18.42578125" style="158" customWidth="1"/>
    <col min="40" max="40" width="17.140625" style="158" customWidth="1"/>
    <col min="41" max="41" width="10.28515625" style="158" customWidth="1"/>
    <col min="42" max="42" width="20.140625" style="158" customWidth="1"/>
    <col min="43" max="43" width="18.7109375" style="158" customWidth="1"/>
    <col min="44" max="44" width="9.85546875" style="158" customWidth="1"/>
    <col min="45" max="45" width="20.28515625" style="158" customWidth="1"/>
    <col min="46" max="46" width="18.85546875" style="158" customWidth="1"/>
    <col min="47" max="47" width="9.140625" style="158" customWidth="1"/>
    <col min="48" max="48" width="21.28515625" style="158" customWidth="1"/>
    <col min="49" max="49" width="19.85546875" style="158" customWidth="1"/>
    <col min="50" max="50" width="10" style="158" customWidth="1"/>
    <col min="51" max="52" width="19.85546875" style="158" customWidth="1"/>
    <col min="53" max="53" width="10.5703125" style="158" customWidth="1"/>
    <col min="54" max="54" width="18" style="158" customWidth="1"/>
    <col min="55" max="55" width="16.140625" style="158" customWidth="1"/>
    <col min="56" max="56" width="8.7109375" style="158" customWidth="1"/>
    <col min="57" max="57" width="21.7109375" style="158" customWidth="1"/>
    <col min="58" max="58" width="18" style="158" customWidth="1"/>
    <col min="59" max="59" width="9.85546875" style="158" customWidth="1"/>
    <col min="60" max="60" width="17.7109375" style="158" customWidth="1"/>
    <col min="61" max="61" width="18.42578125" style="158" customWidth="1"/>
    <col min="62" max="62" width="10.5703125" style="158" customWidth="1"/>
    <col min="63" max="63" width="18.5703125" style="161" customWidth="1"/>
    <col min="64" max="64" width="16.7109375" style="161" customWidth="1"/>
    <col min="65" max="66" width="20.28515625" style="158" customWidth="1"/>
    <col min="67" max="67" width="14.7109375" style="160" customWidth="1"/>
    <col min="68" max="68" width="14.140625" style="160" customWidth="1"/>
    <col min="69" max="69" width="18.5703125" style="160" customWidth="1"/>
    <col min="70" max="70" width="23.42578125" style="160" customWidth="1"/>
    <col min="71" max="72" width="11.7109375" style="160" customWidth="1"/>
    <col min="73" max="73" width="11.7109375" style="107" customWidth="1"/>
    <col min="74" max="74" width="19.5703125" style="160" customWidth="1"/>
    <col min="75" max="75" width="13.85546875" style="160" customWidth="1"/>
    <col min="76" max="80" width="11.7109375" style="160" customWidth="1"/>
    <col min="81" max="81" width="12.5703125" style="108" customWidth="1"/>
    <col min="82" max="82" width="11.7109375" style="107" customWidth="1"/>
    <col min="83" max="95" width="13.28515625" style="160" customWidth="1"/>
    <col min="96" max="164" width="13.28515625" style="159" customWidth="1"/>
    <col min="165" max="16384" width="9.140625" style="158"/>
  </cols>
  <sheetData>
    <row r="1" spans="1:167" x14ac:dyDescent="0.2">
      <c r="B1" s="159"/>
      <c r="BK1" s="158"/>
      <c r="BL1" s="158"/>
      <c r="BO1" s="163"/>
      <c r="BP1" s="163"/>
      <c r="BU1" s="160"/>
      <c r="BW1" s="107"/>
      <c r="CC1" s="160"/>
      <c r="CD1" s="160"/>
      <c r="CE1" s="108"/>
      <c r="CF1" s="107"/>
      <c r="FI1" s="159"/>
      <c r="FJ1" s="159"/>
      <c r="FK1" s="159"/>
    </row>
    <row r="2" spans="1:167" x14ac:dyDescent="0.2">
      <c r="B2" s="159"/>
      <c r="BK2" s="158"/>
      <c r="BL2" s="158"/>
      <c r="BO2" s="163"/>
      <c r="BP2" s="163"/>
      <c r="BU2" s="160"/>
      <c r="BW2" s="107"/>
      <c r="CC2" s="160"/>
      <c r="CD2" s="160"/>
      <c r="CE2" s="108"/>
      <c r="CF2" s="107"/>
      <c r="FI2" s="159"/>
      <c r="FJ2" s="159"/>
      <c r="FK2" s="159"/>
    </row>
    <row r="3" spans="1:167" x14ac:dyDescent="0.2">
      <c r="A3" s="265" t="s">
        <v>32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 t="s">
        <v>0</v>
      </c>
      <c r="AO3" s="267"/>
      <c r="AP3" s="267"/>
      <c r="AQ3" s="267"/>
      <c r="AR3" s="267"/>
      <c r="AS3" s="267"/>
      <c r="AT3" s="268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02"/>
      <c r="BL3" s="202"/>
      <c r="BM3" s="159"/>
      <c r="BN3" s="159"/>
      <c r="BU3" s="160"/>
      <c r="BV3" s="107"/>
    </row>
    <row r="4" spans="1:167" x14ac:dyDescent="0.2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8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02"/>
      <c r="BL4" s="202"/>
      <c r="BM4" s="159"/>
      <c r="BN4" s="159"/>
      <c r="BU4" s="160"/>
      <c r="BV4" s="107"/>
    </row>
    <row r="5" spans="1:167" x14ac:dyDescent="0.2">
      <c r="A5" s="270"/>
      <c r="B5" s="271" t="s">
        <v>322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72"/>
      <c r="BL5" s="272"/>
      <c r="BM5" s="274"/>
      <c r="BN5" s="274"/>
      <c r="BO5" s="344"/>
      <c r="BP5" s="275"/>
      <c r="BQ5" s="275"/>
      <c r="BR5" s="275"/>
      <c r="BS5" s="275"/>
      <c r="BU5" s="160"/>
      <c r="BV5" s="107"/>
    </row>
    <row r="6" spans="1:167" s="196" customFormat="1" ht="13.5" thickBot="1" x14ac:dyDescent="0.25">
      <c r="A6" s="276" t="s">
        <v>1</v>
      </c>
      <c r="B6" s="277"/>
      <c r="C6" s="374" t="s">
        <v>323</v>
      </c>
      <c r="D6" s="374"/>
      <c r="E6" s="371"/>
      <c r="F6" s="374" t="s">
        <v>324</v>
      </c>
      <c r="G6" s="374"/>
      <c r="H6" s="279"/>
      <c r="I6" s="374" t="s">
        <v>334</v>
      </c>
      <c r="J6" s="374"/>
      <c r="K6" s="279"/>
      <c r="L6" s="374" t="s">
        <v>335</v>
      </c>
      <c r="M6" s="374"/>
      <c r="N6" s="280"/>
      <c r="O6" s="374" t="s">
        <v>325</v>
      </c>
      <c r="P6" s="374"/>
      <c r="Q6" s="371"/>
      <c r="R6" s="374" t="s">
        <v>326</v>
      </c>
      <c r="S6" s="374"/>
      <c r="T6" s="371"/>
      <c r="U6" s="374" t="s">
        <v>336</v>
      </c>
      <c r="V6" s="374"/>
      <c r="W6" s="279"/>
      <c r="X6" s="374" t="s">
        <v>337</v>
      </c>
      <c r="Y6" s="374"/>
      <c r="Z6" s="371"/>
      <c r="AA6" s="374" t="s">
        <v>327</v>
      </c>
      <c r="AB6" s="374"/>
      <c r="AC6" s="279"/>
      <c r="AD6" s="374" t="s">
        <v>328</v>
      </c>
      <c r="AE6" s="374"/>
      <c r="AF6" s="280"/>
      <c r="AG6" s="374" t="s">
        <v>329</v>
      </c>
      <c r="AH6" s="374"/>
      <c r="AI6" s="280"/>
      <c r="AJ6" s="374" t="s">
        <v>338</v>
      </c>
      <c r="AK6" s="374"/>
      <c r="AL6" s="279"/>
      <c r="AM6" s="374" t="s">
        <v>339</v>
      </c>
      <c r="AN6" s="374"/>
      <c r="AO6" s="279"/>
      <c r="AP6" s="374" t="s">
        <v>330</v>
      </c>
      <c r="AQ6" s="374"/>
      <c r="AR6" s="279"/>
      <c r="AS6" s="374" t="s">
        <v>331</v>
      </c>
      <c r="AT6" s="374"/>
      <c r="AU6" s="279"/>
      <c r="AV6" s="374" t="s">
        <v>332</v>
      </c>
      <c r="AW6" s="374"/>
      <c r="AX6" s="371"/>
      <c r="AY6" s="374" t="s">
        <v>340</v>
      </c>
      <c r="AZ6" s="374"/>
      <c r="BA6" s="279"/>
      <c r="BB6" s="374" t="s">
        <v>341</v>
      </c>
      <c r="BC6" s="374"/>
      <c r="BD6" s="279"/>
      <c r="BE6" s="374" t="s">
        <v>342</v>
      </c>
      <c r="BF6" s="374"/>
      <c r="BG6" s="279"/>
      <c r="BH6" s="374" t="s">
        <v>333</v>
      </c>
      <c r="BI6" s="374"/>
      <c r="BJ6" s="279"/>
      <c r="BK6" s="374" t="s">
        <v>2</v>
      </c>
      <c r="BL6" s="374"/>
      <c r="BM6" s="282"/>
      <c r="BN6" s="282"/>
      <c r="BO6" s="244"/>
      <c r="BP6" s="344"/>
      <c r="BQ6" s="344"/>
      <c r="BR6" s="344"/>
      <c r="BS6" s="344"/>
      <c r="BT6" s="344"/>
      <c r="BU6" s="275"/>
      <c r="BV6" s="107"/>
      <c r="BW6" s="160"/>
      <c r="BX6" s="160"/>
      <c r="BY6" s="160"/>
      <c r="BZ6" s="160"/>
      <c r="CA6" s="160"/>
      <c r="CB6" s="160"/>
      <c r="CC6" s="108"/>
      <c r="CD6" s="107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</row>
    <row r="7" spans="1:167" ht="13.5" thickTop="1" x14ac:dyDescent="0.2">
      <c r="A7" s="270"/>
      <c r="B7" s="28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84"/>
      <c r="BL7" s="284"/>
      <c r="BM7" s="286"/>
      <c r="BN7" s="286"/>
      <c r="BO7" s="345"/>
      <c r="BP7" s="275"/>
      <c r="BQ7" s="275"/>
      <c r="BR7" s="275"/>
      <c r="BS7" s="275"/>
      <c r="BT7" s="275"/>
      <c r="BU7" s="275"/>
      <c r="BV7" s="107"/>
    </row>
    <row r="8" spans="1:167" x14ac:dyDescent="0.2">
      <c r="A8" s="270"/>
      <c r="B8" s="283"/>
      <c r="C8" s="284"/>
      <c r="D8" s="284" t="s">
        <v>3</v>
      </c>
      <c r="E8" s="284"/>
      <c r="F8" s="284"/>
      <c r="G8" s="284" t="s">
        <v>3</v>
      </c>
      <c r="H8" s="267"/>
      <c r="I8" s="284"/>
      <c r="J8" s="284" t="s">
        <v>3</v>
      </c>
      <c r="K8" s="267"/>
      <c r="L8" s="284"/>
      <c r="M8" s="284" t="s">
        <v>3</v>
      </c>
      <c r="N8" s="267"/>
      <c r="O8" s="284"/>
      <c r="P8" s="284" t="s">
        <v>3</v>
      </c>
      <c r="Q8" s="284"/>
      <c r="R8" s="284"/>
      <c r="S8" s="284" t="s">
        <v>3</v>
      </c>
      <c r="T8" s="284"/>
      <c r="U8" s="284"/>
      <c r="V8" s="284" t="s">
        <v>3</v>
      </c>
      <c r="W8" s="267"/>
      <c r="X8" s="284"/>
      <c r="Y8" s="284" t="s">
        <v>3</v>
      </c>
      <c r="Z8" s="284"/>
      <c r="AA8" s="284"/>
      <c r="AB8" s="284" t="s">
        <v>3</v>
      </c>
      <c r="AC8" s="267"/>
      <c r="AD8" s="284"/>
      <c r="AE8" s="284" t="s">
        <v>3</v>
      </c>
      <c r="AF8" s="267"/>
      <c r="AG8" s="284"/>
      <c r="AH8" s="284" t="s">
        <v>3</v>
      </c>
      <c r="AI8" s="267"/>
      <c r="AJ8" s="284"/>
      <c r="AK8" s="284" t="s">
        <v>3</v>
      </c>
      <c r="AL8" s="267"/>
      <c r="AM8" s="284"/>
      <c r="AN8" s="284" t="s">
        <v>3</v>
      </c>
      <c r="AO8" s="267"/>
      <c r="AP8" s="284"/>
      <c r="AQ8" s="284" t="s">
        <v>3</v>
      </c>
      <c r="AR8" s="267"/>
      <c r="AS8" s="284"/>
      <c r="AT8" s="284" t="s">
        <v>3</v>
      </c>
      <c r="AU8" s="267"/>
      <c r="AV8" s="284"/>
      <c r="AW8" s="284" t="s">
        <v>3</v>
      </c>
      <c r="AX8" s="284"/>
      <c r="AY8" s="284"/>
      <c r="AZ8" s="284" t="s">
        <v>3</v>
      </c>
      <c r="BA8" s="267"/>
      <c r="BB8" s="284"/>
      <c r="BC8" s="284" t="s">
        <v>3</v>
      </c>
      <c r="BD8" s="267"/>
      <c r="BE8" s="284"/>
      <c r="BF8" s="284" t="s">
        <v>3</v>
      </c>
      <c r="BG8" s="267"/>
      <c r="BH8" s="284"/>
      <c r="BI8" s="284" t="s">
        <v>3</v>
      </c>
      <c r="BJ8" s="267"/>
      <c r="BK8" s="284"/>
      <c r="BL8" s="284" t="s">
        <v>3</v>
      </c>
      <c r="BM8" s="286"/>
      <c r="BN8" s="286"/>
      <c r="BO8" s="345"/>
      <c r="BP8" s="275"/>
      <c r="BQ8" s="275"/>
      <c r="BR8" s="275"/>
      <c r="BS8" s="275"/>
      <c r="BT8" s="275"/>
      <c r="BU8" s="275"/>
      <c r="BV8" s="107"/>
    </row>
    <row r="9" spans="1:167" x14ac:dyDescent="0.2">
      <c r="A9" s="287"/>
      <c r="B9" s="283"/>
      <c r="C9" s="284" t="s">
        <v>3</v>
      </c>
      <c r="D9" s="284" t="s">
        <v>19</v>
      </c>
      <c r="E9" s="284"/>
      <c r="F9" s="284" t="s">
        <v>3</v>
      </c>
      <c r="G9" s="284" t="s">
        <v>19</v>
      </c>
      <c r="H9" s="284"/>
      <c r="I9" s="284" t="s">
        <v>3</v>
      </c>
      <c r="J9" s="284" t="s">
        <v>19</v>
      </c>
      <c r="K9" s="284"/>
      <c r="L9" s="284" t="s">
        <v>3</v>
      </c>
      <c r="M9" s="284" t="s">
        <v>19</v>
      </c>
      <c r="N9" s="284"/>
      <c r="O9" s="284" t="s">
        <v>3</v>
      </c>
      <c r="P9" s="284" t="s">
        <v>19</v>
      </c>
      <c r="Q9" s="284"/>
      <c r="R9" s="284" t="s">
        <v>3</v>
      </c>
      <c r="S9" s="284" t="s">
        <v>19</v>
      </c>
      <c r="T9" s="284"/>
      <c r="U9" s="284" t="s">
        <v>3</v>
      </c>
      <c r="V9" s="284" t="s">
        <v>19</v>
      </c>
      <c r="W9" s="284"/>
      <c r="X9" s="284" t="s">
        <v>3</v>
      </c>
      <c r="Y9" s="284" t="s">
        <v>19</v>
      </c>
      <c r="Z9" s="284"/>
      <c r="AA9" s="284" t="s">
        <v>3</v>
      </c>
      <c r="AB9" s="284" t="s">
        <v>19</v>
      </c>
      <c r="AC9" s="284"/>
      <c r="AD9" s="284" t="s">
        <v>3</v>
      </c>
      <c r="AE9" s="284" t="s">
        <v>19</v>
      </c>
      <c r="AF9" s="284"/>
      <c r="AG9" s="284" t="s">
        <v>3</v>
      </c>
      <c r="AH9" s="284" t="s">
        <v>19</v>
      </c>
      <c r="AI9" s="284"/>
      <c r="AJ9" s="284" t="s">
        <v>3</v>
      </c>
      <c r="AK9" s="284" t="s">
        <v>19</v>
      </c>
      <c r="AL9" s="284"/>
      <c r="AM9" s="284" t="s">
        <v>3</v>
      </c>
      <c r="AN9" s="284" t="s">
        <v>19</v>
      </c>
      <c r="AO9" s="284"/>
      <c r="AP9" s="284" t="s">
        <v>3</v>
      </c>
      <c r="AQ9" s="284" t="s">
        <v>19</v>
      </c>
      <c r="AR9" s="284"/>
      <c r="AS9" s="284" t="s">
        <v>3</v>
      </c>
      <c r="AT9" s="284" t="s">
        <v>19</v>
      </c>
      <c r="AU9" s="284"/>
      <c r="AV9" s="284" t="s">
        <v>3</v>
      </c>
      <c r="AW9" s="284" t="s">
        <v>19</v>
      </c>
      <c r="AX9" s="284"/>
      <c r="AY9" s="284" t="s">
        <v>3</v>
      </c>
      <c r="AZ9" s="284" t="s">
        <v>19</v>
      </c>
      <c r="BA9" s="284"/>
      <c r="BB9" s="284" t="s">
        <v>3</v>
      </c>
      <c r="BC9" s="284" t="s">
        <v>19</v>
      </c>
      <c r="BD9" s="284"/>
      <c r="BE9" s="284" t="s">
        <v>3</v>
      </c>
      <c r="BF9" s="284" t="s">
        <v>19</v>
      </c>
      <c r="BG9" s="284"/>
      <c r="BH9" s="284" t="s">
        <v>3</v>
      </c>
      <c r="BI9" s="284" t="s">
        <v>19</v>
      </c>
      <c r="BJ9" s="284"/>
      <c r="BK9" s="284" t="s">
        <v>3</v>
      </c>
      <c r="BL9" s="284" t="s">
        <v>19</v>
      </c>
      <c r="BM9" s="286"/>
      <c r="BN9" s="286"/>
      <c r="BO9" s="345"/>
      <c r="BP9" s="345"/>
      <c r="BQ9" s="345"/>
      <c r="BR9" s="345"/>
      <c r="BS9" s="345"/>
      <c r="BT9" s="345"/>
      <c r="BU9" s="345"/>
      <c r="BV9" s="107"/>
    </row>
    <row r="10" spans="1:167" x14ac:dyDescent="0.2">
      <c r="A10" s="270"/>
      <c r="B10" s="288" t="s">
        <v>20</v>
      </c>
      <c r="C10" s="284" t="s">
        <v>23</v>
      </c>
      <c r="D10" s="284" t="s">
        <v>21</v>
      </c>
      <c r="E10" s="284"/>
      <c r="F10" s="284" t="s">
        <v>23</v>
      </c>
      <c r="G10" s="284" t="s">
        <v>21</v>
      </c>
      <c r="H10" s="284"/>
      <c r="I10" s="284" t="s">
        <v>23</v>
      </c>
      <c r="J10" s="284" t="s">
        <v>21</v>
      </c>
      <c r="K10" s="284"/>
      <c r="L10" s="284" t="s">
        <v>23</v>
      </c>
      <c r="M10" s="284" t="s">
        <v>21</v>
      </c>
      <c r="N10" s="284"/>
      <c r="O10" s="284" t="s">
        <v>23</v>
      </c>
      <c r="P10" s="284" t="s">
        <v>21</v>
      </c>
      <c r="Q10" s="284"/>
      <c r="R10" s="284" t="s">
        <v>23</v>
      </c>
      <c r="S10" s="284" t="s">
        <v>21</v>
      </c>
      <c r="T10" s="284"/>
      <c r="U10" s="284" t="s">
        <v>23</v>
      </c>
      <c r="V10" s="284" t="s">
        <v>21</v>
      </c>
      <c r="W10" s="284"/>
      <c r="X10" s="284" t="s">
        <v>23</v>
      </c>
      <c r="Y10" s="284" t="s">
        <v>21</v>
      </c>
      <c r="Z10" s="284"/>
      <c r="AA10" s="284" t="s">
        <v>23</v>
      </c>
      <c r="AB10" s="284" t="s">
        <v>21</v>
      </c>
      <c r="AC10" s="284"/>
      <c r="AD10" s="284" t="s">
        <v>23</v>
      </c>
      <c r="AE10" s="284" t="s">
        <v>21</v>
      </c>
      <c r="AF10" s="284"/>
      <c r="AG10" s="284" t="s">
        <v>23</v>
      </c>
      <c r="AH10" s="284" t="s">
        <v>21</v>
      </c>
      <c r="AI10" s="284"/>
      <c r="AJ10" s="284" t="s">
        <v>23</v>
      </c>
      <c r="AK10" s="284" t="s">
        <v>21</v>
      </c>
      <c r="AL10" s="284"/>
      <c r="AM10" s="284" t="s">
        <v>23</v>
      </c>
      <c r="AN10" s="284" t="s">
        <v>21</v>
      </c>
      <c r="AO10" s="284"/>
      <c r="AP10" s="284" t="s">
        <v>23</v>
      </c>
      <c r="AQ10" s="284" t="s">
        <v>21</v>
      </c>
      <c r="AR10" s="284"/>
      <c r="AS10" s="284" t="s">
        <v>23</v>
      </c>
      <c r="AT10" s="284" t="s">
        <v>21</v>
      </c>
      <c r="AU10" s="284"/>
      <c r="AV10" s="284" t="s">
        <v>23</v>
      </c>
      <c r="AW10" s="284" t="s">
        <v>21</v>
      </c>
      <c r="AX10" s="284"/>
      <c r="AY10" s="284" t="s">
        <v>23</v>
      </c>
      <c r="AZ10" s="284" t="s">
        <v>21</v>
      </c>
      <c r="BA10" s="284"/>
      <c r="BB10" s="284" t="s">
        <v>23</v>
      </c>
      <c r="BC10" s="284" t="s">
        <v>21</v>
      </c>
      <c r="BD10" s="284"/>
      <c r="BE10" s="284" t="s">
        <v>23</v>
      </c>
      <c r="BF10" s="284" t="s">
        <v>21</v>
      </c>
      <c r="BG10" s="284"/>
      <c r="BH10" s="284" t="s">
        <v>23</v>
      </c>
      <c r="BI10" s="284" t="s">
        <v>21</v>
      </c>
      <c r="BJ10" s="284"/>
      <c r="BK10" s="284" t="s">
        <v>24</v>
      </c>
      <c r="BL10" s="284" t="s">
        <v>21</v>
      </c>
      <c r="BM10" s="286"/>
      <c r="BN10" s="286"/>
      <c r="BO10" s="345"/>
      <c r="BP10" s="345"/>
      <c r="BQ10" s="345"/>
      <c r="BR10" s="345"/>
      <c r="BS10" s="345"/>
      <c r="BT10" s="345"/>
      <c r="BU10" s="345"/>
      <c r="BV10" s="107"/>
    </row>
    <row r="11" spans="1:167" s="210" customFormat="1" ht="15.75" customHeight="1" x14ac:dyDescent="0.2">
      <c r="A11" s="289"/>
      <c r="B11" s="290"/>
      <c r="C11" s="284"/>
      <c r="D11" s="284" t="s">
        <v>22</v>
      </c>
      <c r="E11" s="284"/>
      <c r="F11" s="284"/>
      <c r="G11" s="284" t="s">
        <v>22</v>
      </c>
      <c r="H11" s="284"/>
      <c r="I11" s="284"/>
      <c r="J11" s="284" t="s">
        <v>22</v>
      </c>
      <c r="K11" s="284"/>
      <c r="L11" s="284"/>
      <c r="M11" s="284" t="s">
        <v>22</v>
      </c>
      <c r="N11" s="284"/>
      <c r="O11" s="284"/>
      <c r="P11" s="284" t="s">
        <v>22</v>
      </c>
      <c r="Q11" s="284"/>
      <c r="R11" s="284"/>
      <c r="S11" s="284" t="s">
        <v>22</v>
      </c>
      <c r="T11" s="284"/>
      <c r="U11" s="284"/>
      <c r="V11" s="284" t="s">
        <v>22</v>
      </c>
      <c r="W11" s="284"/>
      <c r="X11" s="284"/>
      <c r="Y11" s="284" t="s">
        <v>22</v>
      </c>
      <c r="Z11" s="284"/>
      <c r="AA11" s="284"/>
      <c r="AB11" s="284" t="s">
        <v>22</v>
      </c>
      <c r="AC11" s="284"/>
      <c r="AD11" s="284"/>
      <c r="AE11" s="284" t="s">
        <v>22</v>
      </c>
      <c r="AF11" s="284"/>
      <c r="AG11" s="284"/>
      <c r="AH11" s="284" t="s">
        <v>22</v>
      </c>
      <c r="AI11" s="284"/>
      <c r="AJ11" s="284"/>
      <c r="AK11" s="284" t="s">
        <v>22</v>
      </c>
      <c r="AL11" s="284"/>
      <c r="AM11" s="284"/>
      <c r="AN11" s="284" t="s">
        <v>22</v>
      </c>
      <c r="AO11" s="284"/>
      <c r="AP11" s="284"/>
      <c r="AQ11" s="284" t="s">
        <v>22</v>
      </c>
      <c r="AR11" s="284"/>
      <c r="AS11" s="284"/>
      <c r="AT11" s="284" t="s">
        <v>22</v>
      </c>
      <c r="AU11" s="284"/>
      <c r="AV11" s="284"/>
      <c r="AW11" s="284" t="s">
        <v>22</v>
      </c>
      <c r="AX11" s="284"/>
      <c r="AY11" s="284"/>
      <c r="AZ11" s="284" t="s">
        <v>22</v>
      </c>
      <c r="BA11" s="284"/>
      <c r="BB11" s="284"/>
      <c r="BC11" s="284" t="s">
        <v>22</v>
      </c>
      <c r="BD11" s="284"/>
      <c r="BE11" s="284"/>
      <c r="BF11" s="284" t="s">
        <v>22</v>
      </c>
      <c r="BG11" s="284"/>
      <c r="BH11" s="284"/>
      <c r="BI11" s="284" t="s">
        <v>22</v>
      </c>
      <c r="BJ11" s="284"/>
      <c r="BK11" s="284"/>
      <c r="BL11" s="284" t="s">
        <v>22</v>
      </c>
      <c r="BM11" s="286"/>
      <c r="BN11" s="286"/>
      <c r="BO11" s="345"/>
      <c r="BP11" s="345"/>
      <c r="BQ11" s="345"/>
      <c r="BR11" s="345"/>
      <c r="BS11" s="345"/>
      <c r="BT11" s="345"/>
      <c r="BU11" s="345"/>
      <c r="BV11" s="114"/>
      <c r="BW11" s="212"/>
      <c r="BX11" s="212"/>
      <c r="BY11" s="212"/>
      <c r="BZ11" s="212"/>
      <c r="CA11" s="212"/>
      <c r="CB11" s="212"/>
      <c r="CC11" s="116"/>
      <c r="CD11" s="114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</row>
    <row r="12" spans="1:167" x14ac:dyDescent="0.2">
      <c r="A12" s="270"/>
      <c r="B12" s="283"/>
      <c r="C12" s="284"/>
      <c r="D12" s="284" t="s">
        <v>4</v>
      </c>
      <c r="E12" s="284"/>
      <c r="F12" s="284"/>
      <c r="G12" s="284" t="s">
        <v>4</v>
      </c>
      <c r="H12" s="284"/>
      <c r="I12" s="284"/>
      <c r="J12" s="284" t="s">
        <v>4</v>
      </c>
      <c r="K12" s="284"/>
      <c r="L12" s="284"/>
      <c r="M12" s="284" t="s">
        <v>4</v>
      </c>
      <c r="N12" s="267"/>
      <c r="O12" s="284"/>
      <c r="P12" s="284" t="s">
        <v>4</v>
      </c>
      <c r="Q12" s="284"/>
      <c r="R12" s="284"/>
      <c r="S12" s="284" t="s">
        <v>4</v>
      </c>
      <c r="T12" s="284"/>
      <c r="U12" s="284"/>
      <c r="V12" s="284" t="s">
        <v>4</v>
      </c>
      <c r="W12" s="284"/>
      <c r="X12" s="284"/>
      <c r="Y12" s="284" t="s">
        <v>4</v>
      </c>
      <c r="Z12" s="284"/>
      <c r="AA12" s="284"/>
      <c r="AB12" s="284" t="s">
        <v>4</v>
      </c>
      <c r="AC12" s="284"/>
      <c r="AD12" s="284"/>
      <c r="AE12" s="284" t="s">
        <v>4</v>
      </c>
      <c r="AF12" s="284"/>
      <c r="AG12" s="284"/>
      <c r="AH12" s="284" t="s">
        <v>4</v>
      </c>
      <c r="AI12" s="284"/>
      <c r="AJ12" s="284"/>
      <c r="AK12" s="284" t="s">
        <v>4</v>
      </c>
      <c r="AL12" s="284"/>
      <c r="AM12" s="284"/>
      <c r="AN12" s="284" t="s">
        <v>4</v>
      </c>
      <c r="AO12" s="284"/>
      <c r="AP12" s="284"/>
      <c r="AQ12" s="284" t="s">
        <v>4</v>
      </c>
      <c r="AR12" s="284"/>
      <c r="AS12" s="284"/>
      <c r="AT12" s="284" t="s">
        <v>4</v>
      </c>
      <c r="AU12" s="284"/>
      <c r="AV12" s="284"/>
      <c r="AW12" s="284" t="s">
        <v>4</v>
      </c>
      <c r="AX12" s="284"/>
      <c r="AY12" s="284"/>
      <c r="AZ12" s="284" t="s">
        <v>4</v>
      </c>
      <c r="BA12" s="284"/>
      <c r="BB12" s="284"/>
      <c r="BC12" s="284" t="s">
        <v>4</v>
      </c>
      <c r="BD12" s="284"/>
      <c r="BE12" s="284"/>
      <c r="BF12" s="284" t="s">
        <v>4</v>
      </c>
      <c r="BG12" s="284"/>
      <c r="BH12" s="284"/>
      <c r="BI12" s="284" t="s">
        <v>4</v>
      </c>
      <c r="BJ12" s="284"/>
      <c r="BK12" s="284"/>
      <c r="BL12" s="284" t="s">
        <v>4</v>
      </c>
      <c r="BM12" s="286"/>
      <c r="BN12" s="286"/>
      <c r="BO12" s="345"/>
      <c r="BP12" s="275"/>
      <c r="BQ12" s="345"/>
      <c r="BR12" s="345"/>
      <c r="BS12" s="345"/>
      <c r="BT12" s="345"/>
      <c r="BU12" s="345"/>
      <c r="BV12" s="117"/>
    </row>
    <row r="13" spans="1:167" s="206" customFormat="1" x14ac:dyDescent="0.2">
      <c r="A13" s="291"/>
      <c r="B13" s="292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4"/>
      <c r="BM13" s="286"/>
      <c r="BN13" s="286"/>
      <c r="BO13" s="345"/>
      <c r="BP13" s="275"/>
      <c r="BQ13" s="275"/>
      <c r="BR13" s="275"/>
      <c r="BS13" s="275"/>
      <c r="BT13" s="275"/>
      <c r="BU13" s="275"/>
      <c r="BV13" s="107"/>
      <c r="BW13" s="160"/>
      <c r="BX13" s="160"/>
      <c r="BY13" s="160"/>
      <c r="BZ13" s="160"/>
      <c r="CA13" s="160"/>
      <c r="CB13" s="160"/>
      <c r="CC13" s="108"/>
      <c r="CD13" s="107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</row>
    <row r="14" spans="1:167" x14ac:dyDescent="0.2">
      <c r="A14" s="295" t="s">
        <v>1</v>
      </c>
      <c r="B14" s="283"/>
      <c r="C14" s="266"/>
      <c r="D14" s="267"/>
      <c r="E14" s="267"/>
      <c r="F14" s="267"/>
      <c r="G14" s="267"/>
      <c r="H14" s="267"/>
      <c r="I14" s="266"/>
      <c r="J14" s="267"/>
      <c r="K14" s="267"/>
      <c r="L14" s="266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97"/>
      <c r="BI14" s="297"/>
      <c r="BJ14" s="267"/>
      <c r="BK14" s="297"/>
      <c r="BL14" s="299"/>
      <c r="BM14" s="286"/>
      <c r="BN14" s="286"/>
      <c r="BO14" s="345"/>
      <c r="BP14" s="275"/>
      <c r="BQ14" s="275"/>
      <c r="BR14" s="275"/>
      <c r="BS14" s="275"/>
      <c r="BT14" s="275"/>
      <c r="BU14" s="275"/>
      <c r="BV14" s="107"/>
    </row>
    <row r="15" spans="1:167" x14ac:dyDescent="0.2">
      <c r="A15" s="287">
        <v>1</v>
      </c>
      <c r="B15" s="296" t="s">
        <v>5</v>
      </c>
      <c r="C15" s="297">
        <v>114.22</v>
      </c>
      <c r="D15" s="298">
        <v>111.94</v>
      </c>
      <c r="E15" s="298"/>
      <c r="F15" s="297">
        <v>113.82</v>
      </c>
      <c r="G15" s="298">
        <v>112.12</v>
      </c>
      <c r="H15" s="267"/>
      <c r="I15" s="297">
        <v>114.28</v>
      </c>
      <c r="J15" s="298">
        <v>111.68</v>
      </c>
      <c r="K15" s="267"/>
      <c r="L15" s="297">
        <v>114.06</v>
      </c>
      <c r="M15" s="298">
        <v>110.64</v>
      </c>
      <c r="N15" s="267"/>
      <c r="O15" s="297">
        <v>114.01</v>
      </c>
      <c r="P15" s="298">
        <v>111.15</v>
      </c>
      <c r="Q15" s="298"/>
      <c r="R15" s="297">
        <v>114.54</v>
      </c>
      <c r="S15" s="298">
        <v>111.73</v>
      </c>
      <c r="T15" s="298"/>
      <c r="U15" s="297">
        <v>115.84</v>
      </c>
      <c r="V15" s="298">
        <v>110.51</v>
      </c>
      <c r="W15" s="267"/>
      <c r="X15" s="297">
        <v>115.36</v>
      </c>
      <c r="Y15" s="298">
        <v>110.74</v>
      </c>
      <c r="Z15" s="298"/>
      <c r="AA15" s="297">
        <v>115.15</v>
      </c>
      <c r="AB15" s="298">
        <v>110.72</v>
      </c>
      <c r="AC15" s="267"/>
      <c r="AD15" s="297">
        <v>118.28</v>
      </c>
      <c r="AE15" s="298">
        <v>109.2</v>
      </c>
      <c r="AF15" s="267"/>
      <c r="AG15" s="297">
        <v>117.98</v>
      </c>
      <c r="AH15" s="298">
        <v>109.37</v>
      </c>
      <c r="AI15" s="267"/>
      <c r="AJ15" s="297">
        <v>117.5</v>
      </c>
      <c r="AK15" s="298">
        <v>109.97</v>
      </c>
      <c r="AL15" s="267"/>
      <c r="AM15" s="297">
        <v>117.99</v>
      </c>
      <c r="AN15" s="298">
        <v>109.8</v>
      </c>
      <c r="AO15" s="267"/>
      <c r="AP15" s="297">
        <v>117.47</v>
      </c>
      <c r="AQ15" s="298">
        <v>110.07</v>
      </c>
      <c r="AR15" s="267"/>
      <c r="AS15" s="297">
        <v>117.66</v>
      </c>
      <c r="AT15" s="298">
        <v>109.33</v>
      </c>
      <c r="AU15" s="267"/>
      <c r="AV15" s="297">
        <v>117.4</v>
      </c>
      <c r="AW15" s="298">
        <v>109.54</v>
      </c>
      <c r="AX15" s="298"/>
      <c r="AY15" s="297">
        <v>117.31</v>
      </c>
      <c r="AZ15" s="298">
        <v>109.72</v>
      </c>
      <c r="BA15" s="267"/>
      <c r="BB15" s="297">
        <v>117.69</v>
      </c>
      <c r="BC15" s="298">
        <v>109.67</v>
      </c>
      <c r="BD15" s="267"/>
      <c r="BE15" s="297">
        <v>116.46</v>
      </c>
      <c r="BF15" s="298">
        <v>110.77</v>
      </c>
      <c r="BG15" s="267"/>
      <c r="BH15" s="297">
        <v>116.78</v>
      </c>
      <c r="BI15" s="299">
        <v>109.75</v>
      </c>
      <c r="BJ15" s="267"/>
      <c r="BK15" s="297">
        <f>(C15+F15+I15+L15+O15+R15+U15+X15+AA15+AD15+AG15+AJ15+AM15+AP15+AS15+AV15+AY15+BB15+BE15+BH15)/20</f>
        <v>116.19000000000001</v>
      </c>
      <c r="BL15" s="299">
        <f>(D15+G15+J15+M15+P15+S15+V15+Y15+AB15+AE15+AH15+AK15+AN15+AQ15+AT15+AW15+AZ15+BC15+BF15+BI15)/20</f>
        <v>110.42100000000001</v>
      </c>
      <c r="BM15" s="300"/>
      <c r="BN15" s="300"/>
      <c r="BO15" s="346"/>
      <c r="BP15" s="301"/>
      <c r="BQ15" s="301"/>
      <c r="BR15" s="275"/>
      <c r="BS15" s="347"/>
      <c r="BT15" s="347"/>
      <c r="BU15" s="275"/>
      <c r="BV15" s="107"/>
    </row>
    <row r="16" spans="1:167" s="202" customFormat="1" x14ac:dyDescent="0.2">
      <c r="A16" s="287">
        <v>2</v>
      </c>
      <c r="B16" s="296" t="s">
        <v>6</v>
      </c>
      <c r="C16" s="297">
        <v>0.79590000000000005</v>
      </c>
      <c r="D16" s="298">
        <v>160.66</v>
      </c>
      <c r="E16" s="298"/>
      <c r="F16" s="297">
        <v>0.79300000000000004</v>
      </c>
      <c r="G16" s="298">
        <v>160.93</v>
      </c>
      <c r="H16" s="267"/>
      <c r="I16" s="297">
        <v>0.78649999999999998</v>
      </c>
      <c r="J16" s="298">
        <v>162.28</v>
      </c>
      <c r="K16" s="267"/>
      <c r="L16" s="297">
        <v>0.78380000000000005</v>
      </c>
      <c r="M16" s="298">
        <v>161.01</v>
      </c>
      <c r="N16" s="267"/>
      <c r="O16" s="297">
        <v>0.79400000000000004</v>
      </c>
      <c r="P16" s="298">
        <v>159.59</v>
      </c>
      <c r="Q16" s="298"/>
      <c r="R16" s="297">
        <v>0.79330000000000001</v>
      </c>
      <c r="S16" s="298">
        <v>161.32</v>
      </c>
      <c r="T16" s="298"/>
      <c r="U16" s="297">
        <v>0.79490000000000005</v>
      </c>
      <c r="V16" s="298">
        <v>161.05000000000001</v>
      </c>
      <c r="W16" s="267"/>
      <c r="X16" s="297">
        <v>0.7873</v>
      </c>
      <c r="Y16" s="298">
        <v>162.26</v>
      </c>
      <c r="Z16" s="298"/>
      <c r="AA16" s="297">
        <v>0.7903</v>
      </c>
      <c r="AB16" s="298">
        <v>161.31</v>
      </c>
      <c r="AC16" s="267"/>
      <c r="AD16" s="297">
        <v>0.79900000000000004</v>
      </c>
      <c r="AE16" s="298">
        <v>161.66</v>
      </c>
      <c r="AF16" s="267"/>
      <c r="AG16" s="297">
        <v>0.8034</v>
      </c>
      <c r="AH16" s="298">
        <v>160.62</v>
      </c>
      <c r="AI16" s="267"/>
      <c r="AJ16" s="297">
        <v>0.80279999999999996</v>
      </c>
      <c r="AK16" s="298">
        <v>160.96</v>
      </c>
      <c r="AL16" s="267"/>
      <c r="AM16" s="297">
        <v>0.81</v>
      </c>
      <c r="AN16" s="298">
        <v>159.94</v>
      </c>
      <c r="AO16" s="267"/>
      <c r="AP16" s="297">
        <v>0.81020000000000003</v>
      </c>
      <c r="AQ16" s="298">
        <v>159.58000000000001</v>
      </c>
      <c r="AR16" s="267"/>
      <c r="AS16" s="297">
        <v>0.81059999999999999</v>
      </c>
      <c r="AT16" s="298">
        <v>158.69</v>
      </c>
      <c r="AU16" s="267"/>
      <c r="AV16" s="297">
        <v>0.81610000000000005</v>
      </c>
      <c r="AW16" s="298">
        <v>157.57</v>
      </c>
      <c r="AX16" s="298"/>
      <c r="AY16" s="297">
        <v>0.81559999999999999</v>
      </c>
      <c r="AZ16" s="298">
        <v>157.81</v>
      </c>
      <c r="BA16" s="267"/>
      <c r="BB16" s="297">
        <v>0.81789999999999996</v>
      </c>
      <c r="BC16" s="298">
        <v>157.80000000000001</v>
      </c>
      <c r="BD16" s="267"/>
      <c r="BE16" s="297">
        <v>0.81589999999999996</v>
      </c>
      <c r="BF16" s="298">
        <v>158.12</v>
      </c>
      <c r="BG16" s="267"/>
      <c r="BH16" s="297">
        <v>0.8135</v>
      </c>
      <c r="BI16" s="299">
        <v>157.56</v>
      </c>
      <c r="BJ16" s="267"/>
      <c r="BK16" s="297">
        <f t="shared" ref="BK16:BL29" si="0">(C16+F16+I16+L16+O16+R16+U16+X16+AA16+AD16+AG16+AJ16+AM16+AP16+AS16+AV16+AY16+BB16+BE16+BH16)/20</f>
        <v>0.80170000000000008</v>
      </c>
      <c r="BL16" s="299">
        <f t="shared" si="0"/>
        <v>160.036</v>
      </c>
      <c r="BM16" s="300"/>
      <c r="BN16" s="300"/>
      <c r="BO16" s="346"/>
      <c r="BP16" s="301"/>
      <c r="BQ16" s="301"/>
      <c r="BR16" s="275"/>
      <c r="BS16" s="347"/>
      <c r="BT16" s="347"/>
      <c r="BU16" s="275"/>
      <c r="BV16" s="107"/>
      <c r="BW16" s="160"/>
      <c r="BX16" s="160"/>
      <c r="BY16" s="160"/>
      <c r="BZ16" s="160"/>
      <c r="CA16" s="160"/>
      <c r="CB16" s="160"/>
      <c r="CC16" s="108"/>
      <c r="CD16" s="107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</row>
    <row r="17" spans="1:164" x14ac:dyDescent="0.2">
      <c r="A17" s="287">
        <v>3</v>
      </c>
      <c r="B17" s="296" t="s">
        <v>7</v>
      </c>
      <c r="C17" s="297">
        <v>1.0135000000000001</v>
      </c>
      <c r="D17" s="298">
        <v>126.16</v>
      </c>
      <c r="E17" s="298"/>
      <c r="F17" s="297">
        <v>1.0117</v>
      </c>
      <c r="G17" s="298">
        <v>126.14</v>
      </c>
      <c r="H17" s="267"/>
      <c r="I17" s="297">
        <v>1.0138</v>
      </c>
      <c r="J17" s="298">
        <v>125.89</v>
      </c>
      <c r="K17" s="267"/>
      <c r="L17" s="297">
        <v>1.0065</v>
      </c>
      <c r="M17" s="298">
        <v>125.38</v>
      </c>
      <c r="N17" s="267"/>
      <c r="O17" s="297">
        <v>1.0099</v>
      </c>
      <c r="P17" s="298">
        <v>125.48</v>
      </c>
      <c r="Q17" s="298"/>
      <c r="R17" s="297">
        <v>1.0166999999999999</v>
      </c>
      <c r="S17" s="298">
        <v>125.87</v>
      </c>
      <c r="T17" s="298"/>
      <c r="U17" s="297">
        <v>1.016</v>
      </c>
      <c r="V17" s="298">
        <v>126</v>
      </c>
      <c r="W17" s="267"/>
      <c r="X17" s="297">
        <v>1.0132000000000001</v>
      </c>
      <c r="Y17" s="298">
        <v>126.09</v>
      </c>
      <c r="Z17" s="298"/>
      <c r="AA17" s="297">
        <v>1.0101</v>
      </c>
      <c r="AB17" s="298">
        <v>126.22</v>
      </c>
      <c r="AC17" s="267"/>
      <c r="AD17" s="297">
        <v>1.0259</v>
      </c>
      <c r="AE17" s="298">
        <v>125.9</v>
      </c>
      <c r="AF17" s="267"/>
      <c r="AG17" s="297">
        <v>1.0269999999999999</v>
      </c>
      <c r="AH17" s="298">
        <v>125.65</v>
      </c>
      <c r="AI17" s="267"/>
      <c r="AJ17" s="297">
        <v>1.0263</v>
      </c>
      <c r="AK17" s="298">
        <v>125.9</v>
      </c>
      <c r="AL17" s="267"/>
      <c r="AM17" s="297">
        <v>1.0288999999999999</v>
      </c>
      <c r="AN17" s="298">
        <v>125.91</v>
      </c>
      <c r="AO17" s="267"/>
      <c r="AP17" s="297">
        <v>1.028</v>
      </c>
      <c r="AQ17" s="298">
        <v>125.78</v>
      </c>
      <c r="AR17" s="267"/>
      <c r="AS17" s="297">
        <v>1.0246</v>
      </c>
      <c r="AT17" s="298">
        <v>125.55</v>
      </c>
      <c r="AU17" s="267"/>
      <c r="AV17" s="297">
        <v>1.0262</v>
      </c>
      <c r="AW17" s="298">
        <v>125.32</v>
      </c>
      <c r="AX17" s="298"/>
      <c r="AY17" s="297">
        <v>1.0286999999999999</v>
      </c>
      <c r="AZ17" s="298">
        <v>125.12</v>
      </c>
      <c r="BA17" s="267"/>
      <c r="BB17" s="297">
        <v>1.028</v>
      </c>
      <c r="BC17" s="298">
        <v>125.55</v>
      </c>
      <c r="BD17" s="267"/>
      <c r="BE17" s="297">
        <v>1.0234000000000001</v>
      </c>
      <c r="BF17" s="298">
        <v>126.05</v>
      </c>
      <c r="BG17" s="267"/>
      <c r="BH17" s="297">
        <v>1.0167999999999999</v>
      </c>
      <c r="BI17" s="299">
        <v>126.05</v>
      </c>
      <c r="BJ17" s="267"/>
      <c r="BK17" s="297">
        <f t="shared" si="0"/>
        <v>1.01976</v>
      </c>
      <c r="BL17" s="299">
        <f t="shared" si="0"/>
        <v>125.80050000000003</v>
      </c>
      <c r="BM17" s="300"/>
      <c r="BN17" s="300"/>
      <c r="BO17" s="346"/>
      <c r="BP17" s="301"/>
      <c r="BQ17" s="301"/>
      <c r="BR17" s="275"/>
      <c r="BS17" s="347"/>
      <c r="BT17" s="347"/>
      <c r="BU17" s="275"/>
      <c r="BV17" s="107"/>
    </row>
    <row r="18" spans="1:164" x14ac:dyDescent="0.2">
      <c r="A18" s="287">
        <v>4</v>
      </c>
      <c r="B18" s="296" t="s">
        <v>8</v>
      </c>
      <c r="C18" s="297">
        <v>0.94089999999999996</v>
      </c>
      <c r="D18" s="298">
        <v>135.9</v>
      </c>
      <c r="E18" s="298"/>
      <c r="F18" s="297">
        <v>0.9395</v>
      </c>
      <c r="G18" s="298">
        <v>135.9</v>
      </c>
      <c r="H18" s="267"/>
      <c r="I18" s="297">
        <v>0.9385</v>
      </c>
      <c r="J18" s="298">
        <v>135.87</v>
      </c>
      <c r="K18" s="267"/>
      <c r="L18" s="297">
        <v>0.92849999999999999</v>
      </c>
      <c r="M18" s="298">
        <v>135.93</v>
      </c>
      <c r="N18" s="267"/>
      <c r="O18" s="297">
        <v>0.93240000000000001</v>
      </c>
      <c r="P18" s="298">
        <v>135.93</v>
      </c>
      <c r="Q18" s="298"/>
      <c r="R18" s="297">
        <v>0.9425</v>
      </c>
      <c r="S18" s="298">
        <v>135.88999999999999</v>
      </c>
      <c r="T18" s="298"/>
      <c r="U18" s="297">
        <v>0.94369999999999998</v>
      </c>
      <c r="V18" s="298">
        <v>135.72</v>
      </c>
      <c r="W18" s="267"/>
      <c r="X18" s="297">
        <v>0.94259999999999999</v>
      </c>
      <c r="Y18" s="298">
        <v>135.57</v>
      </c>
      <c r="Z18" s="298"/>
      <c r="AA18" s="297">
        <v>0.94040000000000001</v>
      </c>
      <c r="AB18" s="298">
        <v>135.58000000000001</v>
      </c>
      <c r="AC18" s="267"/>
      <c r="AD18" s="297">
        <v>0.95469999999999999</v>
      </c>
      <c r="AE18" s="298">
        <v>135.49</v>
      </c>
      <c r="AF18" s="267"/>
      <c r="AG18" s="297">
        <v>0.95589999999999997</v>
      </c>
      <c r="AH18" s="298">
        <v>135.07</v>
      </c>
      <c r="AI18" s="267"/>
      <c r="AJ18" s="297">
        <v>0.95799999999999996</v>
      </c>
      <c r="AK18" s="298">
        <v>134.97999999999999</v>
      </c>
      <c r="AL18" s="267"/>
      <c r="AM18" s="297">
        <v>0.96279999999999999</v>
      </c>
      <c r="AN18" s="298">
        <v>134.63999999999999</v>
      </c>
      <c r="AO18" s="267"/>
      <c r="AP18" s="297">
        <v>0.96179999999999999</v>
      </c>
      <c r="AQ18" s="298">
        <v>134.44999999999999</v>
      </c>
      <c r="AR18" s="267"/>
      <c r="AS18" s="297">
        <v>0.95709999999999995</v>
      </c>
      <c r="AT18" s="298">
        <v>134.38999999999999</v>
      </c>
      <c r="AU18" s="267"/>
      <c r="AV18" s="297">
        <v>0.95750000000000002</v>
      </c>
      <c r="AW18" s="298">
        <v>134.44</v>
      </c>
      <c r="AX18" s="298"/>
      <c r="AY18" s="297">
        <v>0.95720000000000005</v>
      </c>
      <c r="AZ18" s="298">
        <v>134.54</v>
      </c>
      <c r="BA18" s="267"/>
      <c r="BB18" s="297">
        <v>0.95850000000000002</v>
      </c>
      <c r="BC18" s="298">
        <v>134.81</v>
      </c>
      <c r="BD18" s="267"/>
      <c r="BE18" s="297">
        <v>0.95520000000000005</v>
      </c>
      <c r="BF18" s="298">
        <v>135.03</v>
      </c>
      <c r="BG18" s="267"/>
      <c r="BH18" s="297">
        <v>0.94740000000000002</v>
      </c>
      <c r="BI18" s="299">
        <v>135.22999999999999</v>
      </c>
      <c r="BJ18" s="267"/>
      <c r="BK18" s="297">
        <f t="shared" si="0"/>
        <v>0.94875500000000024</v>
      </c>
      <c r="BL18" s="299">
        <f t="shared" si="0"/>
        <v>135.268</v>
      </c>
      <c r="BM18" s="300"/>
      <c r="BN18" s="300"/>
      <c r="BO18" s="346"/>
      <c r="BP18" s="301"/>
      <c r="BQ18" s="301"/>
      <c r="BR18" s="275"/>
      <c r="BS18" s="347"/>
      <c r="BT18" s="347"/>
      <c r="BU18" s="275"/>
      <c r="BV18" s="107"/>
    </row>
    <row r="19" spans="1:164" x14ac:dyDescent="0.2">
      <c r="A19" s="287">
        <v>5</v>
      </c>
      <c r="B19" s="296" t="s">
        <v>9</v>
      </c>
      <c r="C19" s="297">
        <v>1168.51</v>
      </c>
      <c r="D19" s="302">
        <v>149405.69</v>
      </c>
      <c r="E19" s="302"/>
      <c r="F19" s="303">
        <v>1172.1300000000001</v>
      </c>
      <c r="G19" s="302">
        <v>149587.23000000001</v>
      </c>
      <c r="H19" s="267"/>
      <c r="I19" s="297">
        <v>1164.76</v>
      </c>
      <c r="J19" s="302">
        <v>148658.32</v>
      </c>
      <c r="K19" s="267"/>
      <c r="L19" s="297">
        <v>1170.56</v>
      </c>
      <c r="M19" s="302">
        <v>147724.67000000001</v>
      </c>
      <c r="N19" s="267"/>
      <c r="O19" s="297">
        <v>1171.3900000000001</v>
      </c>
      <c r="P19" s="302">
        <v>148438.54</v>
      </c>
      <c r="Q19" s="302"/>
      <c r="R19" s="303">
        <v>1168.96</v>
      </c>
      <c r="S19" s="302">
        <v>149591.81</v>
      </c>
      <c r="T19" s="302"/>
      <c r="U19" s="303">
        <v>1154.02</v>
      </c>
      <c r="V19" s="302">
        <v>147737.64000000001</v>
      </c>
      <c r="W19" s="267"/>
      <c r="X19" s="297">
        <v>1158.56</v>
      </c>
      <c r="Y19" s="302">
        <v>148006.04999999999</v>
      </c>
      <c r="Z19" s="302"/>
      <c r="AA19" s="297">
        <v>1161.23</v>
      </c>
      <c r="AB19" s="302">
        <v>148045.21</v>
      </c>
      <c r="AC19" s="267"/>
      <c r="AD19" s="297">
        <v>1131.0899999999999</v>
      </c>
      <c r="AE19" s="302">
        <v>146091.57999999999</v>
      </c>
      <c r="AF19" s="267"/>
      <c r="AG19" s="297">
        <v>1135.33</v>
      </c>
      <c r="AH19" s="302">
        <v>146502.98000000001</v>
      </c>
      <c r="AI19" s="267"/>
      <c r="AJ19" s="297">
        <v>1136.95</v>
      </c>
      <c r="AK19" s="302">
        <v>146905.31</v>
      </c>
      <c r="AL19" s="267"/>
      <c r="AM19" s="297">
        <v>1132.96</v>
      </c>
      <c r="AN19" s="302">
        <v>146774.97</v>
      </c>
      <c r="AO19" s="267"/>
      <c r="AP19" s="297">
        <v>1134.22</v>
      </c>
      <c r="AQ19" s="302">
        <v>146654.65</v>
      </c>
      <c r="AR19" s="267"/>
      <c r="AS19" s="297">
        <v>1130.08</v>
      </c>
      <c r="AT19" s="302">
        <v>145373.49</v>
      </c>
      <c r="AU19" s="267"/>
      <c r="AV19" s="297">
        <v>1130.46</v>
      </c>
      <c r="AW19" s="302">
        <v>145377.16</v>
      </c>
      <c r="AX19" s="302"/>
      <c r="AY19" s="303">
        <v>1143.3</v>
      </c>
      <c r="AZ19" s="302">
        <v>147154.14000000001</v>
      </c>
      <c r="BA19" s="267"/>
      <c r="BB19" s="297">
        <v>1139.6600000000001</v>
      </c>
      <c r="BC19" s="302">
        <v>147095.92000000001</v>
      </c>
      <c r="BD19" s="267"/>
      <c r="BE19" s="297">
        <v>1146.26</v>
      </c>
      <c r="BF19" s="302">
        <v>147867.54</v>
      </c>
      <c r="BG19" s="267"/>
      <c r="BH19" s="297">
        <v>1159.71</v>
      </c>
      <c r="BI19" s="299">
        <v>148640.03</v>
      </c>
      <c r="BJ19" s="267"/>
      <c r="BK19" s="297">
        <f t="shared" si="0"/>
        <v>1150.5069999999998</v>
      </c>
      <c r="BL19" s="299">
        <f t="shared" si="0"/>
        <v>147581.64649999997</v>
      </c>
      <c r="BM19" s="300"/>
      <c r="BN19" s="300"/>
      <c r="BO19" s="346"/>
      <c r="BP19" s="301"/>
      <c r="BQ19" s="301"/>
      <c r="BR19" s="348"/>
      <c r="BS19" s="347"/>
      <c r="BT19" s="347"/>
      <c r="BU19" s="275"/>
      <c r="BV19" s="107"/>
    </row>
    <row r="20" spans="1:164" x14ac:dyDescent="0.2">
      <c r="A20" s="287">
        <v>6</v>
      </c>
      <c r="B20" s="296" t="s">
        <v>10</v>
      </c>
      <c r="C20" s="297">
        <v>16.38</v>
      </c>
      <c r="D20" s="298">
        <v>2094.35</v>
      </c>
      <c r="E20" s="298"/>
      <c r="F20" s="297">
        <v>16.405000000000001</v>
      </c>
      <c r="G20" s="298">
        <v>2093.61</v>
      </c>
      <c r="H20" s="267"/>
      <c r="I20" s="297">
        <v>16.55</v>
      </c>
      <c r="J20" s="298">
        <v>2112.2800000000002</v>
      </c>
      <c r="K20" s="267"/>
      <c r="L20" s="297">
        <v>16.795999999999999</v>
      </c>
      <c r="M20" s="298">
        <v>2119.66</v>
      </c>
      <c r="N20" s="267"/>
      <c r="O20" s="297">
        <v>16.785</v>
      </c>
      <c r="P20" s="298">
        <v>2127</v>
      </c>
      <c r="Q20" s="298"/>
      <c r="R20" s="297">
        <v>17.085999999999999</v>
      </c>
      <c r="S20" s="298">
        <v>2186.5</v>
      </c>
      <c r="T20" s="298"/>
      <c r="U20" s="297">
        <v>16.87</v>
      </c>
      <c r="V20" s="298">
        <v>2159.6999999999998</v>
      </c>
      <c r="W20" s="267"/>
      <c r="X20" s="297">
        <v>17.006</v>
      </c>
      <c r="Y20" s="298">
        <v>2172.52</v>
      </c>
      <c r="Z20" s="298"/>
      <c r="AA20" s="297">
        <v>17.061</v>
      </c>
      <c r="AB20" s="298">
        <v>2175.11</v>
      </c>
      <c r="AC20" s="267"/>
      <c r="AD20" s="297">
        <v>16.38</v>
      </c>
      <c r="AE20" s="298">
        <v>2115.64</v>
      </c>
      <c r="AF20" s="267"/>
      <c r="AG20" s="297">
        <v>16.079999999999998</v>
      </c>
      <c r="AH20" s="298">
        <v>2074.96</v>
      </c>
      <c r="AI20" s="267"/>
      <c r="AJ20" s="297">
        <v>16.03</v>
      </c>
      <c r="AK20" s="298">
        <v>2071.2399999999998</v>
      </c>
      <c r="AL20" s="267"/>
      <c r="AM20" s="297">
        <v>15.82</v>
      </c>
      <c r="AN20" s="298">
        <v>2049.48</v>
      </c>
      <c r="AO20" s="267"/>
      <c r="AP20" s="297">
        <v>16.027000000000001</v>
      </c>
      <c r="AQ20" s="298">
        <v>2072.29</v>
      </c>
      <c r="AR20" s="267"/>
      <c r="AS20" s="297">
        <v>15.8</v>
      </c>
      <c r="AT20" s="298">
        <v>2032.51</v>
      </c>
      <c r="AU20" s="267"/>
      <c r="AV20" s="297">
        <v>15.801</v>
      </c>
      <c r="AW20" s="298">
        <v>2032.01</v>
      </c>
      <c r="AX20" s="298"/>
      <c r="AY20" s="297">
        <v>15.988</v>
      </c>
      <c r="AZ20" s="298">
        <v>2057.8200000000002</v>
      </c>
      <c r="BA20" s="267"/>
      <c r="BB20" s="297">
        <v>15.872999999999999</v>
      </c>
      <c r="BC20" s="298">
        <v>2048.73</v>
      </c>
      <c r="BD20" s="267"/>
      <c r="BE20" s="297">
        <v>16.100000000000001</v>
      </c>
      <c r="BF20" s="298">
        <v>2076.9</v>
      </c>
      <c r="BG20" s="267"/>
      <c r="BH20" s="297">
        <v>16.216000000000001</v>
      </c>
      <c r="BI20" s="299">
        <v>2078.4</v>
      </c>
      <c r="BJ20" s="267"/>
      <c r="BK20" s="297">
        <f t="shared" si="0"/>
        <v>16.352700000000002</v>
      </c>
      <c r="BL20" s="299">
        <f t="shared" si="0"/>
        <v>2097.5355000000004</v>
      </c>
      <c r="BM20" s="300"/>
      <c r="BN20" s="300"/>
      <c r="BO20" s="346"/>
      <c r="BP20" s="301"/>
      <c r="BQ20" s="301"/>
      <c r="BR20" s="275"/>
      <c r="BS20" s="347"/>
      <c r="BT20" s="347"/>
      <c r="BU20" s="275"/>
      <c r="BV20" s="107"/>
    </row>
    <row r="21" spans="1:164" x14ac:dyDescent="0.2">
      <c r="A21" s="287">
        <v>7</v>
      </c>
      <c r="B21" s="296" t="s">
        <v>25</v>
      </c>
      <c r="C21" s="297">
        <v>1.3533999999999999</v>
      </c>
      <c r="D21" s="298">
        <v>94.48</v>
      </c>
      <c r="E21" s="298"/>
      <c r="F21" s="297">
        <v>1.3472999999999999</v>
      </c>
      <c r="G21" s="298">
        <v>94.72</v>
      </c>
      <c r="H21" s="267"/>
      <c r="I21" s="297">
        <v>1.3479000000000001</v>
      </c>
      <c r="J21" s="298">
        <v>94.69</v>
      </c>
      <c r="K21" s="267"/>
      <c r="L21" s="297">
        <v>1.3448</v>
      </c>
      <c r="M21" s="298">
        <v>93.84</v>
      </c>
      <c r="N21" s="267"/>
      <c r="O21" s="297">
        <v>1.3425</v>
      </c>
      <c r="P21" s="298">
        <v>94.39</v>
      </c>
      <c r="Q21" s="298"/>
      <c r="R21" s="297">
        <v>1.3355999999999999</v>
      </c>
      <c r="S21" s="298">
        <v>95.81</v>
      </c>
      <c r="T21" s="298"/>
      <c r="U21" s="297">
        <v>1.339</v>
      </c>
      <c r="V21" s="298">
        <v>95.61</v>
      </c>
      <c r="W21" s="267"/>
      <c r="X21" s="297">
        <v>1.3373999999999999</v>
      </c>
      <c r="Y21" s="298">
        <v>95.52</v>
      </c>
      <c r="Z21" s="298"/>
      <c r="AA21" s="297">
        <v>1.3334999999999999</v>
      </c>
      <c r="AB21" s="298">
        <v>95.6</v>
      </c>
      <c r="AC21" s="267"/>
      <c r="AD21" s="297">
        <v>1.3539000000000001</v>
      </c>
      <c r="AE21" s="298">
        <v>95.4</v>
      </c>
      <c r="AF21" s="267"/>
      <c r="AG21" s="297">
        <v>1.3593999999999999</v>
      </c>
      <c r="AH21" s="298">
        <v>94.92</v>
      </c>
      <c r="AI21" s="267"/>
      <c r="AJ21" s="297">
        <v>1.3742000000000001</v>
      </c>
      <c r="AK21" s="298">
        <v>94.03</v>
      </c>
      <c r="AL21" s="267"/>
      <c r="AM21" s="297">
        <v>1.3826000000000001</v>
      </c>
      <c r="AN21" s="298">
        <v>93.7</v>
      </c>
      <c r="AO21" s="267"/>
      <c r="AP21" s="297">
        <v>1.3803000000000001</v>
      </c>
      <c r="AQ21" s="298">
        <v>93.68</v>
      </c>
      <c r="AR21" s="267"/>
      <c r="AS21" s="297">
        <v>1.3875</v>
      </c>
      <c r="AT21" s="298">
        <v>92.71</v>
      </c>
      <c r="AU21" s="267"/>
      <c r="AV21" s="297">
        <v>1.3876999999999999</v>
      </c>
      <c r="AW21" s="298">
        <v>92.67</v>
      </c>
      <c r="AX21" s="298"/>
      <c r="AY21" s="297">
        <v>1.3922000000000001</v>
      </c>
      <c r="AZ21" s="298">
        <v>92.45</v>
      </c>
      <c r="BA21" s="267"/>
      <c r="BB21" s="297">
        <v>1.3919999999999999</v>
      </c>
      <c r="BC21" s="298">
        <v>92.72</v>
      </c>
      <c r="BD21" s="267"/>
      <c r="BE21" s="297">
        <v>1.387</v>
      </c>
      <c r="BF21" s="298">
        <v>93.01</v>
      </c>
      <c r="BG21" s="267"/>
      <c r="BH21" s="297">
        <v>1.3848</v>
      </c>
      <c r="BI21" s="299">
        <v>92.55</v>
      </c>
      <c r="BJ21" s="267"/>
      <c r="BK21" s="297">
        <f t="shared" si="0"/>
        <v>1.3631499999999999</v>
      </c>
      <c r="BL21" s="299">
        <f t="shared" si="0"/>
        <v>94.125000000000014</v>
      </c>
      <c r="BM21" s="300"/>
      <c r="BN21" s="300"/>
      <c r="BO21" s="346"/>
      <c r="BP21" s="301"/>
      <c r="BQ21" s="301"/>
      <c r="BR21" s="275"/>
      <c r="BS21" s="347"/>
      <c r="BT21" s="347"/>
      <c r="BU21" s="275"/>
      <c r="BV21" s="107"/>
    </row>
    <row r="22" spans="1:164" x14ac:dyDescent="0.2">
      <c r="A22" s="287">
        <v>8</v>
      </c>
      <c r="B22" s="296" t="s">
        <v>26</v>
      </c>
      <c r="C22" s="297">
        <v>1.341</v>
      </c>
      <c r="D22" s="298">
        <v>95.35</v>
      </c>
      <c r="E22" s="298"/>
      <c r="F22" s="297">
        <v>1.3305</v>
      </c>
      <c r="G22" s="298">
        <v>95.92</v>
      </c>
      <c r="H22" s="267"/>
      <c r="I22" s="297">
        <v>1.3328</v>
      </c>
      <c r="J22" s="298">
        <v>95.76</v>
      </c>
      <c r="K22" s="267"/>
      <c r="L22" s="297">
        <v>1.3258000000000001</v>
      </c>
      <c r="M22" s="298">
        <v>95.19</v>
      </c>
      <c r="N22" s="267"/>
      <c r="O22" s="297">
        <v>1.327</v>
      </c>
      <c r="P22" s="298">
        <v>95.49</v>
      </c>
      <c r="Q22" s="298"/>
      <c r="R22" s="297">
        <v>1.3173999999999999</v>
      </c>
      <c r="S22" s="298">
        <v>97.14</v>
      </c>
      <c r="T22" s="298"/>
      <c r="U22" s="297">
        <v>1.3131999999999999</v>
      </c>
      <c r="V22" s="298">
        <v>97.49</v>
      </c>
      <c r="W22" s="267"/>
      <c r="X22" s="297">
        <v>1.3120000000000001</v>
      </c>
      <c r="Y22" s="298">
        <v>97.37</v>
      </c>
      <c r="Z22" s="298"/>
      <c r="AA22" s="297">
        <v>1.3109999999999999</v>
      </c>
      <c r="AB22" s="298">
        <v>97.25</v>
      </c>
      <c r="AC22" s="267"/>
      <c r="AD22" s="297">
        <v>1.3317000000000001</v>
      </c>
      <c r="AE22" s="298">
        <v>96.99</v>
      </c>
      <c r="AF22" s="267"/>
      <c r="AG22" s="297">
        <v>1.3339000000000001</v>
      </c>
      <c r="AH22" s="298">
        <v>96.74</v>
      </c>
      <c r="AI22" s="267"/>
      <c r="AJ22" s="297">
        <v>1.3366</v>
      </c>
      <c r="AK22" s="298">
        <v>96.67</v>
      </c>
      <c r="AL22" s="267"/>
      <c r="AM22" s="297">
        <v>1.3427</v>
      </c>
      <c r="AN22" s="298">
        <v>96.48</v>
      </c>
      <c r="AO22" s="267"/>
      <c r="AP22" s="297">
        <v>1.3385</v>
      </c>
      <c r="AQ22" s="298">
        <v>96.6</v>
      </c>
      <c r="AR22" s="267"/>
      <c r="AS22" s="297">
        <v>1.3460000000000001</v>
      </c>
      <c r="AT22" s="298">
        <v>95.57</v>
      </c>
      <c r="AU22" s="267"/>
      <c r="AV22" s="297">
        <v>1.3489</v>
      </c>
      <c r="AW22" s="298">
        <v>95.34</v>
      </c>
      <c r="AX22" s="298"/>
      <c r="AY22" s="297">
        <v>1.3532</v>
      </c>
      <c r="AZ22" s="298">
        <v>95.12</v>
      </c>
      <c r="BA22" s="267"/>
      <c r="BB22" s="297">
        <v>1.3571</v>
      </c>
      <c r="BC22" s="298">
        <v>95.11</v>
      </c>
      <c r="BD22" s="267"/>
      <c r="BE22" s="297">
        <v>1.3505</v>
      </c>
      <c r="BF22" s="298">
        <v>95.52</v>
      </c>
      <c r="BG22" s="267"/>
      <c r="BH22" s="297">
        <v>1.3479000000000001</v>
      </c>
      <c r="BI22" s="299">
        <v>95.09</v>
      </c>
      <c r="BJ22" s="267"/>
      <c r="BK22" s="297">
        <f t="shared" si="0"/>
        <v>1.3348849999999999</v>
      </c>
      <c r="BL22" s="299">
        <f t="shared" si="0"/>
        <v>96.109499999999983</v>
      </c>
      <c r="BM22" s="300"/>
      <c r="BN22" s="300"/>
      <c r="BO22" s="346"/>
      <c r="BP22" s="301"/>
      <c r="BQ22" s="301"/>
      <c r="BR22" s="275"/>
      <c r="BS22" s="347"/>
      <c r="BT22" s="347"/>
      <c r="BU22" s="275"/>
      <c r="BV22" s="107"/>
    </row>
    <row r="23" spans="1:164" x14ac:dyDescent="0.2">
      <c r="A23" s="287">
        <v>9</v>
      </c>
      <c r="B23" s="296" t="s">
        <v>13</v>
      </c>
      <c r="C23" s="297">
        <v>9.2217000000000002</v>
      </c>
      <c r="D23" s="298">
        <v>13.87</v>
      </c>
      <c r="E23" s="298"/>
      <c r="F23" s="297">
        <v>9.2151999999999994</v>
      </c>
      <c r="G23" s="298">
        <v>13.85</v>
      </c>
      <c r="H23" s="267"/>
      <c r="I23" s="297">
        <v>9.1876999999999995</v>
      </c>
      <c r="J23" s="298">
        <v>13.89</v>
      </c>
      <c r="K23" s="267"/>
      <c r="L23" s="297">
        <v>9.1195000000000004</v>
      </c>
      <c r="M23" s="298">
        <v>13.84</v>
      </c>
      <c r="N23" s="267"/>
      <c r="O23" s="297">
        <v>9.1011000000000006</v>
      </c>
      <c r="P23" s="298">
        <v>13.92</v>
      </c>
      <c r="Q23" s="298"/>
      <c r="R23" s="297">
        <v>9.1346000000000007</v>
      </c>
      <c r="S23" s="298">
        <v>14.01</v>
      </c>
      <c r="T23" s="298"/>
      <c r="U23" s="297">
        <v>9.1715999999999998</v>
      </c>
      <c r="V23" s="298">
        <v>13.96</v>
      </c>
      <c r="W23" s="267"/>
      <c r="X23" s="297">
        <v>9.1715</v>
      </c>
      <c r="Y23" s="298">
        <v>13.93</v>
      </c>
      <c r="Z23" s="298"/>
      <c r="AA23" s="297">
        <v>9.1626999999999992</v>
      </c>
      <c r="AB23" s="298">
        <v>13.91</v>
      </c>
      <c r="AC23" s="267"/>
      <c r="AD23" s="297">
        <v>9.3065999999999995</v>
      </c>
      <c r="AE23" s="298">
        <v>13.88</v>
      </c>
      <c r="AF23" s="267"/>
      <c r="AG23" s="297">
        <v>9.3678000000000008</v>
      </c>
      <c r="AH23" s="298">
        <v>13.77</v>
      </c>
      <c r="AI23" s="267"/>
      <c r="AJ23" s="297">
        <v>9.3699999999999992</v>
      </c>
      <c r="AK23" s="298">
        <v>13.79</v>
      </c>
      <c r="AL23" s="267"/>
      <c r="AM23" s="297">
        <v>9.3543000000000003</v>
      </c>
      <c r="AN23" s="298">
        <v>13.85</v>
      </c>
      <c r="AO23" s="267"/>
      <c r="AP23" s="297">
        <v>9.2820999999999998</v>
      </c>
      <c r="AQ23" s="298">
        <v>13.93</v>
      </c>
      <c r="AR23" s="267"/>
      <c r="AS23" s="297">
        <v>9.1994000000000007</v>
      </c>
      <c r="AT23" s="298">
        <v>13.98</v>
      </c>
      <c r="AU23" s="267"/>
      <c r="AV23" s="297">
        <v>9.2162000000000006</v>
      </c>
      <c r="AW23" s="298">
        <v>13.95</v>
      </c>
      <c r="AX23" s="298"/>
      <c r="AY23" s="297">
        <v>9.2293000000000003</v>
      </c>
      <c r="AZ23" s="298">
        <v>13.95</v>
      </c>
      <c r="BA23" s="267"/>
      <c r="BB23" s="297">
        <v>9.1940000000000008</v>
      </c>
      <c r="BC23" s="298">
        <v>14.04</v>
      </c>
      <c r="BD23" s="267"/>
      <c r="BE23" s="297">
        <v>9.1425000000000001</v>
      </c>
      <c r="BF23" s="298">
        <v>14.11</v>
      </c>
      <c r="BG23" s="267"/>
      <c r="BH23" s="297">
        <v>9.0787999999999993</v>
      </c>
      <c r="BI23" s="299">
        <v>14.12</v>
      </c>
      <c r="BJ23" s="267"/>
      <c r="BK23" s="297">
        <f t="shared" si="0"/>
        <v>9.2113300000000002</v>
      </c>
      <c r="BL23" s="299">
        <f t="shared" si="0"/>
        <v>13.927499999999998</v>
      </c>
      <c r="BM23" s="300"/>
      <c r="BN23" s="300"/>
      <c r="BO23" s="346"/>
      <c r="BP23" s="301"/>
      <c r="BQ23" s="301"/>
      <c r="BR23" s="275"/>
      <c r="BS23" s="347"/>
      <c r="BT23" s="347"/>
      <c r="BU23" s="275"/>
      <c r="BV23" s="107"/>
    </row>
    <row r="24" spans="1:164" x14ac:dyDescent="0.2">
      <c r="A24" s="287">
        <v>10</v>
      </c>
      <c r="B24" s="296" t="s">
        <v>14</v>
      </c>
      <c r="C24" s="297">
        <v>8.4624000000000006</v>
      </c>
      <c r="D24" s="298">
        <v>15.11</v>
      </c>
      <c r="E24" s="298"/>
      <c r="F24" s="297">
        <v>8.4308999999999994</v>
      </c>
      <c r="G24" s="298">
        <v>15.14</v>
      </c>
      <c r="H24" s="267"/>
      <c r="I24" s="297">
        <v>8.4181000000000008</v>
      </c>
      <c r="J24" s="298">
        <v>15.16</v>
      </c>
      <c r="K24" s="267"/>
      <c r="L24" s="297">
        <v>8.3529</v>
      </c>
      <c r="M24" s="298">
        <v>15.11</v>
      </c>
      <c r="N24" s="267"/>
      <c r="O24" s="297">
        <v>8.3887999999999998</v>
      </c>
      <c r="P24" s="298">
        <v>15.11</v>
      </c>
      <c r="Q24" s="298"/>
      <c r="R24" s="297">
        <v>8.4492999999999991</v>
      </c>
      <c r="S24" s="298">
        <v>15.15</v>
      </c>
      <c r="T24" s="298"/>
      <c r="U24" s="297">
        <v>8.4375999999999998</v>
      </c>
      <c r="V24" s="298">
        <v>15.17</v>
      </c>
      <c r="W24" s="267"/>
      <c r="X24" s="297">
        <v>8.4364000000000008</v>
      </c>
      <c r="Y24" s="298">
        <v>15.14</v>
      </c>
      <c r="Z24" s="298"/>
      <c r="AA24" s="297">
        <v>8.4400999999999993</v>
      </c>
      <c r="AB24" s="298">
        <v>15.11</v>
      </c>
      <c r="AC24" s="267"/>
      <c r="AD24" s="297">
        <v>8.5767000000000007</v>
      </c>
      <c r="AE24" s="298">
        <v>15.06</v>
      </c>
      <c r="AF24" s="267"/>
      <c r="AG24" s="297">
        <v>8.6819000000000006</v>
      </c>
      <c r="AH24" s="298">
        <v>14.86</v>
      </c>
      <c r="AI24" s="267"/>
      <c r="AJ24" s="297">
        <v>8.6515000000000004</v>
      </c>
      <c r="AK24" s="298">
        <v>14.93</v>
      </c>
      <c r="AL24" s="267"/>
      <c r="AM24" s="297">
        <v>8.6997999999999998</v>
      </c>
      <c r="AN24" s="298">
        <v>14.89</v>
      </c>
      <c r="AO24" s="267"/>
      <c r="AP24" s="297">
        <v>8.6773000000000007</v>
      </c>
      <c r="AQ24" s="298">
        <v>14.9</v>
      </c>
      <c r="AR24" s="267"/>
      <c r="AS24" s="297">
        <v>8.6895000000000007</v>
      </c>
      <c r="AT24" s="298">
        <v>14.8</v>
      </c>
      <c r="AU24" s="267"/>
      <c r="AV24" s="297">
        <v>8.7138000000000009</v>
      </c>
      <c r="AW24" s="298">
        <v>14.76</v>
      </c>
      <c r="AX24" s="298"/>
      <c r="AY24" s="297">
        <v>8.7024000000000008</v>
      </c>
      <c r="AZ24" s="298">
        <v>14.79</v>
      </c>
      <c r="BA24" s="267"/>
      <c r="BB24" s="297">
        <v>8.7024000000000008</v>
      </c>
      <c r="BC24" s="298">
        <v>14.83</v>
      </c>
      <c r="BD24" s="267"/>
      <c r="BE24" s="297">
        <v>8.6804000000000006</v>
      </c>
      <c r="BF24" s="298">
        <v>14.86</v>
      </c>
      <c r="BG24" s="267"/>
      <c r="BH24" s="297">
        <v>8.6044</v>
      </c>
      <c r="BI24" s="299">
        <v>14.9</v>
      </c>
      <c r="BJ24" s="267"/>
      <c r="BK24" s="297">
        <f t="shared" si="0"/>
        <v>8.5598300000000016</v>
      </c>
      <c r="BL24" s="299">
        <f t="shared" si="0"/>
        <v>14.988999999999999</v>
      </c>
      <c r="BM24" s="300"/>
      <c r="BN24" s="300"/>
      <c r="BO24" s="346"/>
      <c r="BP24" s="301"/>
      <c r="BQ24" s="301"/>
      <c r="BR24" s="275"/>
      <c r="BS24" s="347"/>
      <c r="BT24" s="347"/>
      <c r="BU24" s="275"/>
      <c r="BV24" s="107"/>
    </row>
    <row r="25" spans="1:164" x14ac:dyDescent="0.2">
      <c r="A25" s="287">
        <v>11</v>
      </c>
      <c r="B25" s="296" t="s">
        <v>15</v>
      </c>
      <c r="C25" s="297">
        <v>6.9993999999999996</v>
      </c>
      <c r="D25" s="298">
        <v>18.27</v>
      </c>
      <c r="E25" s="298"/>
      <c r="F25" s="297">
        <v>6.9878999999999998</v>
      </c>
      <c r="G25" s="298">
        <v>18.260000000000002</v>
      </c>
      <c r="H25" s="267"/>
      <c r="I25" s="297">
        <v>6.9810999999999996</v>
      </c>
      <c r="J25" s="298">
        <v>18.28</v>
      </c>
      <c r="K25" s="267"/>
      <c r="L25" s="297">
        <v>6.9048999999999996</v>
      </c>
      <c r="M25" s="298">
        <v>18.28</v>
      </c>
      <c r="N25" s="267"/>
      <c r="O25" s="297">
        <v>6.9337</v>
      </c>
      <c r="P25" s="298">
        <v>18.28</v>
      </c>
      <c r="Q25" s="298"/>
      <c r="R25" s="297">
        <v>7.0084999999999997</v>
      </c>
      <c r="S25" s="298">
        <v>18.260000000000002</v>
      </c>
      <c r="T25" s="298"/>
      <c r="U25" s="297">
        <v>7.0175000000000001</v>
      </c>
      <c r="V25" s="298">
        <v>18.239999999999998</v>
      </c>
      <c r="W25" s="267"/>
      <c r="X25" s="297">
        <v>7.0076000000000001</v>
      </c>
      <c r="Y25" s="298">
        <v>18.23</v>
      </c>
      <c r="Z25" s="298"/>
      <c r="AA25" s="297">
        <v>6.9901</v>
      </c>
      <c r="AB25" s="298">
        <v>18.239999999999998</v>
      </c>
      <c r="AC25" s="267"/>
      <c r="AD25" s="297">
        <v>7.0975999999999999</v>
      </c>
      <c r="AE25" s="298">
        <v>18.2</v>
      </c>
      <c r="AF25" s="267"/>
      <c r="AG25" s="297">
        <v>7.1052</v>
      </c>
      <c r="AH25" s="298">
        <v>18.16</v>
      </c>
      <c r="AI25" s="267"/>
      <c r="AJ25" s="297">
        <v>7.1208999999999998</v>
      </c>
      <c r="AK25" s="298">
        <v>18.149999999999999</v>
      </c>
      <c r="AL25" s="267"/>
      <c r="AM25" s="297">
        <v>7.157</v>
      </c>
      <c r="AN25" s="298">
        <v>18.100000000000001</v>
      </c>
      <c r="AO25" s="267"/>
      <c r="AP25" s="297">
        <v>7.1479999999999997</v>
      </c>
      <c r="AQ25" s="298">
        <v>18.09</v>
      </c>
      <c r="AR25" s="267"/>
      <c r="AS25" s="297">
        <v>7.1146000000000003</v>
      </c>
      <c r="AT25" s="298">
        <v>18.079999999999998</v>
      </c>
      <c r="AU25" s="267"/>
      <c r="AV25" s="297">
        <v>7.1166</v>
      </c>
      <c r="AW25" s="298">
        <v>18.07</v>
      </c>
      <c r="AX25" s="298"/>
      <c r="AY25" s="297">
        <v>7.1158000000000001</v>
      </c>
      <c r="AZ25" s="298">
        <v>18.09</v>
      </c>
      <c r="BA25" s="267"/>
      <c r="BB25" s="297">
        <v>7.1237000000000004</v>
      </c>
      <c r="BC25" s="298">
        <v>18.12</v>
      </c>
      <c r="BD25" s="267"/>
      <c r="BE25" s="297">
        <v>7.1001000000000003</v>
      </c>
      <c r="BF25" s="298">
        <v>18.170000000000002</v>
      </c>
      <c r="BG25" s="267"/>
      <c r="BH25" s="297">
        <v>7.0430999999999999</v>
      </c>
      <c r="BI25" s="299">
        <v>18.2</v>
      </c>
      <c r="BJ25" s="267"/>
      <c r="BK25" s="297">
        <f t="shared" si="0"/>
        <v>7.0536650000000005</v>
      </c>
      <c r="BL25" s="299">
        <f t="shared" si="0"/>
        <v>18.188499999999998</v>
      </c>
      <c r="BM25" s="300"/>
      <c r="BN25" s="300"/>
      <c r="BO25" s="346"/>
      <c r="BP25" s="301"/>
      <c r="BQ25" s="301"/>
      <c r="BR25" s="275"/>
      <c r="BS25" s="347"/>
      <c r="BT25" s="347"/>
      <c r="BU25" s="275"/>
      <c r="BV25" s="107"/>
    </row>
    <row r="26" spans="1:164" x14ac:dyDescent="0.2">
      <c r="A26" s="287">
        <v>12</v>
      </c>
      <c r="B26" s="296" t="s">
        <v>27</v>
      </c>
      <c r="C26" s="297">
        <v>0.73868</v>
      </c>
      <c r="D26" s="298">
        <v>173.09</v>
      </c>
      <c r="E26" s="298"/>
      <c r="F26" s="297">
        <v>0.73892000000000002</v>
      </c>
      <c r="G26" s="298">
        <v>172.71</v>
      </c>
      <c r="H26" s="298"/>
      <c r="I26" s="297">
        <v>0.73794000000000004</v>
      </c>
      <c r="J26" s="298">
        <v>172.95</v>
      </c>
      <c r="K26" s="298"/>
      <c r="L26" s="297">
        <v>0.73648000000000002</v>
      </c>
      <c r="M26" s="298">
        <v>171.36</v>
      </c>
      <c r="N26" s="298"/>
      <c r="O26" s="297">
        <v>0.73541999999999996</v>
      </c>
      <c r="P26" s="298">
        <v>172.31</v>
      </c>
      <c r="Q26" s="298"/>
      <c r="R26" s="297">
        <v>0.73473999999999995</v>
      </c>
      <c r="S26" s="298">
        <v>174.17</v>
      </c>
      <c r="T26" s="298"/>
      <c r="U26" s="297">
        <v>0.74075999999999997</v>
      </c>
      <c r="V26" s="298">
        <v>172.82</v>
      </c>
      <c r="W26" s="298"/>
      <c r="X26" s="297">
        <v>0.74029999999999996</v>
      </c>
      <c r="Y26" s="298">
        <v>172.57</v>
      </c>
      <c r="Z26" s="298"/>
      <c r="AA26" s="297">
        <v>0.73973</v>
      </c>
      <c r="AB26" s="298">
        <v>172.35</v>
      </c>
      <c r="AC26" s="298"/>
      <c r="AD26" s="297">
        <v>0.73860000000000003</v>
      </c>
      <c r="AE26" s="298">
        <v>174.87</v>
      </c>
      <c r="AF26" s="298"/>
      <c r="AG26" s="297">
        <v>0.74639</v>
      </c>
      <c r="AH26" s="298">
        <v>172.89</v>
      </c>
      <c r="AI26" s="298"/>
      <c r="AJ26" s="297">
        <v>0.74597999999999998</v>
      </c>
      <c r="AK26" s="298">
        <v>173.21</v>
      </c>
      <c r="AL26" s="298"/>
      <c r="AM26" s="297">
        <v>0.74602999999999997</v>
      </c>
      <c r="AN26" s="298">
        <v>173.65</v>
      </c>
      <c r="AO26" s="298"/>
      <c r="AP26" s="297">
        <v>0.74770999999999999</v>
      </c>
      <c r="AQ26" s="298">
        <v>172.93</v>
      </c>
      <c r="AR26" s="298"/>
      <c r="AS26" s="297">
        <v>0.74653000000000003</v>
      </c>
      <c r="AT26" s="298">
        <v>172.32</v>
      </c>
      <c r="AU26" s="298"/>
      <c r="AV26" s="297">
        <v>0.74617</v>
      </c>
      <c r="AW26" s="298">
        <v>172.35</v>
      </c>
      <c r="AX26" s="298"/>
      <c r="AY26" s="297">
        <v>0.74643999999999999</v>
      </c>
      <c r="AZ26" s="298">
        <v>172.43</v>
      </c>
      <c r="BA26" s="298"/>
      <c r="BB26" s="297">
        <v>0.74646000000000001</v>
      </c>
      <c r="BC26" s="298">
        <v>172.91</v>
      </c>
      <c r="BD26" s="298"/>
      <c r="BE26" s="297">
        <v>0.74763999999999997</v>
      </c>
      <c r="BF26" s="298">
        <v>172.54</v>
      </c>
      <c r="BG26" s="298"/>
      <c r="BH26" s="297">
        <v>0.74621999999999999</v>
      </c>
      <c r="BI26" s="299">
        <v>171.76</v>
      </c>
      <c r="BJ26" s="298"/>
      <c r="BK26" s="297">
        <f t="shared" si="0"/>
        <v>0.74235699999999993</v>
      </c>
      <c r="BL26" s="299">
        <f t="shared" si="0"/>
        <v>172.80949999999999</v>
      </c>
      <c r="BM26" s="300"/>
      <c r="BN26" s="300"/>
      <c r="BO26" s="346"/>
      <c r="BP26" s="301"/>
      <c r="BQ26" s="301"/>
      <c r="BR26" s="275"/>
      <c r="BS26" s="347"/>
      <c r="BT26" s="347"/>
      <c r="BU26" s="275"/>
      <c r="BV26" s="107"/>
    </row>
    <row r="27" spans="1:164" x14ac:dyDescent="0.2">
      <c r="A27" s="287">
        <v>13</v>
      </c>
      <c r="B27" s="272" t="s">
        <v>17</v>
      </c>
      <c r="C27" s="297">
        <v>1</v>
      </c>
      <c r="D27" s="298">
        <v>127.86</v>
      </c>
      <c r="E27" s="298"/>
      <c r="F27" s="297">
        <v>1</v>
      </c>
      <c r="G27" s="298">
        <v>127.62</v>
      </c>
      <c r="H27" s="298"/>
      <c r="I27" s="297">
        <v>1</v>
      </c>
      <c r="J27" s="298">
        <v>127.63</v>
      </c>
      <c r="K27" s="267"/>
      <c r="L27" s="297">
        <v>1</v>
      </c>
      <c r="M27" s="298">
        <v>126.2</v>
      </c>
      <c r="N27" s="267"/>
      <c r="O27" s="297">
        <v>1</v>
      </c>
      <c r="P27" s="298">
        <v>126.72</v>
      </c>
      <c r="Q27" s="298"/>
      <c r="R27" s="297">
        <v>1</v>
      </c>
      <c r="S27" s="298">
        <v>127.97</v>
      </c>
      <c r="T27" s="298"/>
      <c r="U27" s="297">
        <v>1</v>
      </c>
      <c r="V27" s="298">
        <v>128.02000000000001</v>
      </c>
      <c r="W27" s="267"/>
      <c r="X27" s="297">
        <v>1</v>
      </c>
      <c r="Y27" s="298">
        <v>127.75</v>
      </c>
      <c r="Z27" s="298"/>
      <c r="AA27" s="297">
        <v>1</v>
      </c>
      <c r="AB27" s="298">
        <v>127.49</v>
      </c>
      <c r="AC27" s="267"/>
      <c r="AD27" s="297">
        <v>1</v>
      </c>
      <c r="AE27" s="298">
        <v>129.16</v>
      </c>
      <c r="AF27" s="298"/>
      <c r="AG27" s="297">
        <v>1</v>
      </c>
      <c r="AH27" s="298">
        <v>129.04</v>
      </c>
      <c r="AI27" s="267"/>
      <c r="AJ27" s="297">
        <v>1</v>
      </c>
      <c r="AK27" s="298">
        <v>129.21</v>
      </c>
      <c r="AL27" s="267"/>
      <c r="AM27" s="297">
        <v>1</v>
      </c>
      <c r="AN27" s="298">
        <v>129.55000000000001</v>
      </c>
      <c r="AO27" s="267"/>
      <c r="AP27" s="297">
        <v>1</v>
      </c>
      <c r="AQ27" s="298">
        <v>129.30000000000001</v>
      </c>
      <c r="AR27" s="267"/>
      <c r="AS27" s="297">
        <v>1</v>
      </c>
      <c r="AT27" s="298">
        <v>128.63999999999999</v>
      </c>
      <c r="AU27" s="267"/>
      <c r="AV27" s="297">
        <v>1</v>
      </c>
      <c r="AW27" s="298">
        <v>128.6</v>
      </c>
      <c r="AX27" s="298"/>
      <c r="AY27" s="297">
        <v>1</v>
      </c>
      <c r="AZ27" s="298">
        <v>128.71</v>
      </c>
      <c r="BA27" s="267"/>
      <c r="BB27" s="297">
        <v>1</v>
      </c>
      <c r="BC27" s="298">
        <v>129.07</v>
      </c>
      <c r="BD27" s="267"/>
      <c r="BE27" s="297">
        <v>1</v>
      </c>
      <c r="BF27" s="298">
        <v>129</v>
      </c>
      <c r="BG27" s="267"/>
      <c r="BH27" s="297">
        <v>1</v>
      </c>
      <c r="BI27" s="299">
        <v>128.16999999999999</v>
      </c>
      <c r="BJ27" s="299"/>
      <c r="BK27" s="297">
        <f t="shared" si="0"/>
        <v>1</v>
      </c>
      <c r="BL27" s="299">
        <f t="shared" si="0"/>
        <v>128.28550000000001</v>
      </c>
      <c r="BM27" s="300"/>
      <c r="BN27" s="300"/>
      <c r="BO27" s="346"/>
      <c r="BP27" s="301"/>
      <c r="BQ27" s="301"/>
      <c r="BR27" s="275"/>
      <c r="BS27" s="347"/>
      <c r="BT27" s="347"/>
      <c r="BU27" s="275"/>
      <c r="BV27" s="107"/>
    </row>
    <row r="28" spans="1:164" x14ac:dyDescent="0.2">
      <c r="A28" s="287">
        <v>14</v>
      </c>
      <c r="B28" s="272" t="s">
        <v>298</v>
      </c>
      <c r="C28" s="297">
        <v>6.9993999999999996</v>
      </c>
      <c r="D28" s="298">
        <v>18.27</v>
      </c>
      <c r="E28" s="298"/>
      <c r="F28" s="297">
        <v>6.9878999999999998</v>
      </c>
      <c r="G28" s="298">
        <v>18.260000000000002</v>
      </c>
      <c r="H28" s="298"/>
      <c r="I28" s="297">
        <v>6.9810999999999996</v>
      </c>
      <c r="J28" s="298">
        <v>18.28</v>
      </c>
      <c r="K28" s="267"/>
      <c r="L28" s="297">
        <v>6.9048999999999996</v>
      </c>
      <c r="M28" s="298">
        <v>18.28</v>
      </c>
      <c r="N28" s="267"/>
      <c r="O28" s="297">
        <v>6.9337</v>
      </c>
      <c r="P28" s="298">
        <v>18.28</v>
      </c>
      <c r="Q28" s="298"/>
      <c r="R28" s="297">
        <v>7.0084999999999997</v>
      </c>
      <c r="S28" s="298">
        <v>18.260000000000002</v>
      </c>
      <c r="T28" s="298"/>
      <c r="U28" s="297">
        <v>7.0175000000000001</v>
      </c>
      <c r="V28" s="298">
        <v>18.239999999999998</v>
      </c>
      <c r="W28" s="267"/>
      <c r="X28" s="297">
        <v>7.0076000000000001</v>
      </c>
      <c r="Y28" s="298">
        <v>18.23</v>
      </c>
      <c r="Z28" s="298"/>
      <c r="AA28" s="297">
        <v>6.9901</v>
      </c>
      <c r="AB28" s="298">
        <v>18.239999999999998</v>
      </c>
      <c r="AC28" s="267"/>
      <c r="AD28" s="297">
        <v>7.0975999999999999</v>
      </c>
      <c r="AE28" s="298">
        <v>18.2</v>
      </c>
      <c r="AF28" s="298"/>
      <c r="AG28" s="297">
        <v>7.1052</v>
      </c>
      <c r="AH28" s="298">
        <v>18.16</v>
      </c>
      <c r="AI28" s="267"/>
      <c r="AJ28" s="297">
        <v>7.1208999999999998</v>
      </c>
      <c r="AK28" s="298">
        <v>18.149999999999999</v>
      </c>
      <c r="AL28" s="267"/>
      <c r="AM28" s="297">
        <v>7.157</v>
      </c>
      <c r="AN28" s="298">
        <v>18.100000000000001</v>
      </c>
      <c r="AO28" s="267"/>
      <c r="AP28" s="297">
        <v>7.1479999999999997</v>
      </c>
      <c r="AQ28" s="298">
        <v>18.09</v>
      </c>
      <c r="AR28" s="267"/>
      <c r="AS28" s="297">
        <v>7.1146000000000003</v>
      </c>
      <c r="AT28" s="298">
        <v>18.079999999999998</v>
      </c>
      <c r="AU28" s="267"/>
      <c r="AV28" s="297">
        <v>7.1166</v>
      </c>
      <c r="AW28" s="298">
        <v>18.07</v>
      </c>
      <c r="AX28" s="298"/>
      <c r="AY28" s="297">
        <v>7.1158000000000001</v>
      </c>
      <c r="AZ28" s="298">
        <v>18.09</v>
      </c>
      <c r="BA28" s="267"/>
      <c r="BB28" s="297">
        <v>7.1237000000000004</v>
      </c>
      <c r="BC28" s="298">
        <v>18.12</v>
      </c>
      <c r="BD28" s="267"/>
      <c r="BE28" s="297">
        <v>7.1001000000000003</v>
      </c>
      <c r="BF28" s="298">
        <v>18.170000000000002</v>
      </c>
      <c r="BG28" s="267"/>
      <c r="BH28" s="297">
        <v>7.0430999999999999</v>
      </c>
      <c r="BI28" s="299">
        <v>18.2</v>
      </c>
      <c r="BJ28" s="267"/>
      <c r="BK28" s="297">
        <f t="shared" si="0"/>
        <v>7.0536650000000005</v>
      </c>
      <c r="BL28" s="299">
        <f t="shared" si="0"/>
        <v>18.188499999999998</v>
      </c>
      <c r="BM28" s="300"/>
      <c r="BN28" s="300"/>
      <c r="BO28" s="346"/>
      <c r="BP28" s="301"/>
      <c r="BQ28" s="301"/>
      <c r="BR28" s="275"/>
      <c r="BS28" s="347"/>
      <c r="BT28" s="347"/>
      <c r="BU28" s="275"/>
      <c r="BV28" s="107"/>
    </row>
    <row r="29" spans="1:164" s="196" customFormat="1" ht="13.5" thickBot="1" x14ac:dyDescent="0.25">
      <c r="A29" s="305">
        <v>15</v>
      </c>
      <c r="B29" s="306" t="s">
        <v>299</v>
      </c>
      <c r="C29" s="307">
        <v>6.8929</v>
      </c>
      <c r="D29" s="308">
        <v>18.55</v>
      </c>
      <c r="E29" s="308"/>
      <c r="F29" s="307">
        <v>6.8864999999999998</v>
      </c>
      <c r="G29" s="308">
        <v>18.53</v>
      </c>
      <c r="H29" s="308"/>
      <c r="I29" s="307">
        <v>6.8848000000000003</v>
      </c>
      <c r="J29" s="308">
        <v>18.54</v>
      </c>
      <c r="K29" s="277"/>
      <c r="L29" s="307">
        <v>6.8779000000000003</v>
      </c>
      <c r="M29" s="308">
        <v>18.350000000000001</v>
      </c>
      <c r="N29" s="277"/>
      <c r="O29" s="307">
        <v>6.8813000000000004</v>
      </c>
      <c r="P29" s="308">
        <v>18.420000000000002</v>
      </c>
      <c r="Q29" s="308"/>
      <c r="R29" s="307">
        <v>6.9015000000000004</v>
      </c>
      <c r="S29" s="308">
        <v>18.54</v>
      </c>
      <c r="T29" s="308"/>
      <c r="U29" s="307">
        <v>6.9130000000000003</v>
      </c>
      <c r="V29" s="308">
        <v>18.52</v>
      </c>
      <c r="W29" s="277"/>
      <c r="X29" s="307">
        <v>6.9020000000000001</v>
      </c>
      <c r="Y29" s="308">
        <v>18.510000000000002</v>
      </c>
      <c r="Z29" s="308"/>
      <c r="AA29" s="307">
        <v>6.9004000000000003</v>
      </c>
      <c r="AB29" s="308">
        <v>18.48</v>
      </c>
      <c r="AC29" s="277"/>
      <c r="AD29" s="307">
        <v>6.9310999999999998</v>
      </c>
      <c r="AE29" s="308">
        <v>18.63</v>
      </c>
      <c r="AF29" s="308"/>
      <c r="AG29" s="307">
        <v>6.9550000000000001</v>
      </c>
      <c r="AH29" s="308">
        <v>18.55</v>
      </c>
      <c r="AI29" s="277"/>
      <c r="AJ29" s="307">
        <v>6.9446000000000003</v>
      </c>
      <c r="AK29" s="308">
        <v>18.61</v>
      </c>
      <c r="AL29" s="277"/>
      <c r="AM29" s="307">
        <v>6.9488000000000003</v>
      </c>
      <c r="AN29" s="308">
        <v>18.64</v>
      </c>
      <c r="AO29" s="277"/>
      <c r="AP29" s="307">
        <v>6.9470000000000001</v>
      </c>
      <c r="AQ29" s="308">
        <v>18.61</v>
      </c>
      <c r="AR29" s="277"/>
      <c r="AS29" s="307">
        <v>6.9459999999999997</v>
      </c>
      <c r="AT29" s="308">
        <v>18.52</v>
      </c>
      <c r="AU29" s="277"/>
      <c r="AV29" s="307">
        <v>6.9444999999999997</v>
      </c>
      <c r="AW29" s="308">
        <v>18.52</v>
      </c>
      <c r="AX29" s="308"/>
      <c r="AY29" s="307">
        <v>6.9505999999999997</v>
      </c>
      <c r="AZ29" s="308">
        <v>18.52</v>
      </c>
      <c r="BA29" s="277"/>
      <c r="BB29" s="307">
        <v>6.9570999999999996</v>
      </c>
      <c r="BC29" s="308">
        <v>18.55</v>
      </c>
      <c r="BD29" s="277"/>
      <c r="BE29" s="307">
        <v>6.9511000000000003</v>
      </c>
      <c r="BF29" s="308">
        <v>18.559999999999999</v>
      </c>
      <c r="BG29" s="277"/>
      <c r="BH29" s="307">
        <v>6.9409999999999998</v>
      </c>
      <c r="BI29" s="309">
        <v>18.47</v>
      </c>
      <c r="BJ29" s="277"/>
      <c r="BK29" s="307">
        <f t="shared" si="0"/>
        <v>6.9228550000000002</v>
      </c>
      <c r="BL29" s="309">
        <f t="shared" si="0"/>
        <v>18.530999999999999</v>
      </c>
      <c r="BM29" s="300"/>
      <c r="BN29" s="300"/>
      <c r="BO29" s="346"/>
      <c r="BP29" s="301"/>
      <c r="BQ29" s="301"/>
      <c r="BR29" s="275"/>
      <c r="BS29" s="347"/>
      <c r="BT29" s="347"/>
      <c r="BU29" s="275"/>
      <c r="BV29" s="107"/>
      <c r="BW29" s="160"/>
      <c r="BX29" s="160"/>
      <c r="BY29" s="160"/>
      <c r="BZ29" s="160"/>
      <c r="CA29" s="160"/>
      <c r="CB29" s="160"/>
      <c r="CC29" s="108"/>
      <c r="CD29" s="107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</row>
    <row r="30" spans="1:164" ht="13.5" thickTop="1" x14ac:dyDescent="0.2">
      <c r="A30" s="287"/>
      <c r="B30" s="272"/>
      <c r="C30" s="267"/>
      <c r="D30" s="267"/>
      <c r="E30" s="267"/>
      <c r="F30" s="267"/>
      <c r="G30" s="267"/>
      <c r="H30" s="298"/>
      <c r="I30" s="267"/>
      <c r="J30" s="298"/>
      <c r="K30" s="298"/>
      <c r="L30" s="298"/>
      <c r="M30" s="298"/>
      <c r="N30" s="267"/>
      <c r="O30" s="298"/>
      <c r="P30" s="298"/>
      <c r="Q30" s="298"/>
      <c r="R30" s="298"/>
      <c r="S30" s="298"/>
      <c r="T30" s="298"/>
      <c r="U30" s="298"/>
      <c r="V30" s="298"/>
      <c r="W30" s="267"/>
      <c r="X30" s="298"/>
      <c r="Y30" s="298"/>
      <c r="Z30" s="298"/>
      <c r="AA30" s="298"/>
      <c r="AB30" s="298"/>
      <c r="AC30" s="267"/>
      <c r="AD30" s="267"/>
      <c r="AE30" s="298"/>
      <c r="AF30" s="298"/>
      <c r="AG30" s="298"/>
      <c r="AH30" s="298"/>
      <c r="AI30" s="267"/>
      <c r="AJ30" s="298"/>
      <c r="AK30" s="298"/>
      <c r="AL30" s="267"/>
      <c r="AM30" s="298"/>
      <c r="AN30" s="298"/>
      <c r="AO30" s="267"/>
      <c r="AP30" s="298"/>
      <c r="AQ30" s="298"/>
      <c r="AR30" s="267"/>
      <c r="AS30" s="298"/>
      <c r="AT30" s="298"/>
      <c r="AU30" s="267"/>
      <c r="AV30" s="298"/>
      <c r="AW30" s="298"/>
      <c r="AX30" s="298"/>
      <c r="AY30" s="298"/>
      <c r="AZ30" s="298"/>
      <c r="BA30" s="267"/>
      <c r="BB30" s="298"/>
      <c r="BC30" s="298"/>
      <c r="BD30" s="267"/>
      <c r="BE30" s="298"/>
      <c r="BF30" s="298"/>
      <c r="BG30" s="298"/>
      <c r="BH30" s="310"/>
      <c r="BI30" s="310"/>
      <c r="BJ30" s="267"/>
      <c r="BK30" s="297"/>
      <c r="BL30" s="267"/>
      <c r="BM30" s="312"/>
      <c r="BN30" s="312"/>
      <c r="BO30" s="275"/>
      <c r="BP30" s="275"/>
      <c r="BQ30" s="275"/>
      <c r="BR30" s="275"/>
      <c r="BS30" s="347"/>
      <c r="BT30" s="347"/>
      <c r="BU30" s="275"/>
      <c r="BV30" s="107"/>
    </row>
    <row r="31" spans="1:164" x14ac:dyDescent="0.2">
      <c r="A31" s="287"/>
      <c r="B31" s="272"/>
      <c r="C31" s="298"/>
      <c r="D31" s="298"/>
      <c r="E31" s="298"/>
      <c r="F31" s="298"/>
      <c r="G31" s="298"/>
      <c r="H31" s="298"/>
      <c r="I31" s="267"/>
      <c r="J31" s="267"/>
      <c r="K31" s="267"/>
      <c r="L31" s="298"/>
      <c r="M31" s="298"/>
      <c r="N31" s="267"/>
      <c r="O31" s="298"/>
      <c r="P31" s="298"/>
      <c r="Q31" s="298"/>
      <c r="R31" s="298"/>
      <c r="S31" s="298"/>
      <c r="T31" s="298"/>
      <c r="U31" s="298"/>
      <c r="V31" s="298"/>
      <c r="W31" s="267"/>
      <c r="X31" s="298"/>
      <c r="Y31" s="298"/>
      <c r="Z31" s="298"/>
      <c r="AA31" s="298"/>
      <c r="AB31" s="298"/>
      <c r="AC31" s="267"/>
      <c r="AD31" s="267"/>
      <c r="AE31" s="267"/>
      <c r="AF31" s="267"/>
      <c r="AG31" s="298"/>
      <c r="AH31" s="298"/>
      <c r="AI31" s="267"/>
      <c r="AJ31" s="298"/>
      <c r="AK31" s="298"/>
      <c r="AL31" s="267"/>
      <c r="AM31" s="298"/>
      <c r="AN31" s="298"/>
      <c r="AO31" s="267"/>
      <c r="AP31" s="298"/>
      <c r="AQ31" s="298"/>
      <c r="AR31" s="267"/>
      <c r="AS31" s="298"/>
      <c r="AT31" s="298"/>
      <c r="AU31" s="267"/>
      <c r="AV31" s="298"/>
      <c r="AW31" s="298"/>
      <c r="AX31" s="298"/>
      <c r="AY31" s="298"/>
      <c r="AZ31" s="298"/>
      <c r="BA31" s="267"/>
      <c r="BB31" s="298"/>
      <c r="BC31" s="298"/>
      <c r="BD31" s="267"/>
      <c r="BE31" s="298"/>
      <c r="BF31" s="298"/>
      <c r="BG31" s="298"/>
      <c r="BH31" s="310"/>
      <c r="BI31" s="310"/>
      <c r="BJ31" s="267"/>
      <c r="BK31" s="313"/>
      <c r="BL31" s="313"/>
      <c r="BM31" s="312"/>
      <c r="BN31" s="312"/>
      <c r="BO31" s="275"/>
      <c r="BP31" s="275"/>
      <c r="BQ31" s="275"/>
      <c r="BR31" s="275"/>
      <c r="BS31" s="347"/>
      <c r="BT31" s="347"/>
      <c r="BU31" s="275"/>
      <c r="BV31" s="107"/>
    </row>
    <row r="32" spans="1:164" x14ac:dyDescent="0.2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O32" s="163"/>
      <c r="BP32" s="349" t="s">
        <v>29</v>
      </c>
      <c r="BQ32" s="349"/>
      <c r="BR32" s="349"/>
      <c r="BS32" s="349"/>
      <c r="BT32" s="349"/>
      <c r="BU32" s="349"/>
      <c r="BV32" s="349"/>
      <c r="BW32" s="350"/>
      <c r="BX32" s="350"/>
      <c r="BY32" s="350"/>
      <c r="BZ32" s="350"/>
      <c r="CA32" s="350"/>
      <c r="CB32" s="350"/>
      <c r="CC32" s="351"/>
      <c r="CD32" s="148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312"/>
      <c r="CS32" s="312"/>
      <c r="CT32" s="312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312"/>
      <c r="DF32" s="312"/>
      <c r="DG32" s="312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84"/>
    </row>
    <row r="33" spans="1:164" x14ac:dyDescent="0.2">
      <c r="A33" s="314"/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O33" s="163"/>
      <c r="BP33" s="349"/>
      <c r="BQ33" s="349"/>
      <c r="BR33" s="349"/>
      <c r="BS33" s="349"/>
      <c r="BT33" s="349"/>
      <c r="BU33" s="349"/>
      <c r="BV33" s="349"/>
      <c r="BW33" s="350"/>
      <c r="BX33" s="350"/>
      <c r="BY33" s="350"/>
      <c r="BZ33" s="350"/>
      <c r="CA33" s="350"/>
      <c r="CB33" s="350"/>
      <c r="CC33" s="351"/>
      <c r="CD33" s="148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312"/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312"/>
      <c r="DE33" s="312"/>
      <c r="DF33" s="312"/>
      <c r="DG33" s="312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84"/>
    </row>
    <row r="34" spans="1:164" ht="25.5" x14ac:dyDescent="0.2">
      <c r="A34" s="314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5"/>
      <c r="BK34" s="316"/>
      <c r="BL34" s="316"/>
      <c r="BM34" s="316"/>
      <c r="BN34" s="316"/>
      <c r="BO34" s="350"/>
      <c r="BP34" s="349"/>
      <c r="BQ34" s="349"/>
      <c r="BR34" s="275" t="s">
        <v>5</v>
      </c>
      <c r="BS34" s="275" t="s">
        <v>6</v>
      </c>
      <c r="BT34" s="275" t="s">
        <v>7</v>
      </c>
      <c r="BU34" s="275" t="s">
        <v>8</v>
      </c>
      <c r="BV34" s="107" t="s">
        <v>9</v>
      </c>
      <c r="BW34" s="160" t="s">
        <v>10</v>
      </c>
      <c r="BX34" s="160" t="s">
        <v>25</v>
      </c>
      <c r="BY34" s="160" t="s">
        <v>26</v>
      </c>
      <c r="BZ34" s="160" t="s">
        <v>13</v>
      </c>
      <c r="CA34" s="160" t="s">
        <v>14</v>
      </c>
      <c r="CB34" s="160" t="s">
        <v>15</v>
      </c>
      <c r="CC34" s="108" t="s">
        <v>27</v>
      </c>
      <c r="CD34" s="107" t="s">
        <v>17</v>
      </c>
      <c r="CE34" s="370" t="s">
        <v>298</v>
      </c>
      <c r="CF34" s="370" t="s">
        <v>299</v>
      </c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312"/>
      <c r="CS34" s="312"/>
      <c r="CT34" s="312"/>
      <c r="CU34" s="312"/>
      <c r="CV34" s="312"/>
      <c r="CW34" s="312"/>
      <c r="CX34" s="312"/>
      <c r="CY34" s="312"/>
      <c r="CZ34" s="312"/>
      <c r="DA34" s="312"/>
      <c r="DB34" s="312"/>
      <c r="DC34" s="312"/>
      <c r="DD34" s="312"/>
      <c r="DE34" s="312"/>
      <c r="DF34" s="312"/>
      <c r="DG34" s="312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7"/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84"/>
    </row>
    <row r="35" spans="1:164" s="175" customFormat="1" x14ac:dyDescent="0.2">
      <c r="A35" s="318"/>
      <c r="B35" s="186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5"/>
      <c r="BK35" s="320"/>
      <c r="BL35" s="320"/>
      <c r="BM35" s="322"/>
      <c r="BN35" s="322"/>
      <c r="BO35" s="352"/>
      <c r="BP35" s="353">
        <v>1</v>
      </c>
      <c r="BQ35" s="350" t="s">
        <v>343</v>
      </c>
      <c r="BR35" s="354">
        <v>111.94</v>
      </c>
      <c r="BS35" s="354">
        <v>160.66</v>
      </c>
      <c r="BT35" s="354">
        <v>126.16</v>
      </c>
      <c r="BU35" s="354">
        <v>135.9</v>
      </c>
      <c r="BV35" s="354">
        <v>149405.69</v>
      </c>
      <c r="BW35" s="354">
        <v>2094.35</v>
      </c>
      <c r="BX35" s="354">
        <v>94.48</v>
      </c>
      <c r="BY35" s="354">
        <v>95.35</v>
      </c>
      <c r="BZ35" s="354">
        <v>13.87</v>
      </c>
      <c r="CA35" s="354">
        <v>15.11</v>
      </c>
      <c r="CB35" s="354">
        <v>18.27</v>
      </c>
      <c r="CC35" s="354">
        <v>173.09</v>
      </c>
      <c r="CD35" s="354">
        <v>127.86</v>
      </c>
      <c r="CE35" s="354">
        <v>18.27</v>
      </c>
      <c r="CF35" s="354">
        <v>18.55</v>
      </c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</row>
    <row r="36" spans="1:164" s="175" customFormat="1" x14ac:dyDescent="0.2">
      <c r="A36" s="323"/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15"/>
      <c r="BK36" s="320"/>
      <c r="BL36" s="320"/>
      <c r="BM36" s="322"/>
      <c r="BN36" s="322"/>
      <c r="BO36" s="352"/>
      <c r="BP36" s="353">
        <v>2</v>
      </c>
      <c r="BQ36" s="350" t="s">
        <v>324</v>
      </c>
      <c r="BR36" s="354">
        <v>112.12</v>
      </c>
      <c r="BS36" s="354">
        <v>160.93</v>
      </c>
      <c r="BT36" s="354">
        <v>126.14</v>
      </c>
      <c r="BU36" s="354">
        <v>135.9</v>
      </c>
      <c r="BV36" s="354">
        <v>149587.23000000001</v>
      </c>
      <c r="BW36" s="354">
        <v>2093.61</v>
      </c>
      <c r="BX36" s="354">
        <v>94.72</v>
      </c>
      <c r="BY36" s="354">
        <v>95.92</v>
      </c>
      <c r="BZ36" s="354">
        <v>13.85</v>
      </c>
      <c r="CA36" s="354">
        <v>15.14</v>
      </c>
      <c r="CB36" s="354">
        <v>18.260000000000002</v>
      </c>
      <c r="CC36" s="354">
        <v>172.71</v>
      </c>
      <c r="CD36" s="354">
        <v>127.62</v>
      </c>
      <c r="CE36" s="354">
        <v>18.260000000000002</v>
      </c>
      <c r="CF36" s="354">
        <v>18.53</v>
      </c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</row>
    <row r="37" spans="1:164" s="175" customFormat="1" x14ac:dyDescent="0.2">
      <c r="A37" s="68"/>
      <c r="B37" s="176"/>
      <c r="C37" s="176"/>
      <c r="BJ37" s="315"/>
      <c r="BK37" s="325"/>
      <c r="BL37" s="325"/>
      <c r="BO37" s="164"/>
      <c r="BP37" s="353">
        <v>3</v>
      </c>
      <c r="BQ37" s="350" t="s">
        <v>334</v>
      </c>
      <c r="BR37" s="354">
        <v>111.68</v>
      </c>
      <c r="BS37" s="354">
        <v>162.28</v>
      </c>
      <c r="BT37" s="354">
        <v>125.89</v>
      </c>
      <c r="BU37" s="354">
        <v>135.87</v>
      </c>
      <c r="BV37" s="354">
        <v>148658.32</v>
      </c>
      <c r="BW37" s="354">
        <v>2112.2800000000002</v>
      </c>
      <c r="BX37" s="354">
        <v>94.69</v>
      </c>
      <c r="BY37" s="354">
        <v>95.76</v>
      </c>
      <c r="BZ37" s="354">
        <v>13.89</v>
      </c>
      <c r="CA37" s="354">
        <v>15.16</v>
      </c>
      <c r="CB37" s="354">
        <v>18.28</v>
      </c>
      <c r="CC37" s="354">
        <v>172.95</v>
      </c>
      <c r="CD37" s="354">
        <v>127.63</v>
      </c>
      <c r="CE37" s="354">
        <v>18.28</v>
      </c>
      <c r="CF37" s="354">
        <v>18.54</v>
      </c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</row>
    <row r="38" spans="1:164" s="175" customFormat="1" x14ac:dyDescent="0.2">
      <c r="A38" s="68"/>
      <c r="B38" s="176"/>
      <c r="C38" s="176"/>
      <c r="BJ38" s="315"/>
      <c r="BK38" s="325"/>
      <c r="BL38" s="325"/>
      <c r="BO38" s="164"/>
      <c r="BP38" s="353">
        <v>4</v>
      </c>
      <c r="BQ38" s="350" t="s">
        <v>335</v>
      </c>
      <c r="BR38" s="354">
        <v>110.64</v>
      </c>
      <c r="BS38" s="354">
        <v>161.01</v>
      </c>
      <c r="BT38" s="354">
        <v>125.38</v>
      </c>
      <c r="BU38" s="354">
        <v>135.93</v>
      </c>
      <c r="BV38" s="354">
        <v>147724.67000000001</v>
      </c>
      <c r="BW38" s="354">
        <v>2119.66</v>
      </c>
      <c r="BX38" s="354">
        <v>93.84</v>
      </c>
      <c r="BY38" s="354">
        <v>95.19</v>
      </c>
      <c r="BZ38" s="354">
        <v>13.84</v>
      </c>
      <c r="CA38" s="354">
        <v>15.11</v>
      </c>
      <c r="CB38" s="354">
        <v>18.28</v>
      </c>
      <c r="CC38" s="354">
        <v>171.36</v>
      </c>
      <c r="CD38" s="354">
        <v>126.2</v>
      </c>
      <c r="CE38" s="354">
        <v>18.28</v>
      </c>
      <c r="CF38" s="354">
        <v>18.350000000000001</v>
      </c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</row>
    <row r="39" spans="1:164" s="175" customFormat="1" x14ac:dyDescent="0.2">
      <c r="A39" s="68"/>
      <c r="B39" s="176"/>
      <c r="C39" s="176"/>
      <c r="BJ39" s="315"/>
      <c r="BK39" s="325"/>
      <c r="BL39" s="325"/>
      <c r="BO39" s="164"/>
      <c r="BP39" s="353">
        <v>5</v>
      </c>
      <c r="BQ39" s="350" t="s">
        <v>325</v>
      </c>
      <c r="BR39" s="354">
        <v>111.15</v>
      </c>
      <c r="BS39" s="354">
        <v>159.59</v>
      </c>
      <c r="BT39" s="354">
        <v>125.48</v>
      </c>
      <c r="BU39" s="354">
        <v>135.93</v>
      </c>
      <c r="BV39" s="354">
        <v>148438.54</v>
      </c>
      <c r="BW39" s="354">
        <v>2127</v>
      </c>
      <c r="BX39" s="354">
        <v>94.39</v>
      </c>
      <c r="BY39" s="354">
        <v>95.49</v>
      </c>
      <c r="BZ39" s="354">
        <v>13.92</v>
      </c>
      <c r="CA39" s="354">
        <v>15.11</v>
      </c>
      <c r="CB39" s="354">
        <v>18.28</v>
      </c>
      <c r="CC39" s="354">
        <v>172.31</v>
      </c>
      <c r="CD39" s="354">
        <v>126.72</v>
      </c>
      <c r="CE39" s="354">
        <v>18.28</v>
      </c>
      <c r="CF39" s="354">
        <v>18.420000000000002</v>
      </c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</row>
    <row r="40" spans="1:164" s="175" customFormat="1" x14ac:dyDescent="0.2">
      <c r="A40" s="68"/>
      <c r="B40" s="176"/>
      <c r="C40" s="176"/>
      <c r="BJ40" s="315"/>
      <c r="BK40" s="325"/>
      <c r="BL40" s="325"/>
      <c r="BO40" s="164"/>
      <c r="BP40" s="353">
        <v>6</v>
      </c>
      <c r="BQ40" s="350" t="s">
        <v>326</v>
      </c>
      <c r="BR40" s="354">
        <v>111.73</v>
      </c>
      <c r="BS40" s="354">
        <v>161.32</v>
      </c>
      <c r="BT40" s="354">
        <v>125.87</v>
      </c>
      <c r="BU40" s="354">
        <v>135.88999999999999</v>
      </c>
      <c r="BV40" s="354">
        <v>149591.81</v>
      </c>
      <c r="BW40" s="354">
        <v>2186.5</v>
      </c>
      <c r="BX40" s="354">
        <v>95.81</v>
      </c>
      <c r="BY40" s="354">
        <v>97.14</v>
      </c>
      <c r="BZ40" s="354">
        <v>14.01</v>
      </c>
      <c r="CA40" s="354">
        <v>15.15</v>
      </c>
      <c r="CB40" s="354">
        <v>18.260000000000002</v>
      </c>
      <c r="CC40" s="354">
        <v>174.17</v>
      </c>
      <c r="CD40" s="354">
        <v>127.97</v>
      </c>
      <c r="CE40" s="354">
        <v>18.260000000000002</v>
      </c>
      <c r="CF40" s="354">
        <v>18.54</v>
      </c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</row>
    <row r="41" spans="1:164" s="175" customFormat="1" x14ac:dyDescent="0.2">
      <c r="A41" s="68"/>
      <c r="B41" s="176"/>
      <c r="C41" s="176"/>
      <c r="BJ41" s="315"/>
      <c r="BK41" s="325"/>
      <c r="BL41" s="325"/>
      <c r="BO41" s="164"/>
      <c r="BP41" s="353">
        <v>7</v>
      </c>
      <c r="BQ41" s="350" t="s">
        <v>336</v>
      </c>
      <c r="BR41" s="354">
        <v>110.51</v>
      </c>
      <c r="BS41" s="354">
        <v>161.05000000000001</v>
      </c>
      <c r="BT41" s="354">
        <v>126</v>
      </c>
      <c r="BU41" s="354">
        <v>135.72</v>
      </c>
      <c r="BV41" s="354">
        <v>147737.64000000001</v>
      </c>
      <c r="BW41" s="354">
        <v>2159.6999999999998</v>
      </c>
      <c r="BX41" s="354">
        <v>95.61</v>
      </c>
      <c r="BY41" s="354">
        <v>97.49</v>
      </c>
      <c r="BZ41" s="354">
        <v>13.96</v>
      </c>
      <c r="CA41" s="354">
        <v>15.17</v>
      </c>
      <c r="CB41" s="354">
        <v>18.239999999999998</v>
      </c>
      <c r="CC41" s="354">
        <v>172.82</v>
      </c>
      <c r="CD41" s="354">
        <v>128.02000000000001</v>
      </c>
      <c r="CE41" s="354">
        <v>18.239999999999998</v>
      </c>
      <c r="CF41" s="354">
        <v>18.52</v>
      </c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</row>
    <row r="42" spans="1:164" s="175" customFormat="1" x14ac:dyDescent="0.2">
      <c r="A42" s="68"/>
      <c r="B42" s="176"/>
      <c r="C42" s="176"/>
      <c r="BJ42" s="315"/>
      <c r="BK42" s="325"/>
      <c r="BL42" s="325"/>
      <c r="BO42" s="164"/>
      <c r="BP42" s="353">
        <v>8</v>
      </c>
      <c r="BQ42" s="350" t="s">
        <v>337</v>
      </c>
      <c r="BR42" s="354">
        <v>110.74</v>
      </c>
      <c r="BS42" s="354">
        <v>162.26</v>
      </c>
      <c r="BT42" s="354">
        <v>126.09</v>
      </c>
      <c r="BU42" s="354">
        <v>135.57</v>
      </c>
      <c r="BV42" s="354">
        <v>148006.04999999999</v>
      </c>
      <c r="BW42" s="354">
        <v>2172.52</v>
      </c>
      <c r="BX42" s="354">
        <v>95.52</v>
      </c>
      <c r="BY42" s="354">
        <v>97.37</v>
      </c>
      <c r="BZ42" s="354">
        <v>13.93</v>
      </c>
      <c r="CA42" s="354">
        <v>15.14</v>
      </c>
      <c r="CB42" s="354">
        <v>18.23</v>
      </c>
      <c r="CC42" s="354">
        <v>172.57</v>
      </c>
      <c r="CD42" s="354">
        <v>127.75</v>
      </c>
      <c r="CE42" s="354">
        <v>18.23</v>
      </c>
      <c r="CF42" s="354">
        <v>18.510000000000002</v>
      </c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</row>
    <row r="43" spans="1:164" s="175" customFormat="1" x14ac:dyDescent="0.2">
      <c r="A43" s="68"/>
      <c r="B43" s="176"/>
      <c r="C43" s="176"/>
      <c r="BJ43" s="315"/>
      <c r="BK43" s="325"/>
      <c r="BL43" s="325"/>
      <c r="BO43" s="164"/>
      <c r="BP43" s="353">
        <v>9</v>
      </c>
      <c r="BQ43" s="350" t="s">
        <v>327</v>
      </c>
      <c r="BR43" s="354">
        <v>110.72</v>
      </c>
      <c r="BS43" s="354">
        <v>161.31</v>
      </c>
      <c r="BT43" s="354">
        <v>126.22</v>
      </c>
      <c r="BU43" s="354">
        <v>135.58000000000001</v>
      </c>
      <c r="BV43" s="354">
        <v>148045.21</v>
      </c>
      <c r="BW43" s="354">
        <v>2175.11</v>
      </c>
      <c r="BX43" s="354">
        <v>95.6</v>
      </c>
      <c r="BY43" s="354">
        <v>97.25</v>
      </c>
      <c r="BZ43" s="354">
        <v>13.91</v>
      </c>
      <c r="CA43" s="354">
        <v>15.11</v>
      </c>
      <c r="CB43" s="354">
        <v>18.239999999999998</v>
      </c>
      <c r="CC43" s="354">
        <v>172.35</v>
      </c>
      <c r="CD43" s="354">
        <v>127.49</v>
      </c>
      <c r="CE43" s="354">
        <v>18.239999999999998</v>
      </c>
      <c r="CF43" s="354">
        <v>18.48</v>
      </c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</row>
    <row r="44" spans="1:164" s="175" customFormat="1" x14ac:dyDescent="0.2">
      <c r="A44" s="68"/>
      <c r="BJ44" s="315"/>
      <c r="BK44" s="325"/>
      <c r="BL44" s="325"/>
      <c r="BO44" s="164"/>
      <c r="BP44" s="353">
        <v>10</v>
      </c>
      <c r="BQ44" s="350" t="s">
        <v>328</v>
      </c>
      <c r="BR44" s="354">
        <v>109.2</v>
      </c>
      <c r="BS44" s="354">
        <v>161.66</v>
      </c>
      <c r="BT44" s="354">
        <v>125.9</v>
      </c>
      <c r="BU44" s="354">
        <v>135.49</v>
      </c>
      <c r="BV44" s="354">
        <v>146091.57999999999</v>
      </c>
      <c r="BW44" s="354">
        <v>2115.64</v>
      </c>
      <c r="BX44" s="354">
        <v>95.4</v>
      </c>
      <c r="BY44" s="354">
        <v>96.99</v>
      </c>
      <c r="BZ44" s="354">
        <v>13.88</v>
      </c>
      <c r="CA44" s="354">
        <v>15.06</v>
      </c>
      <c r="CB44" s="354">
        <v>18.2</v>
      </c>
      <c r="CC44" s="354">
        <v>174.87</v>
      </c>
      <c r="CD44" s="354">
        <v>129.16</v>
      </c>
      <c r="CE44" s="354">
        <v>18.2</v>
      </c>
      <c r="CF44" s="354">
        <v>18.63</v>
      </c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</row>
    <row r="45" spans="1:164" s="175" customFormat="1" x14ac:dyDescent="0.2">
      <c r="A45" s="68"/>
      <c r="BJ45" s="315"/>
      <c r="BK45" s="177"/>
      <c r="BL45" s="177"/>
      <c r="BO45" s="164"/>
      <c r="BP45" s="353">
        <v>11</v>
      </c>
      <c r="BQ45" s="350" t="s">
        <v>329</v>
      </c>
      <c r="BR45" s="354">
        <v>109.37</v>
      </c>
      <c r="BS45" s="354">
        <v>160.62</v>
      </c>
      <c r="BT45" s="354">
        <v>125.65</v>
      </c>
      <c r="BU45" s="354">
        <v>135.07</v>
      </c>
      <c r="BV45" s="354">
        <v>146502.98000000001</v>
      </c>
      <c r="BW45" s="354">
        <v>2074.96</v>
      </c>
      <c r="BX45" s="354">
        <v>94.92</v>
      </c>
      <c r="BY45" s="354">
        <v>96.74</v>
      </c>
      <c r="BZ45" s="354">
        <v>13.77</v>
      </c>
      <c r="CA45" s="354">
        <v>14.86</v>
      </c>
      <c r="CB45" s="354">
        <v>18.16</v>
      </c>
      <c r="CC45" s="354">
        <v>172.89</v>
      </c>
      <c r="CD45" s="354">
        <v>129.04</v>
      </c>
      <c r="CE45" s="354">
        <v>18.16</v>
      </c>
      <c r="CF45" s="354">
        <v>18.55</v>
      </c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</row>
    <row r="46" spans="1:164" s="175" customFormat="1" x14ac:dyDescent="0.2">
      <c r="A46" s="68"/>
      <c r="BJ46" s="315"/>
      <c r="BK46" s="177"/>
      <c r="BL46" s="177"/>
      <c r="BO46" s="164"/>
      <c r="BP46" s="353">
        <v>12</v>
      </c>
      <c r="BQ46" s="350" t="s">
        <v>338</v>
      </c>
      <c r="BR46" s="354">
        <v>109.97</v>
      </c>
      <c r="BS46" s="354">
        <v>160.96</v>
      </c>
      <c r="BT46" s="354">
        <v>125.9</v>
      </c>
      <c r="BU46" s="354">
        <v>134.97999999999999</v>
      </c>
      <c r="BV46" s="354">
        <v>146905.31</v>
      </c>
      <c r="BW46" s="354">
        <v>2071.2399999999998</v>
      </c>
      <c r="BX46" s="354">
        <v>94.03</v>
      </c>
      <c r="BY46" s="354">
        <v>96.67</v>
      </c>
      <c r="BZ46" s="354">
        <v>13.79</v>
      </c>
      <c r="CA46" s="354">
        <v>14.93</v>
      </c>
      <c r="CB46" s="354">
        <v>18.149999999999999</v>
      </c>
      <c r="CC46" s="354">
        <v>173.21</v>
      </c>
      <c r="CD46" s="354">
        <v>129.21</v>
      </c>
      <c r="CE46" s="354">
        <v>18.149999999999999</v>
      </c>
      <c r="CF46" s="354">
        <v>18.61</v>
      </c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</row>
    <row r="47" spans="1:164" s="175" customFormat="1" x14ac:dyDescent="0.2">
      <c r="A47" s="68"/>
      <c r="BK47" s="177"/>
      <c r="BL47" s="177"/>
      <c r="BO47" s="164"/>
      <c r="BP47" s="353">
        <v>13</v>
      </c>
      <c r="BQ47" s="350" t="s">
        <v>339</v>
      </c>
      <c r="BR47" s="354">
        <v>109.8</v>
      </c>
      <c r="BS47" s="354">
        <v>159.94</v>
      </c>
      <c r="BT47" s="354">
        <v>125.91</v>
      </c>
      <c r="BU47" s="354">
        <v>134.63999999999999</v>
      </c>
      <c r="BV47" s="354">
        <v>146774.97</v>
      </c>
      <c r="BW47" s="354">
        <v>2049.48</v>
      </c>
      <c r="BX47" s="354">
        <v>93.7</v>
      </c>
      <c r="BY47" s="354">
        <v>96.48</v>
      </c>
      <c r="BZ47" s="354">
        <v>13.85</v>
      </c>
      <c r="CA47" s="354">
        <v>14.89</v>
      </c>
      <c r="CB47" s="354">
        <v>18.100000000000001</v>
      </c>
      <c r="CC47" s="354">
        <v>173.65</v>
      </c>
      <c r="CD47" s="354">
        <v>129.55000000000001</v>
      </c>
      <c r="CE47" s="354">
        <v>18.100000000000001</v>
      </c>
      <c r="CF47" s="354">
        <v>18.64</v>
      </c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</row>
    <row r="48" spans="1:164" s="175" customFormat="1" x14ac:dyDescent="0.2">
      <c r="A48" s="68"/>
      <c r="BK48" s="177"/>
      <c r="BL48" s="177"/>
      <c r="BO48" s="164"/>
      <c r="BP48" s="353">
        <v>14</v>
      </c>
      <c r="BQ48" s="350" t="s">
        <v>330</v>
      </c>
      <c r="BR48" s="354">
        <v>110.07</v>
      </c>
      <c r="BS48" s="354">
        <v>159.58000000000001</v>
      </c>
      <c r="BT48" s="354">
        <v>125.78</v>
      </c>
      <c r="BU48" s="354">
        <v>134.44999999999999</v>
      </c>
      <c r="BV48" s="354">
        <v>146654.65</v>
      </c>
      <c r="BW48" s="354">
        <v>2072.29</v>
      </c>
      <c r="BX48" s="354">
        <v>93.68</v>
      </c>
      <c r="BY48" s="354">
        <v>96.6</v>
      </c>
      <c r="BZ48" s="354">
        <v>13.93</v>
      </c>
      <c r="CA48" s="354">
        <v>14.9</v>
      </c>
      <c r="CB48" s="354">
        <v>18.09</v>
      </c>
      <c r="CC48" s="354">
        <v>172.93</v>
      </c>
      <c r="CD48" s="354">
        <v>129.30000000000001</v>
      </c>
      <c r="CE48" s="354">
        <v>18.09</v>
      </c>
      <c r="CF48" s="354">
        <v>18.61</v>
      </c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</row>
    <row r="49" spans="1:164" s="175" customFormat="1" x14ac:dyDescent="0.2">
      <c r="A49" s="68"/>
      <c r="BK49" s="177"/>
      <c r="BL49" s="177"/>
      <c r="BO49" s="164"/>
      <c r="BP49" s="353">
        <v>15</v>
      </c>
      <c r="BQ49" s="350" t="s">
        <v>331</v>
      </c>
      <c r="BR49" s="354">
        <v>109.33</v>
      </c>
      <c r="BS49" s="354">
        <v>158.69</v>
      </c>
      <c r="BT49" s="354">
        <v>125.55</v>
      </c>
      <c r="BU49" s="354">
        <v>134.38999999999999</v>
      </c>
      <c r="BV49" s="354">
        <v>145373.49</v>
      </c>
      <c r="BW49" s="354">
        <v>2032.51</v>
      </c>
      <c r="BX49" s="354">
        <v>92.71</v>
      </c>
      <c r="BY49" s="354">
        <v>95.57</v>
      </c>
      <c r="BZ49" s="354">
        <v>13.98</v>
      </c>
      <c r="CA49" s="354">
        <v>14.8</v>
      </c>
      <c r="CB49" s="354">
        <v>18.079999999999998</v>
      </c>
      <c r="CC49" s="354">
        <v>172.32</v>
      </c>
      <c r="CD49" s="354">
        <v>128.63999999999999</v>
      </c>
      <c r="CE49" s="354">
        <v>18.079999999999998</v>
      </c>
      <c r="CF49" s="354">
        <v>18.52</v>
      </c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</row>
    <row r="50" spans="1:164" s="175" customFormat="1" x14ac:dyDescent="0.2">
      <c r="A50" s="68"/>
      <c r="BK50" s="177"/>
      <c r="BL50" s="177"/>
      <c r="BO50" s="164"/>
      <c r="BP50" s="353">
        <v>16</v>
      </c>
      <c r="BQ50" s="350" t="s">
        <v>332</v>
      </c>
      <c r="BR50" s="354">
        <v>109.54</v>
      </c>
      <c r="BS50" s="354">
        <v>157.57</v>
      </c>
      <c r="BT50" s="354">
        <v>125.32</v>
      </c>
      <c r="BU50" s="354">
        <v>134.44</v>
      </c>
      <c r="BV50" s="354">
        <v>145377.16</v>
      </c>
      <c r="BW50" s="354">
        <v>2032.01</v>
      </c>
      <c r="BX50" s="354">
        <v>92.67</v>
      </c>
      <c r="BY50" s="354">
        <v>95.34</v>
      </c>
      <c r="BZ50" s="354">
        <v>13.95</v>
      </c>
      <c r="CA50" s="354">
        <v>14.76</v>
      </c>
      <c r="CB50" s="354">
        <v>18.07</v>
      </c>
      <c r="CC50" s="354">
        <v>172.35</v>
      </c>
      <c r="CD50" s="354">
        <v>128.6</v>
      </c>
      <c r="CE50" s="354">
        <v>18.07</v>
      </c>
      <c r="CF50" s="354">
        <v>18.52</v>
      </c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</row>
    <row r="51" spans="1:164" s="175" customFormat="1" x14ac:dyDescent="0.2">
      <c r="A51" s="68"/>
      <c r="BK51" s="177"/>
      <c r="BL51" s="177"/>
      <c r="BO51" s="164"/>
      <c r="BP51" s="353">
        <v>17</v>
      </c>
      <c r="BQ51" s="350" t="s">
        <v>340</v>
      </c>
      <c r="BR51" s="354">
        <v>109.72</v>
      </c>
      <c r="BS51" s="354">
        <v>157.81</v>
      </c>
      <c r="BT51" s="354">
        <v>125.12</v>
      </c>
      <c r="BU51" s="354">
        <v>134.54</v>
      </c>
      <c r="BV51" s="354">
        <v>147154.14000000001</v>
      </c>
      <c r="BW51" s="354">
        <v>2057.8200000000002</v>
      </c>
      <c r="BX51" s="354">
        <v>92.45</v>
      </c>
      <c r="BY51" s="354">
        <v>95.12</v>
      </c>
      <c r="BZ51" s="354">
        <v>13.95</v>
      </c>
      <c r="CA51" s="354">
        <v>14.79</v>
      </c>
      <c r="CB51" s="354">
        <v>18.09</v>
      </c>
      <c r="CC51" s="354">
        <v>172.43</v>
      </c>
      <c r="CD51" s="354">
        <v>128.71</v>
      </c>
      <c r="CE51" s="354">
        <v>18.09</v>
      </c>
      <c r="CF51" s="354">
        <v>18.52</v>
      </c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</row>
    <row r="52" spans="1:164" s="175" customFormat="1" x14ac:dyDescent="0.2">
      <c r="A52" s="68"/>
      <c r="BK52" s="177"/>
      <c r="BL52" s="177"/>
      <c r="BO52" s="164"/>
      <c r="BP52" s="353">
        <v>18</v>
      </c>
      <c r="BQ52" s="350" t="s">
        <v>341</v>
      </c>
      <c r="BR52" s="354">
        <v>109.67</v>
      </c>
      <c r="BS52" s="354">
        <v>157.80000000000001</v>
      </c>
      <c r="BT52" s="354">
        <v>125.55</v>
      </c>
      <c r="BU52" s="354">
        <v>134.81</v>
      </c>
      <c r="BV52" s="354">
        <v>147095.92000000001</v>
      </c>
      <c r="BW52" s="354">
        <v>2048.73</v>
      </c>
      <c r="BX52" s="354">
        <v>92.72</v>
      </c>
      <c r="BY52" s="354">
        <v>95.11</v>
      </c>
      <c r="BZ52" s="354">
        <v>14.04</v>
      </c>
      <c r="CA52" s="354">
        <v>14.83</v>
      </c>
      <c r="CB52" s="354">
        <v>18.12</v>
      </c>
      <c r="CC52" s="354">
        <v>172.91</v>
      </c>
      <c r="CD52" s="354">
        <v>129.07</v>
      </c>
      <c r="CE52" s="354">
        <v>18.12</v>
      </c>
      <c r="CF52" s="354">
        <v>18.55</v>
      </c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</row>
    <row r="53" spans="1:164" s="175" customFormat="1" x14ac:dyDescent="0.2">
      <c r="A53" s="68"/>
      <c r="BK53" s="177"/>
      <c r="BL53" s="177"/>
      <c r="BO53" s="164"/>
      <c r="BP53" s="353">
        <v>19</v>
      </c>
      <c r="BQ53" s="350" t="s">
        <v>342</v>
      </c>
      <c r="BR53" s="354">
        <v>110.77</v>
      </c>
      <c r="BS53" s="354">
        <v>158.12</v>
      </c>
      <c r="BT53" s="354">
        <v>126.05</v>
      </c>
      <c r="BU53" s="354">
        <v>135.03</v>
      </c>
      <c r="BV53" s="354">
        <v>147867.54</v>
      </c>
      <c r="BW53" s="354">
        <v>2076.9</v>
      </c>
      <c r="BX53" s="354">
        <v>93.01</v>
      </c>
      <c r="BY53" s="354">
        <v>95.52</v>
      </c>
      <c r="BZ53" s="354">
        <v>14.11</v>
      </c>
      <c r="CA53" s="354">
        <v>14.86</v>
      </c>
      <c r="CB53" s="354">
        <v>18.170000000000002</v>
      </c>
      <c r="CC53" s="354">
        <v>172.54</v>
      </c>
      <c r="CD53" s="354">
        <v>129</v>
      </c>
      <c r="CE53" s="354">
        <v>18.170000000000002</v>
      </c>
      <c r="CF53" s="354">
        <v>18.559999999999999</v>
      </c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</row>
    <row r="54" spans="1:164" s="175" customFormat="1" x14ac:dyDescent="0.2">
      <c r="A54" s="68"/>
      <c r="BK54" s="177"/>
      <c r="BL54" s="177"/>
      <c r="BO54" s="164"/>
      <c r="BP54" s="353">
        <v>20</v>
      </c>
      <c r="BQ54" s="350" t="s">
        <v>333</v>
      </c>
      <c r="BR54" s="354">
        <v>109.75</v>
      </c>
      <c r="BS54" s="354">
        <v>157.56</v>
      </c>
      <c r="BT54" s="354">
        <v>126.05</v>
      </c>
      <c r="BU54" s="354">
        <v>135.22999999999999</v>
      </c>
      <c r="BV54" s="354">
        <v>148640.03</v>
      </c>
      <c r="BW54" s="354">
        <v>2078.4</v>
      </c>
      <c r="BX54" s="354">
        <v>92.55</v>
      </c>
      <c r="BY54" s="354">
        <v>95.09</v>
      </c>
      <c r="BZ54" s="354">
        <v>14.12</v>
      </c>
      <c r="CA54" s="354">
        <v>14.9</v>
      </c>
      <c r="CB54" s="354">
        <v>18.2</v>
      </c>
      <c r="CC54" s="354">
        <v>171.76</v>
      </c>
      <c r="CD54" s="354">
        <v>128.16999999999999</v>
      </c>
      <c r="CE54" s="354">
        <v>18.2</v>
      </c>
      <c r="CF54" s="354">
        <v>18.47</v>
      </c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EM54" s="176"/>
      <c r="EN54" s="176"/>
      <c r="EO54" s="176"/>
      <c r="EP54" s="176"/>
      <c r="EQ54" s="176"/>
      <c r="ER54" s="176"/>
      <c r="ES54" s="176"/>
      <c r="ET54" s="176"/>
      <c r="EU54" s="176"/>
      <c r="EV54" s="176"/>
      <c r="EW54" s="176"/>
      <c r="EX54" s="176"/>
      <c r="EY54" s="176"/>
      <c r="EZ54" s="176"/>
      <c r="FA54" s="176"/>
      <c r="FB54" s="176"/>
      <c r="FC54" s="176"/>
      <c r="FD54" s="176"/>
      <c r="FE54" s="176"/>
      <c r="FF54" s="176"/>
      <c r="FG54" s="176"/>
      <c r="FH54" s="176"/>
    </row>
    <row r="55" spans="1:164" s="175" customFormat="1" x14ac:dyDescent="0.2">
      <c r="A55" s="68"/>
      <c r="BK55" s="177"/>
      <c r="BL55" s="177"/>
      <c r="BO55" s="164"/>
      <c r="BP55" s="353"/>
      <c r="BQ55" s="350"/>
      <c r="BR55" s="354"/>
      <c r="BS55" s="354"/>
      <c r="BT55" s="354"/>
      <c r="BU55" s="354"/>
      <c r="BV55" s="354"/>
      <c r="BW55" s="354"/>
      <c r="BX55" s="354"/>
      <c r="BY55" s="354"/>
      <c r="BZ55" s="354"/>
      <c r="CA55" s="354"/>
      <c r="CB55" s="354"/>
      <c r="CC55" s="354"/>
      <c r="CD55" s="35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6"/>
      <c r="EB55" s="176"/>
      <c r="EC55" s="176"/>
      <c r="ED55" s="176"/>
      <c r="EE55" s="176"/>
      <c r="EF55" s="176"/>
      <c r="EG55" s="176"/>
      <c r="EH55" s="176"/>
      <c r="EI55" s="176"/>
      <c r="EJ55" s="176"/>
      <c r="EK55" s="176"/>
      <c r="EL55" s="176"/>
      <c r="EM55" s="176"/>
      <c r="EN55" s="176"/>
      <c r="EO55" s="176"/>
      <c r="EP55" s="176"/>
      <c r="EQ55" s="176"/>
      <c r="ER55" s="176"/>
      <c r="ES55" s="176"/>
      <c r="ET55" s="176"/>
      <c r="EU55" s="176"/>
      <c r="EV55" s="176"/>
      <c r="EW55" s="176"/>
      <c r="EX55" s="176"/>
      <c r="EY55" s="176"/>
      <c r="EZ55" s="176"/>
      <c r="FA55" s="176"/>
      <c r="FB55" s="176"/>
      <c r="FC55" s="176"/>
      <c r="FD55" s="176"/>
      <c r="FE55" s="176"/>
      <c r="FF55" s="176"/>
      <c r="FG55" s="176"/>
      <c r="FH55" s="176"/>
    </row>
    <row r="56" spans="1:164" s="93" customFormat="1" x14ac:dyDescent="0.2">
      <c r="B56" s="175"/>
      <c r="C56" s="89"/>
      <c r="BK56" s="327"/>
      <c r="BL56" s="327"/>
      <c r="BO56" s="351"/>
      <c r="BP56" s="353"/>
      <c r="BQ56" s="350"/>
      <c r="BR56" s="354"/>
      <c r="BS56" s="354"/>
      <c r="BT56" s="354"/>
      <c r="BU56" s="354"/>
      <c r="BV56" s="354"/>
      <c r="BW56" s="354"/>
      <c r="BX56" s="354"/>
      <c r="BY56" s="354"/>
      <c r="BZ56" s="354"/>
      <c r="CA56" s="354"/>
      <c r="CB56" s="354"/>
      <c r="CC56" s="354"/>
      <c r="CD56" s="354"/>
      <c r="CE56" s="329"/>
      <c r="CF56" s="329"/>
      <c r="CG56" s="329"/>
      <c r="CH56" s="329"/>
      <c r="CI56" s="329"/>
      <c r="CJ56" s="329"/>
      <c r="CK56" s="329"/>
      <c r="CL56" s="329"/>
      <c r="CM56" s="329"/>
      <c r="CN56" s="329"/>
      <c r="CO56" s="329"/>
      <c r="CP56" s="329"/>
      <c r="CQ56" s="329"/>
      <c r="CR56" s="330"/>
      <c r="CS56" s="330"/>
      <c r="CT56" s="330"/>
      <c r="CU56" s="330"/>
      <c r="CV56" s="330"/>
      <c r="CW56" s="330"/>
      <c r="CX56" s="330"/>
      <c r="CY56" s="330"/>
      <c r="CZ56" s="330"/>
      <c r="DA56" s="330"/>
      <c r="DB56" s="330"/>
      <c r="DC56" s="330"/>
      <c r="DD56" s="330"/>
      <c r="DE56" s="330"/>
      <c r="DF56" s="330"/>
      <c r="DG56" s="330"/>
      <c r="DH56" s="297"/>
      <c r="DI56" s="297"/>
      <c r="DJ56" s="297"/>
      <c r="DK56" s="297"/>
      <c r="DL56" s="297"/>
      <c r="DM56" s="297"/>
      <c r="DN56" s="297"/>
      <c r="DO56" s="297"/>
      <c r="DP56" s="297"/>
      <c r="DQ56" s="297"/>
      <c r="DR56" s="297"/>
      <c r="DS56" s="297"/>
      <c r="DT56" s="297"/>
      <c r="DU56" s="297"/>
      <c r="DV56" s="297"/>
      <c r="DW56" s="297"/>
      <c r="DX56" s="297"/>
      <c r="DY56" s="297"/>
      <c r="DZ56" s="297"/>
      <c r="EA56" s="297"/>
      <c r="EB56" s="297"/>
      <c r="EC56" s="297"/>
      <c r="ED56" s="331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</row>
    <row r="57" spans="1:164" s="46" customFormat="1" x14ac:dyDescent="0.2">
      <c r="B57" s="45"/>
      <c r="C57" s="45"/>
      <c r="BK57" s="332"/>
      <c r="BL57" s="332"/>
      <c r="BO57" s="148"/>
      <c r="BP57" s="353"/>
      <c r="BQ57" s="350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334"/>
      <c r="CS57" s="334"/>
      <c r="CT57" s="334"/>
      <c r="CU57" s="334"/>
      <c r="CV57" s="334"/>
      <c r="CW57" s="334"/>
      <c r="CX57" s="334"/>
      <c r="CY57" s="334"/>
      <c r="CZ57" s="334"/>
      <c r="DA57" s="334"/>
      <c r="DB57" s="334"/>
      <c r="DC57" s="334"/>
      <c r="DD57" s="334"/>
      <c r="DE57" s="334"/>
      <c r="DF57" s="334"/>
      <c r="DG57" s="334"/>
      <c r="DH57" s="298"/>
      <c r="DI57" s="298"/>
      <c r="DJ57" s="298"/>
      <c r="DK57" s="298"/>
      <c r="DL57" s="298"/>
      <c r="DM57" s="298"/>
      <c r="DN57" s="298"/>
      <c r="DO57" s="298"/>
      <c r="DP57" s="298"/>
      <c r="DQ57" s="298"/>
      <c r="DR57" s="298"/>
      <c r="DS57" s="298"/>
      <c r="DT57" s="298"/>
      <c r="DU57" s="298"/>
      <c r="DV57" s="298"/>
      <c r="DW57" s="298"/>
      <c r="DX57" s="298"/>
      <c r="DY57" s="298"/>
      <c r="DZ57" s="298"/>
      <c r="EA57" s="298"/>
      <c r="EB57" s="298"/>
      <c r="EC57" s="298"/>
      <c r="ED57" s="33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</row>
    <row r="58" spans="1:164" s="46" customFormat="1" x14ac:dyDescent="0.2">
      <c r="B58" s="45"/>
      <c r="C58" s="45"/>
      <c r="BK58" s="332"/>
      <c r="BL58" s="332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334"/>
      <c r="CS58" s="334"/>
      <c r="CT58" s="334"/>
      <c r="CU58" s="334"/>
      <c r="CV58" s="334"/>
      <c r="CW58" s="334"/>
      <c r="CX58" s="334"/>
      <c r="CY58" s="334"/>
      <c r="CZ58" s="334"/>
      <c r="DA58" s="334"/>
      <c r="DB58" s="334"/>
      <c r="DC58" s="334"/>
      <c r="DD58" s="334"/>
      <c r="DE58" s="334"/>
      <c r="DF58" s="334"/>
      <c r="DG58" s="334"/>
      <c r="DH58" s="298"/>
      <c r="DI58" s="298"/>
      <c r="DJ58" s="298"/>
      <c r="DK58" s="298"/>
      <c r="DL58" s="298"/>
      <c r="DM58" s="298"/>
      <c r="DN58" s="298"/>
      <c r="DO58" s="298"/>
      <c r="DP58" s="298"/>
      <c r="DQ58" s="298"/>
      <c r="DR58" s="298"/>
      <c r="DS58" s="298"/>
      <c r="DT58" s="298"/>
      <c r="DU58" s="298"/>
      <c r="DV58" s="298"/>
      <c r="DW58" s="298"/>
      <c r="DX58" s="298"/>
      <c r="DY58" s="298"/>
      <c r="DZ58" s="298"/>
      <c r="EA58" s="298"/>
      <c r="EB58" s="298"/>
      <c r="EC58" s="298"/>
      <c r="ED58" s="33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</row>
    <row r="59" spans="1:164" s="85" customFormat="1" x14ac:dyDescent="0.2">
      <c r="B59" s="84"/>
      <c r="C59" s="84"/>
      <c r="BK59" s="336"/>
      <c r="BL59" s="336"/>
      <c r="BO59" s="149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301"/>
      <c r="CF59" s="301"/>
      <c r="CG59" s="301"/>
      <c r="CH59" s="301"/>
      <c r="CI59" s="301"/>
      <c r="CJ59" s="301"/>
      <c r="CK59" s="301"/>
      <c r="CL59" s="301"/>
      <c r="CM59" s="301"/>
      <c r="CN59" s="301"/>
      <c r="CO59" s="301"/>
      <c r="CP59" s="301"/>
      <c r="CQ59" s="301"/>
      <c r="CR59" s="338"/>
      <c r="CS59" s="338"/>
      <c r="CT59" s="338"/>
      <c r="CU59" s="338"/>
      <c r="CV59" s="338"/>
      <c r="CW59" s="338"/>
      <c r="CX59" s="338"/>
      <c r="CY59" s="338"/>
      <c r="CZ59" s="338"/>
      <c r="DA59" s="338"/>
      <c r="DB59" s="338"/>
      <c r="DC59" s="338"/>
      <c r="DD59" s="338"/>
      <c r="DE59" s="338"/>
      <c r="DF59" s="338"/>
      <c r="DG59" s="338"/>
      <c r="DH59" s="339"/>
      <c r="DI59" s="339"/>
      <c r="DJ59" s="339"/>
      <c r="DK59" s="339"/>
      <c r="DL59" s="339"/>
      <c r="DM59" s="339"/>
      <c r="DN59" s="339"/>
      <c r="DO59" s="339"/>
      <c r="DP59" s="339"/>
      <c r="DQ59" s="339"/>
      <c r="DR59" s="339"/>
      <c r="DS59" s="339"/>
      <c r="DT59" s="339"/>
      <c r="DU59" s="339"/>
      <c r="DV59" s="339"/>
      <c r="DW59" s="339"/>
      <c r="DX59" s="339"/>
      <c r="DY59" s="339"/>
      <c r="DZ59" s="339"/>
      <c r="EA59" s="339"/>
      <c r="EB59" s="339"/>
      <c r="EC59" s="339"/>
      <c r="ED59" s="340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</row>
    <row r="60" spans="1:164" s="46" customFormat="1" x14ac:dyDescent="0.2">
      <c r="B60" s="341"/>
      <c r="C60" s="84"/>
      <c r="BK60" s="342"/>
      <c r="BL60" s="342"/>
      <c r="BO60" s="107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</row>
    <row r="61" spans="1:164" s="46" customFormat="1" x14ac:dyDescent="0.2">
      <c r="B61" s="341"/>
      <c r="C61" s="84"/>
      <c r="BK61" s="342"/>
      <c r="BL61" s="342"/>
      <c r="BO61" s="107"/>
      <c r="BP61" s="117"/>
      <c r="BQ61" s="117"/>
      <c r="BR61" s="117">
        <f>AVERAGE(BR35:BR54)</f>
        <v>110.42100000000001</v>
      </c>
      <c r="BS61" s="117">
        <f t="shared" ref="BS61:CF61" si="1">AVERAGE(BS35:BS54)</f>
        <v>160.036</v>
      </c>
      <c r="BT61" s="117">
        <f t="shared" si="1"/>
        <v>125.80050000000003</v>
      </c>
      <c r="BU61" s="117">
        <f t="shared" si="1"/>
        <v>135.268</v>
      </c>
      <c r="BV61" s="117">
        <f t="shared" si="1"/>
        <v>147581.64649999997</v>
      </c>
      <c r="BW61" s="117">
        <f t="shared" si="1"/>
        <v>2097.5355000000004</v>
      </c>
      <c r="BX61" s="117">
        <f t="shared" si="1"/>
        <v>94.125000000000014</v>
      </c>
      <c r="BY61" s="117">
        <f t="shared" si="1"/>
        <v>96.109499999999983</v>
      </c>
      <c r="BZ61" s="117">
        <f t="shared" si="1"/>
        <v>13.927499999999998</v>
      </c>
      <c r="CA61" s="117">
        <f t="shared" si="1"/>
        <v>14.988999999999999</v>
      </c>
      <c r="CB61" s="117">
        <f t="shared" si="1"/>
        <v>18.188499999999998</v>
      </c>
      <c r="CC61" s="117">
        <f t="shared" si="1"/>
        <v>172.80949999999999</v>
      </c>
      <c r="CD61" s="117">
        <f t="shared" si="1"/>
        <v>128.28550000000001</v>
      </c>
      <c r="CE61" s="117">
        <f t="shared" si="1"/>
        <v>18.188499999999998</v>
      </c>
      <c r="CF61" s="117">
        <f t="shared" si="1"/>
        <v>18.530999999999999</v>
      </c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</row>
    <row r="62" spans="1:164" s="46" customFormat="1" x14ac:dyDescent="0.2">
      <c r="B62" s="341"/>
      <c r="C62" s="84"/>
      <c r="BK62" s="342"/>
      <c r="BL62" s="342"/>
      <c r="BO62" s="107"/>
      <c r="BP62" s="117"/>
      <c r="BQ62" s="117"/>
      <c r="BR62" s="117">
        <v>110.42100000000001</v>
      </c>
      <c r="BS62" s="117">
        <v>160.036</v>
      </c>
      <c r="BT62" s="117">
        <v>125.80050000000003</v>
      </c>
      <c r="BU62" s="117">
        <v>135.268</v>
      </c>
      <c r="BV62" s="117">
        <v>147581.64649999997</v>
      </c>
      <c r="BW62" s="117">
        <v>2097.5355000000004</v>
      </c>
      <c r="BX62" s="117">
        <v>94.125000000000014</v>
      </c>
      <c r="BY62" s="117">
        <v>96.109499999999983</v>
      </c>
      <c r="BZ62" s="117">
        <v>13.927499999999998</v>
      </c>
      <c r="CA62" s="117">
        <v>14.988999999999999</v>
      </c>
      <c r="CB62" s="117">
        <v>18.188499999999998</v>
      </c>
      <c r="CC62" s="117">
        <v>172.80949999999999</v>
      </c>
      <c r="CD62" s="117">
        <v>128.28550000000001</v>
      </c>
      <c r="CE62" s="117">
        <v>18.188499999999998</v>
      </c>
      <c r="CF62" s="117">
        <v>18.530999999999999</v>
      </c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</row>
    <row r="63" spans="1:164" s="46" customFormat="1" x14ac:dyDescent="0.2">
      <c r="B63" s="341"/>
      <c r="C63" s="84"/>
      <c r="BK63" s="342"/>
      <c r="BL63" s="342"/>
      <c r="BO63" s="107"/>
      <c r="BP63" s="301"/>
      <c r="BQ63" s="355"/>
      <c r="BR63" s="355">
        <f>BR62-BR61</f>
        <v>0</v>
      </c>
      <c r="BS63" s="355">
        <f t="shared" ref="BS63:CF63" si="2">BS62-BS61</f>
        <v>0</v>
      </c>
      <c r="BT63" s="355">
        <f t="shared" si="2"/>
        <v>0</v>
      </c>
      <c r="BU63" s="355">
        <f t="shared" si="2"/>
        <v>0</v>
      </c>
      <c r="BV63" s="355">
        <f t="shared" si="2"/>
        <v>0</v>
      </c>
      <c r="BW63" s="355">
        <f t="shared" si="2"/>
        <v>0</v>
      </c>
      <c r="BX63" s="355">
        <f t="shared" si="2"/>
        <v>0</v>
      </c>
      <c r="BY63" s="355">
        <f t="shared" si="2"/>
        <v>0</v>
      </c>
      <c r="BZ63" s="355">
        <f t="shared" si="2"/>
        <v>0</v>
      </c>
      <c r="CA63" s="355">
        <f t="shared" si="2"/>
        <v>0</v>
      </c>
      <c r="CB63" s="355">
        <f t="shared" si="2"/>
        <v>0</v>
      </c>
      <c r="CC63" s="355">
        <f t="shared" si="2"/>
        <v>0</v>
      </c>
      <c r="CD63" s="355">
        <f t="shared" si="2"/>
        <v>0</v>
      </c>
      <c r="CE63" s="355">
        <f t="shared" si="2"/>
        <v>0</v>
      </c>
      <c r="CF63" s="355">
        <f t="shared" si="2"/>
        <v>0</v>
      </c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</row>
    <row r="64" spans="1:164" s="46" customFormat="1" x14ac:dyDescent="0.2">
      <c r="B64" s="341"/>
      <c r="C64" s="84"/>
      <c r="BK64" s="342"/>
      <c r="BL64" s="342"/>
      <c r="BO64" s="107"/>
      <c r="BP64" s="107" t="s">
        <v>30</v>
      </c>
      <c r="BQ64" s="107"/>
      <c r="BR64" s="107">
        <f>MAX(BR35:BR54)</f>
        <v>112.12</v>
      </c>
      <c r="BS64" s="107">
        <f t="shared" ref="BS64:CF64" si="3">MAX(BS35:BS54)</f>
        <v>162.28</v>
      </c>
      <c r="BT64" s="107">
        <f t="shared" si="3"/>
        <v>126.22</v>
      </c>
      <c r="BU64" s="107">
        <f t="shared" si="3"/>
        <v>135.93</v>
      </c>
      <c r="BV64" s="107">
        <f t="shared" si="3"/>
        <v>149591.81</v>
      </c>
      <c r="BW64" s="107">
        <f t="shared" si="3"/>
        <v>2186.5</v>
      </c>
      <c r="BX64" s="107">
        <f t="shared" si="3"/>
        <v>95.81</v>
      </c>
      <c r="BY64" s="107">
        <f t="shared" si="3"/>
        <v>97.49</v>
      </c>
      <c r="BZ64" s="107">
        <f t="shared" si="3"/>
        <v>14.12</v>
      </c>
      <c r="CA64" s="107">
        <f t="shared" si="3"/>
        <v>15.17</v>
      </c>
      <c r="CB64" s="107">
        <f t="shared" si="3"/>
        <v>18.28</v>
      </c>
      <c r="CC64" s="107">
        <f t="shared" si="3"/>
        <v>174.87</v>
      </c>
      <c r="CD64" s="107">
        <f t="shared" si="3"/>
        <v>129.55000000000001</v>
      </c>
      <c r="CE64" s="107">
        <f t="shared" si="3"/>
        <v>18.28</v>
      </c>
      <c r="CF64" s="107">
        <f t="shared" si="3"/>
        <v>18.64</v>
      </c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</row>
    <row r="65" spans="1:164" x14ac:dyDescent="0.2">
      <c r="C65" s="84"/>
      <c r="BP65" s="107" t="s">
        <v>31</v>
      </c>
      <c r="BQ65" s="107"/>
      <c r="BR65" s="107">
        <f>MIN(BR35:BR54)</f>
        <v>109.2</v>
      </c>
      <c r="BS65" s="107">
        <f t="shared" ref="BS65:CF65" si="4">MIN(BS35:BS54)</f>
        <v>157.56</v>
      </c>
      <c r="BT65" s="107">
        <f t="shared" si="4"/>
        <v>125.12</v>
      </c>
      <c r="BU65" s="107">
        <f t="shared" si="4"/>
        <v>134.38999999999999</v>
      </c>
      <c r="BV65" s="107">
        <f t="shared" si="4"/>
        <v>145373.49</v>
      </c>
      <c r="BW65" s="107">
        <f t="shared" si="4"/>
        <v>2032.01</v>
      </c>
      <c r="BX65" s="107">
        <f t="shared" si="4"/>
        <v>92.45</v>
      </c>
      <c r="BY65" s="107">
        <f t="shared" si="4"/>
        <v>95.09</v>
      </c>
      <c r="BZ65" s="107">
        <f t="shared" si="4"/>
        <v>13.77</v>
      </c>
      <c r="CA65" s="107">
        <f t="shared" si="4"/>
        <v>14.76</v>
      </c>
      <c r="CB65" s="107">
        <f t="shared" si="4"/>
        <v>18.07</v>
      </c>
      <c r="CC65" s="107">
        <f t="shared" si="4"/>
        <v>171.36</v>
      </c>
      <c r="CD65" s="107">
        <f t="shared" si="4"/>
        <v>126.2</v>
      </c>
      <c r="CE65" s="107">
        <f t="shared" si="4"/>
        <v>18.07</v>
      </c>
      <c r="CF65" s="107">
        <f t="shared" si="4"/>
        <v>18.350000000000001</v>
      </c>
    </row>
    <row r="66" spans="1:164" x14ac:dyDescent="0.2">
      <c r="C66" s="84"/>
      <c r="BP66" s="107"/>
      <c r="BQ66" s="107"/>
      <c r="BR66" s="107"/>
      <c r="BS66" s="107"/>
      <c r="BT66" s="107"/>
      <c r="BV66" s="107"/>
      <c r="BW66" s="107"/>
      <c r="BX66" s="107"/>
      <c r="BY66" s="107"/>
      <c r="BZ66" s="107"/>
      <c r="CA66" s="107"/>
      <c r="CB66" s="107"/>
      <c r="CC66" s="107"/>
      <c r="CE66" s="275"/>
    </row>
    <row r="67" spans="1:164" x14ac:dyDescent="0.2">
      <c r="C67" s="84"/>
      <c r="BP67" s="107"/>
      <c r="BQ67" s="107"/>
      <c r="BR67" s="107">
        <f t="shared" ref="BR67:CF67" si="5">BR64-BR65</f>
        <v>2.9200000000000017</v>
      </c>
      <c r="BS67" s="107">
        <f t="shared" si="5"/>
        <v>4.7199999999999989</v>
      </c>
      <c r="BT67" s="107">
        <f t="shared" si="5"/>
        <v>1.0999999999999943</v>
      </c>
      <c r="BU67" s="107">
        <f t="shared" si="5"/>
        <v>1.5400000000000205</v>
      </c>
      <c r="BV67" s="107">
        <f t="shared" si="5"/>
        <v>4218.320000000007</v>
      </c>
      <c r="BW67" s="107">
        <f t="shared" si="5"/>
        <v>154.49</v>
      </c>
      <c r="BX67" s="107">
        <f t="shared" si="5"/>
        <v>3.3599999999999994</v>
      </c>
      <c r="BY67" s="107">
        <f t="shared" si="5"/>
        <v>2.3999999999999915</v>
      </c>
      <c r="BZ67" s="107">
        <f t="shared" si="5"/>
        <v>0.34999999999999964</v>
      </c>
      <c r="CA67" s="107">
        <f t="shared" si="5"/>
        <v>0.41000000000000014</v>
      </c>
      <c r="CB67" s="107">
        <f t="shared" si="5"/>
        <v>0.21000000000000085</v>
      </c>
      <c r="CC67" s="107">
        <f t="shared" si="5"/>
        <v>3.5099999999999909</v>
      </c>
      <c r="CD67" s="107">
        <f t="shared" si="5"/>
        <v>3.3500000000000085</v>
      </c>
      <c r="CE67" s="107">
        <f t="shared" si="5"/>
        <v>0.21000000000000085</v>
      </c>
      <c r="CF67" s="107">
        <f t="shared" si="5"/>
        <v>0.28999999999999915</v>
      </c>
    </row>
    <row r="68" spans="1:164" x14ac:dyDescent="0.2">
      <c r="C68" s="84"/>
      <c r="BP68" s="107"/>
      <c r="BQ68" s="107"/>
      <c r="BR68" s="107"/>
      <c r="BS68" s="107"/>
      <c r="BT68" s="107"/>
      <c r="BV68" s="107"/>
      <c r="BW68" s="107"/>
      <c r="BX68" s="107"/>
      <c r="BY68" s="107"/>
      <c r="BZ68" s="107"/>
      <c r="CA68" s="107"/>
      <c r="CB68" s="107"/>
      <c r="CC68" s="107"/>
      <c r="CE68" s="164"/>
    </row>
    <row r="69" spans="1:164" x14ac:dyDescent="0.2">
      <c r="C69" s="84"/>
      <c r="BU69" s="160"/>
      <c r="CC69" s="160"/>
      <c r="CD69" s="160"/>
      <c r="CE69" s="164"/>
    </row>
    <row r="70" spans="1:164" ht="25.5" x14ac:dyDescent="0.2">
      <c r="C70" s="84"/>
      <c r="BP70" s="349" t="s">
        <v>18</v>
      </c>
      <c r="BQ70" s="349"/>
      <c r="BR70" s="275" t="s">
        <v>5</v>
      </c>
      <c r="BS70" s="275" t="s">
        <v>6</v>
      </c>
      <c r="BT70" s="275" t="s">
        <v>7</v>
      </c>
      <c r="BU70" s="275" t="s">
        <v>8</v>
      </c>
      <c r="BV70" s="107" t="s">
        <v>9</v>
      </c>
      <c r="BW70" s="160" t="s">
        <v>10</v>
      </c>
      <c r="BX70" s="160" t="s">
        <v>11</v>
      </c>
      <c r="BY70" s="160" t="s">
        <v>12</v>
      </c>
      <c r="BZ70" s="160" t="s">
        <v>13</v>
      </c>
      <c r="CA70" s="160" t="s">
        <v>14</v>
      </c>
      <c r="CB70" s="160" t="s">
        <v>15</v>
      </c>
      <c r="CC70" s="108" t="s">
        <v>16</v>
      </c>
      <c r="CD70" s="107" t="s">
        <v>17</v>
      </c>
      <c r="CE70" s="370" t="s">
        <v>298</v>
      </c>
      <c r="CF70" s="370" t="s">
        <v>299</v>
      </c>
    </row>
    <row r="71" spans="1:164" x14ac:dyDescent="0.2">
      <c r="C71" s="84"/>
      <c r="BP71" s="353">
        <v>1</v>
      </c>
      <c r="BQ71" s="350" t="s">
        <v>343</v>
      </c>
      <c r="BR71" s="354">
        <v>114.22</v>
      </c>
      <c r="BS71" s="354">
        <v>0.79590000000000005</v>
      </c>
      <c r="BT71" s="354">
        <v>1.0135000000000001</v>
      </c>
      <c r="BU71" s="354">
        <v>0.94089999999999996</v>
      </c>
      <c r="BV71" s="354">
        <v>1168.51</v>
      </c>
      <c r="BW71" s="354">
        <v>16.38</v>
      </c>
      <c r="BX71" s="354">
        <v>1.3533999999999999</v>
      </c>
      <c r="BY71" s="354">
        <v>1.341</v>
      </c>
      <c r="BZ71" s="354">
        <v>9.2217000000000002</v>
      </c>
      <c r="CA71" s="354">
        <v>8.4624000000000006</v>
      </c>
      <c r="CB71" s="354">
        <v>6.9993999999999996</v>
      </c>
      <c r="CC71" s="356">
        <v>0.73868</v>
      </c>
      <c r="CD71" s="117">
        <v>1</v>
      </c>
      <c r="CE71" s="164">
        <v>6.9993999999999996</v>
      </c>
      <c r="CF71" s="164">
        <v>6.8929</v>
      </c>
      <c r="CG71" s="107"/>
    </row>
    <row r="72" spans="1:164" x14ac:dyDescent="0.2">
      <c r="B72" s="158"/>
      <c r="BP72" s="353">
        <v>2</v>
      </c>
      <c r="BQ72" s="350" t="s">
        <v>324</v>
      </c>
      <c r="BR72" s="354">
        <v>113.82</v>
      </c>
      <c r="BS72" s="354">
        <v>0.79300000000000004</v>
      </c>
      <c r="BT72" s="354">
        <v>1.0117</v>
      </c>
      <c r="BU72" s="354">
        <v>0.9395</v>
      </c>
      <c r="BV72" s="354">
        <v>1172.1300000000001</v>
      </c>
      <c r="BW72" s="354">
        <v>16.405000000000001</v>
      </c>
      <c r="BX72" s="354">
        <v>1.3472999999999999</v>
      </c>
      <c r="BY72" s="354">
        <v>1.3305</v>
      </c>
      <c r="BZ72" s="354">
        <v>9.2151999999999994</v>
      </c>
      <c r="CA72" s="354">
        <v>8.4308999999999994</v>
      </c>
      <c r="CB72" s="354">
        <v>6.9878999999999998</v>
      </c>
      <c r="CC72" s="356">
        <v>0.73892000000000002</v>
      </c>
      <c r="CD72" s="117">
        <v>1</v>
      </c>
      <c r="CE72" s="164">
        <v>6.9878999999999998</v>
      </c>
      <c r="CF72" s="164">
        <v>6.8864999999999998</v>
      </c>
      <c r="CG72" s="107"/>
    </row>
    <row r="73" spans="1:164" x14ac:dyDescent="0.2">
      <c r="B73" s="158"/>
      <c r="BP73" s="353">
        <v>3</v>
      </c>
      <c r="BQ73" s="350" t="s">
        <v>334</v>
      </c>
      <c r="BR73" s="354">
        <v>114.28</v>
      </c>
      <c r="BS73" s="354">
        <v>0.78649999999999998</v>
      </c>
      <c r="BT73" s="354">
        <v>1.0138</v>
      </c>
      <c r="BU73" s="354">
        <v>0.9385</v>
      </c>
      <c r="BV73" s="354">
        <v>1164.76</v>
      </c>
      <c r="BW73" s="354">
        <v>16.55</v>
      </c>
      <c r="BX73" s="354">
        <v>1.3479000000000001</v>
      </c>
      <c r="BY73" s="354">
        <v>1.3328</v>
      </c>
      <c r="BZ73" s="354">
        <v>9.1876999999999995</v>
      </c>
      <c r="CA73" s="354">
        <v>8.4181000000000008</v>
      </c>
      <c r="CB73" s="354">
        <v>6.9810999999999996</v>
      </c>
      <c r="CC73" s="356">
        <v>0.73794000000000004</v>
      </c>
      <c r="CD73" s="117">
        <v>1</v>
      </c>
      <c r="CE73" s="164">
        <v>6.9810999999999996</v>
      </c>
      <c r="CF73" s="164">
        <v>6.8848000000000003</v>
      </c>
      <c r="CG73" s="107"/>
    </row>
    <row r="74" spans="1:164" x14ac:dyDescent="0.2">
      <c r="B74" s="158"/>
      <c r="BP74" s="353">
        <v>4</v>
      </c>
      <c r="BQ74" s="350" t="s">
        <v>335</v>
      </c>
      <c r="BR74" s="354">
        <v>114.06</v>
      </c>
      <c r="BS74" s="354">
        <v>0.78380000000000005</v>
      </c>
      <c r="BT74" s="354">
        <v>1.0065</v>
      </c>
      <c r="BU74" s="354">
        <v>0.92849999999999999</v>
      </c>
      <c r="BV74" s="354">
        <v>1170.56</v>
      </c>
      <c r="BW74" s="354">
        <v>16.795999999999999</v>
      </c>
      <c r="BX74" s="354">
        <v>1.3448</v>
      </c>
      <c r="BY74" s="354">
        <v>1.3258000000000001</v>
      </c>
      <c r="BZ74" s="354">
        <v>9.1195000000000004</v>
      </c>
      <c r="CA74" s="354">
        <v>8.3529</v>
      </c>
      <c r="CB74" s="354">
        <v>6.9048999999999996</v>
      </c>
      <c r="CC74" s="356">
        <v>0.73648000000000002</v>
      </c>
      <c r="CD74" s="117">
        <v>1</v>
      </c>
      <c r="CE74" s="164">
        <v>6.9048999999999996</v>
      </c>
      <c r="CF74" s="164">
        <v>6.8779000000000003</v>
      </c>
      <c r="CG74" s="117"/>
    </row>
    <row r="75" spans="1:164" x14ac:dyDescent="0.2">
      <c r="B75" s="158"/>
      <c r="BP75" s="353">
        <v>5</v>
      </c>
      <c r="BQ75" s="350" t="s">
        <v>325</v>
      </c>
      <c r="BR75" s="354">
        <v>114.01</v>
      </c>
      <c r="BS75" s="354">
        <v>0.79400000000000004</v>
      </c>
      <c r="BT75" s="354">
        <v>1.0099</v>
      </c>
      <c r="BU75" s="354">
        <v>0.93240000000000001</v>
      </c>
      <c r="BV75" s="354">
        <v>1171.3900000000001</v>
      </c>
      <c r="BW75" s="354">
        <v>16.785</v>
      </c>
      <c r="BX75" s="354">
        <v>1.3425</v>
      </c>
      <c r="BY75" s="354">
        <v>1.327</v>
      </c>
      <c r="BZ75" s="354">
        <v>9.1011000000000006</v>
      </c>
      <c r="CA75" s="354">
        <v>8.3887999999999998</v>
      </c>
      <c r="CB75" s="354">
        <v>6.9337</v>
      </c>
      <c r="CC75" s="356">
        <v>0.73541999999999996</v>
      </c>
      <c r="CD75" s="117">
        <v>1</v>
      </c>
      <c r="CE75" s="164">
        <v>6.9337</v>
      </c>
      <c r="CF75" s="164">
        <v>6.8813000000000004</v>
      </c>
      <c r="CG75" s="117"/>
    </row>
    <row r="76" spans="1:164" x14ac:dyDescent="0.2">
      <c r="B76" s="158"/>
      <c r="BP76" s="353">
        <v>6</v>
      </c>
      <c r="BQ76" s="350" t="s">
        <v>326</v>
      </c>
      <c r="BR76" s="354">
        <v>114.54</v>
      </c>
      <c r="BS76" s="354">
        <v>0.79330000000000001</v>
      </c>
      <c r="BT76" s="354">
        <v>1.0166999999999999</v>
      </c>
      <c r="BU76" s="354">
        <v>0.9425</v>
      </c>
      <c r="BV76" s="354">
        <v>1168.96</v>
      </c>
      <c r="BW76" s="354">
        <v>17.085999999999999</v>
      </c>
      <c r="BX76" s="354">
        <v>1.3355999999999999</v>
      </c>
      <c r="BY76" s="354">
        <v>1.3173999999999999</v>
      </c>
      <c r="BZ76" s="354">
        <v>9.1346000000000007</v>
      </c>
      <c r="CA76" s="354">
        <v>8.4492999999999991</v>
      </c>
      <c r="CB76" s="354">
        <v>7.0084999999999997</v>
      </c>
      <c r="CC76" s="356">
        <v>0.73473999999999995</v>
      </c>
      <c r="CD76" s="117">
        <v>1</v>
      </c>
      <c r="CE76" s="164">
        <v>7.0084999999999997</v>
      </c>
      <c r="CF76" s="164">
        <v>6.9015000000000004</v>
      </c>
      <c r="CG76" s="117"/>
    </row>
    <row r="77" spans="1:164" x14ac:dyDescent="0.2">
      <c r="B77" s="158"/>
      <c r="BP77" s="353">
        <v>7</v>
      </c>
      <c r="BQ77" s="350" t="s">
        <v>336</v>
      </c>
      <c r="BR77" s="354">
        <v>115.84</v>
      </c>
      <c r="BS77" s="354">
        <v>0.79490000000000005</v>
      </c>
      <c r="BT77" s="354">
        <v>1.016</v>
      </c>
      <c r="BU77" s="354">
        <v>0.94369999999999998</v>
      </c>
      <c r="BV77" s="354">
        <v>1154.02</v>
      </c>
      <c r="BW77" s="354">
        <v>16.87</v>
      </c>
      <c r="BX77" s="354">
        <v>1.339</v>
      </c>
      <c r="BY77" s="354">
        <v>1.3131999999999999</v>
      </c>
      <c r="BZ77" s="354">
        <v>9.1715999999999998</v>
      </c>
      <c r="CA77" s="354">
        <v>8.4375999999999998</v>
      </c>
      <c r="CB77" s="354">
        <v>7.0175000000000001</v>
      </c>
      <c r="CC77" s="356">
        <v>0.74075999999999997</v>
      </c>
      <c r="CD77" s="117">
        <v>1</v>
      </c>
      <c r="CE77" s="164">
        <v>7.0175000000000001</v>
      </c>
      <c r="CF77" s="164">
        <v>6.9130000000000003</v>
      </c>
      <c r="CG77" s="117"/>
    </row>
    <row r="78" spans="1:164" x14ac:dyDescent="0.2">
      <c r="A78" s="158"/>
      <c r="B78" s="158"/>
      <c r="BK78" s="168"/>
      <c r="BL78" s="168"/>
      <c r="BM78" s="167"/>
      <c r="BN78" s="167"/>
      <c r="BO78" s="163"/>
      <c r="BP78" s="353">
        <v>8</v>
      </c>
      <c r="BQ78" s="350" t="s">
        <v>337</v>
      </c>
      <c r="BR78" s="354">
        <v>115.36</v>
      </c>
      <c r="BS78" s="354">
        <v>0.7873</v>
      </c>
      <c r="BT78" s="354">
        <v>1.0132000000000001</v>
      </c>
      <c r="BU78" s="354">
        <v>0.94259999999999999</v>
      </c>
      <c r="BV78" s="354">
        <v>1158.56</v>
      </c>
      <c r="BW78" s="354">
        <v>17.006</v>
      </c>
      <c r="BX78" s="354">
        <v>1.3373999999999999</v>
      </c>
      <c r="BY78" s="354">
        <v>1.3120000000000001</v>
      </c>
      <c r="BZ78" s="354">
        <v>9.1715</v>
      </c>
      <c r="CA78" s="354">
        <v>8.4364000000000008</v>
      </c>
      <c r="CB78" s="354">
        <v>7.0076000000000001</v>
      </c>
      <c r="CC78" s="356">
        <v>0.74029999999999996</v>
      </c>
      <c r="CD78" s="117">
        <v>1</v>
      </c>
      <c r="CE78" s="164">
        <v>7.0076000000000001</v>
      </c>
      <c r="CF78" s="164">
        <v>6.9020000000000001</v>
      </c>
      <c r="CG78" s="343"/>
      <c r="CH78" s="225"/>
      <c r="CI78" s="225"/>
      <c r="CJ78" s="225"/>
      <c r="CK78" s="225"/>
      <c r="CL78" s="225"/>
      <c r="CM78" s="225"/>
      <c r="CN78" s="225"/>
      <c r="CO78" s="163"/>
      <c r="CP78" s="163"/>
      <c r="CQ78" s="163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</row>
    <row r="79" spans="1:164" x14ac:dyDescent="0.2">
      <c r="B79" s="158"/>
      <c r="BP79" s="353">
        <v>9</v>
      </c>
      <c r="BQ79" s="350" t="s">
        <v>327</v>
      </c>
      <c r="BR79" s="354">
        <v>115.15</v>
      </c>
      <c r="BS79" s="354">
        <v>0.7903</v>
      </c>
      <c r="BT79" s="354">
        <v>1.0101</v>
      </c>
      <c r="BU79" s="354">
        <v>0.94040000000000001</v>
      </c>
      <c r="BV79" s="354">
        <v>1161.23</v>
      </c>
      <c r="BW79" s="354">
        <v>17.061</v>
      </c>
      <c r="BX79" s="354">
        <v>1.3334999999999999</v>
      </c>
      <c r="BY79" s="354">
        <v>1.3109999999999999</v>
      </c>
      <c r="BZ79" s="354">
        <v>9.1626999999999992</v>
      </c>
      <c r="CA79" s="354">
        <v>8.4400999999999993</v>
      </c>
      <c r="CB79" s="354">
        <v>6.9901</v>
      </c>
      <c r="CC79" s="356">
        <v>0.73973</v>
      </c>
      <c r="CD79" s="117">
        <v>1</v>
      </c>
      <c r="CE79" s="164">
        <v>6.9901</v>
      </c>
      <c r="CF79" s="164">
        <v>6.9004000000000003</v>
      </c>
      <c r="CG79" s="275"/>
    </row>
    <row r="80" spans="1:164" x14ac:dyDescent="0.2">
      <c r="A80" s="158"/>
      <c r="B80" s="158"/>
      <c r="BK80" s="158"/>
      <c r="BL80" s="158"/>
      <c r="BO80" s="163"/>
      <c r="BP80" s="353">
        <v>10</v>
      </c>
      <c r="BQ80" s="350" t="s">
        <v>328</v>
      </c>
      <c r="BR80" s="357">
        <v>118.28</v>
      </c>
      <c r="BS80" s="354">
        <v>0.79900000000000004</v>
      </c>
      <c r="BT80" s="354">
        <v>1.0259</v>
      </c>
      <c r="BU80" s="354">
        <v>0.95469999999999999</v>
      </c>
      <c r="BV80" s="354">
        <v>1131.0899999999999</v>
      </c>
      <c r="BW80" s="354">
        <v>16.38</v>
      </c>
      <c r="BX80" s="354">
        <v>1.3539000000000001</v>
      </c>
      <c r="BY80" s="354">
        <v>1.3317000000000001</v>
      </c>
      <c r="BZ80" s="354">
        <v>9.3065999999999995</v>
      </c>
      <c r="CA80" s="354">
        <v>8.5767000000000007</v>
      </c>
      <c r="CB80" s="354">
        <v>7.0975999999999999</v>
      </c>
      <c r="CC80" s="356">
        <v>0.73860000000000003</v>
      </c>
      <c r="CD80" s="117">
        <v>1</v>
      </c>
      <c r="CE80" s="164">
        <v>7.0975999999999999</v>
      </c>
      <c r="CF80" s="164">
        <v>6.9310999999999998</v>
      </c>
      <c r="CG80" s="275"/>
      <c r="CH80" s="163"/>
      <c r="CI80" s="163"/>
      <c r="CJ80" s="163"/>
      <c r="CK80" s="163"/>
      <c r="CL80" s="163"/>
      <c r="CM80" s="163"/>
      <c r="CN80" s="163"/>
      <c r="CO80" s="163"/>
      <c r="CP80" s="163"/>
      <c r="CQ80" s="163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</row>
    <row r="81" spans="1:164" x14ac:dyDescent="0.2">
      <c r="A81" s="158"/>
      <c r="B81" s="158"/>
      <c r="BK81" s="158"/>
      <c r="BL81" s="158"/>
      <c r="BO81" s="163"/>
      <c r="BP81" s="353">
        <v>11</v>
      </c>
      <c r="BQ81" s="350" t="s">
        <v>329</v>
      </c>
      <c r="BR81" s="357">
        <v>117.98</v>
      </c>
      <c r="BS81" s="354">
        <v>0.8034</v>
      </c>
      <c r="BT81" s="354">
        <v>1.0269999999999999</v>
      </c>
      <c r="BU81" s="354">
        <v>0.95589999999999997</v>
      </c>
      <c r="BV81" s="354">
        <v>1135.33</v>
      </c>
      <c r="BW81" s="354">
        <v>16.079999999999998</v>
      </c>
      <c r="BX81" s="354">
        <v>1.3593999999999999</v>
      </c>
      <c r="BY81" s="354">
        <v>1.3339000000000001</v>
      </c>
      <c r="BZ81" s="354">
        <v>9.3678000000000008</v>
      </c>
      <c r="CA81" s="354">
        <v>8.6819000000000006</v>
      </c>
      <c r="CB81" s="354">
        <v>7.1052</v>
      </c>
      <c r="CC81" s="356">
        <v>0.74639</v>
      </c>
      <c r="CD81" s="117">
        <v>1</v>
      </c>
      <c r="CE81" s="164">
        <v>7.1052</v>
      </c>
      <c r="CF81" s="164">
        <v>6.9550000000000001</v>
      </c>
      <c r="CG81" s="164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</row>
    <row r="82" spans="1:164" x14ac:dyDescent="0.2">
      <c r="A82" s="158"/>
      <c r="B82" s="158"/>
      <c r="BK82" s="158"/>
      <c r="BL82" s="158"/>
      <c r="BO82" s="163"/>
      <c r="BP82" s="353">
        <v>12</v>
      </c>
      <c r="BQ82" s="350" t="s">
        <v>338</v>
      </c>
      <c r="BR82" s="357">
        <v>117.5</v>
      </c>
      <c r="BS82" s="354">
        <v>0.80279999999999996</v>
      </c>
      <c r="BT82" s="354">
        <v>1.0263</v>
      </c>
      <c r="BU82" s="354">
        <v>0.95799999999999996</v>
      </c>
      <c r="BV82" s="354">
        <v>1136.95</v>
      </c>
      <c r="BW82" s="354">
        <v>16.03</v>
      </c>
      <c r="BX82" s="354">
        <v>1.3742000000000001</v>
      </c>
      <c r="BY82" s="354">
        <v>1.3366</v>
      </c>
      <c r="BZ82" s="354">
        <v>9.3699999999999992</v>
      </c>
      <c r="CA82" s="354">
        <v>8.6515000000000004</v>
      </c>
      <c r="CB82" s="354">
        <v>7.1208999999999998</v>
      </c>
      <c r="CC82" s="356">
        <v>0.74597999999999998</v>
      </c>
      <c r="CD82" s="117">
        <v>1</v>
      </c>
      <c r="CE82" s="164">
        <v>7.1208999999999998</v>
      </c>
      <c r="CF82" s="164">
        <v>6.9446000000000003</v>
      </c>
      <c r="CG82" s="164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</row>
    <row r="83" spans="1:164" x14ac:dyDescent="0.2">
      <c r="A83" s="158"/>
      <c r="B83" s="158"/>
      <c r="BK83" s="158"/>
      <c r="BL83" s="158"/>
      <c r="BO83" s="163"/>
      <c r="BP83" s="353">
        <v>13</v>
      </c>
      <c r="BQ83" s="350" t="s">
        <v>339</v>
      </c>
      <c r="BR83" s="357">
        <v>117.99</v>
      </c>
      <c r="BS83" s="357">
        <v>0.81</v>
      </c>
      <c r="BT83" s="357">
        <v>1.0288999999999999</v>
      </c>
      <c r="BU83" s="357">
        <v>0.96279999999999999</v>
      </c>
      <c r="BV83" s="357">
        <v>1132.96</v>
      </c>
      <c r="BW83" s="357">
        <v>15.82</v>
      </c>
      <c r="BX83" s="357">
        <v>1.3826000000000001</v>
      </c>
      <c r="BY83" s="357">
        <v>1.3427</v>
      </c>
      <c r="BZ83" s="357">
        <v>9.3543000000000003</v>
      </c>
      <c r="CA83" s="357">
        <v>8.6997999999999998</v>
      </c>
      <c r="CB83" s="357">
        <v>7.157</v>
      </c>
      <c r="CC83" s="356">
        <v>0.74602999999999997</v>
      </c>
      <c r="CD83" s="117">
        <v>1</v>
      </c>
      <c r="CE83" s="164">
        <v>7.157</v>
      </c>
      <c r="CF83" s="164">
        <v>6.9488000000000003</v>
      </c>
      <c r="CG83" s="164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</row>
    <row r="84" spans="1:164" x14ac:dyDescent="0.2">
      <c r="A84" s="158"/>
      <c r="B84" s="158"/>
      <c r="BK84" s="158"/>
      <c r="BL84" s="158"/>
      <c r="BO84" s="163"/>
      <c r="BP84" s="353">
        <v>14</v>
      </c>
      <c r="BQ84" s="350" t="s">
        <v>330</v>
      </c>
      <c r="BR84" s="357">
        <v>117.47</v>
      </c>
      <c r="BS84" s="354">
        <v>0.81020000000000003</v>
      </c>
      <c r="BT84" s="354">
        <v>1.028</v>
      </c>
      <c r="BU84" s="354">
        <v>0.96179999999999999</v>
      </c>
      <c r="BV84" s="354">
        <v>1134.22</v>
      </c>
      <c r="BW84" s="354">
        <v>16.027000000000001</v>
      </c>
      <c r="BX84" s="354">
        <v>1.3803000000000001</v>
      </c>
      <c r="BY84" s="354">
        <v>1.3385</v>
      </c>
      <c r="BZ84" s="354">
        <v>9.2820999999999998</v>
      </c>
      <c r="CA84" s="354">
        <v>8.6773000000000007</v>
      </c>
      <c r="CB84" s="354">
        <v>7.1479999999999997</v>
      </c>
      <c r="CC84" s="356">
        <v>0.74770999999999999</v>
      </c>
      <c r="CD84" s="117">
        <v>1</v>
      </c>
      <c r="CE84" s="164">
        <v>7.1479999999999997</v>
      </c>
      <c r="CF84" s="164">
        <v>6.9470000000000001</v>
      </c>
      <c r="CG84" s="164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</row>
    <row r="85" spans="1:164" x14ac:dyDescent="0.2">
      <c r="A85" s="158"/>
      <c r="B85" s="158"/>
      <c r="BK85" s="158"/>
      <c r="BL85" s="158"/>
      <c r="BO85" s="163"/>
      <c r="BP85" s="353">
        <v>15</v>
      </c>
      <c r="BQ85" s="350" t="s">
        <v>331</v>
      </c>
      <c r="BR85" s="357">
        <v>117.66</v>
      </c>
      <c r="BS85" s="354">
        <v>0.81059999999999999</v>
      </c>
      <c r="BT85" s="354">
        <v>1.0246</v>
      </c>
      <c r="BU85" s="354">
        <v>0.95709999999999995</v>
      </c>
      <c r="BV85" s="354">
        <v>1130.08</v>
      </c>
      <c r="BW85" s="354">
        <v>15.8</v>
      </c>
      <c r="BX85" s="354">
        <v>1.3875</v>
      </c>
      <c r="BY85" s="354">
        <v>1.3460000000000001</v>
      </c>
      <c r="BZ85" s="354">
        <v>9.1994000000000007</v>
      </c>
      <c r="CA85" s="354">
        <v>8.6895000000000007</v>
      </c>
      <c r="CB85" s="354">
        <v>7.1146000000000003</v>
      </c>
      <c r="CC85" s="356">
        <v>0.74653000000000003</v>
      </c>
      <c r="CD85" s="117">
        <v>1</v>
      </c>
      <c r="CE85" s="164">
        <v>7.1146000000000003</v>
      </c>
      <c r="CF85" s="164">
        <v>6.9459999999999997</v>
      </c>
      <c r="CG85" s="164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</row>
    <row r="86" spans="1:164" x14ac:dyDescent="0.2">
      <c r="A86" s="158"/>
      <c r="B86" s="158"/>
      <c r="BK86" s="158"/>
      <c r="BL86" s="158"/>
      <c r="BO86" s="163"/>
      <c r="BP86" s="353">
        <v>16</v>
      </c>
      <c r="BQ86" s="350" t="s">
        <v>332</v>
      </c>
      <c r="BR86" s="357">
        <v>117.4</v>
      </c>
      <c r="BS86" s="354">
        <v>0.81610000000000005</v>
      </c>
      <c r="BT86" s="354">
        <v>1.0262</v>
      </c>
      <c r="BU86" s="354">
        <v>0.95750000000000002</v>
      </c>
      <c r="BV86" s="354">
        <v>1130.46</v>
      </c>
      <c r="BW86" s="354">
        <v>15.801</v>
      </c>
      <c r="BX86" s="354">
        <v>1.3876999999999999</v>
      </c>
      <c r="BY86" s="354">
        <v>1.3489</v>
      </c>
      <c r="BZ86" s="354">
        <v>9.2162000000000006</v>
      </c>
      <c r="CA86" s="354">
        <v>8.7138000000000009</v>
      </c>
      <c r="CB86" s="354">
        <v>7.1166</v>
      </c>
      <c r="CC86" s="356">
        <v>0.74617</v>
      </c>
      <c r="CD86" s="117">
        <v>1</v>
      </c>
      <c r="CE86" s="164">
        <v>7.1166</v>
      </c>
      <c r="CF86" s="164">
        <v>6.9444999999999997</v>
      </c>
      <c r="CG86" s="164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</row>
    <row r="87" spans="1:164" x14ac:dyDescent="0.2">
      <c r="A87" s="158"/>
      <c r="B87" s="158"/>
      <c r="BK87" s="158"/>
      <c r="BL87" s="158"/>
      <c r="BO87" s="163"/>
      <c r="BP87" s="353">
        <v>17</v>
      </c>
      <c r="BQ87" s="350" t="s">
        <v>340</v>
      </c>
      <c r="BR87" s="354">
        <v>117.31</v>
      </c>
      <c r="BS87" s="354">
        <v>0.81559999999999999</v>
      </c>
      <c r="BT87" s="354">
        <v>1.0286999999999999</v>
      </c>
      <c r="BU87" s="354">
        <v>0.95720000000000005</v>
      </c>
      <c r="BV87" s="354">
        <v>1143.3</v>
      </c>
      <c r="BW87" s="354">
        <v>15.988</v>
      </c>
      <c r="BX87" s="354">
        <v>1.3922000000000001</v>
      </c>
      <c r="BY87" s="354">
        <v>1.3532</v>
      </c>
      <c r="BZ87" s="354">
        <v>9.2293000000000003</v>
      </c>
      <c r="CA87" s="354">
        <v>8.7024000000000008</v>
      </c>
      <c r="CB87" s="354">
        <v>7.1158000000000001</v>
      </c>
      <c r="CC87" s="356">
        <v>0.74643999999999999</v>
      </c>
      <c r="CD87" s="117">
        <v>1</v>
      </c>
      <c r="CE87" s="164">
        <v>7.1158000000000001</v>
      </c>
      <c r="CF87" s="164">
        <v>6.9505999999999997</v>
      </c>
      <c r="CG87" s="164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</row>
    <row r="88" spans="1:164" x14ac:dyDescent="0.2">
      <c r="A88" s="158"/>
      <c r="B88" s="158"/>
      <c r="BK88" s="158"/>
      <c r="BL88" s="158"/>
      <c r="BO88" s="163"/>
      <c r="BP88" s="353">
        <v>18</v>
      </c>
      <c r="BQ88" s="350" t="s">
        <v>341</v>
      </c>
      <c r="BR88" s="354">
        <v>117.69</v>
      </c>
      <c r="BS88" s="354">
        <v>0.81789999999999996</v>
      </c>
      <c r="BT88" s="354">
        <v>1.028</v>
      </c>
      <c r="BU88" s="354">
        <v>0.95850000000000002</v>
      </c>
      <c r="BV88" s="354">
        <v>1139.6600000000001</v>
      </c>
      <c r="BW88" s="354">
        <v>15.872999999999999</v>
      </c>
      <c r="BX88" s="354">
        <v>1.3919999999999999</v>
      </c>
      <c r="BY88" s="354">
        <v>1.3571</v>
      </c>
      <c r="BZ88" s="354">
        <v>9.1940000000000008</v>
      </c>
      <c r="CA88" s="354">
        <v>8.7024000000000008</v>
      </c>
      <c r="CB88" s="354">
        <v>7.1237000000000004</v>
      </c>
      <c r="CC88" s="356">
        <v>0.74646000000000001</v>
      </c>
      <c r="CD88" s="117">
        <v>1</v>
      </c>
      <c r="CE88" s="164">
        <v>7.1237000000000004</v>
      </c>
      <c r="CF88" s="164">
        <v>6.9570999999999996</v>
      </c>
      <c r="CG88" s="117"/>
      <c r="CH88" s="163"/>
      <c r="CI88" s="163"/>
      <c r="CJ88" s="163"/>
      <c r="CK88" s="163"/>
      <c r="CL88" s="163"/>
      <c r="CM88" s="163"/>
      <c r="CN88" s="163"/>
      <c r="CO88" s="163"/>
      <c r="CP88" s="163"/>
      <c r="CQ88" s="163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58"/>
      <c r="DS88" s="158"/>
      <c r="DT88" s="158"/>
      <c r="DU88" s="158"/>
      <c r="DV88" s="158"/>
      <c r="DW88" s="158"/>
      <c r="DX88" s="158"/>
      <c r="DY88" s="158"/>
      <c r="DZ88" s="158"/>
      <c r="EA88" s="158"/>
      <c r="EB88" s="158"/>
      <c r="EC88" s="158"/>
      <c r="ED88" s="158"/>
      <c r="EE88" s="158"/>
      <c r="EF88" s="158"/>
      <c r="EG88" s="158"/>
      <c r="EH88" s="158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  <c r="EW88" s="158"/>
      <c r="EX88" s="158"/>
      <c r="EY88" s="158"/>
      <c r="EZ88" s="158"/>
      <c r="FA88" s="158"/>
      <c r="FB88" s="158"/>
      <c r="FC88" s="158"/>
      <c r="FD88" s="158"/>
      <c r="FE88" s="158"/>
      <c r="FF88" s="158"/>
      <c r="FG88" s="158"/>
      <c r="FH88" s="158"/>
    </row>
    <row r="89" spans="1:164" x14ac:dyDescent="0.2">
      <c r="A89" s="158"/>
      <c r="B89" s="158"/>
      <c r="BK89" s="158"/>
      <c r="BL89" s="158"/>
      <c r="BO89" s="163"/>
      <c r="BP89" s="353">
        <v>19</v>
      </c>
      <c r="BQ89" s="350" t="s">
        <v>342</v>
      </c>
      <c r="BR89" s="354">
        <v>116.46</v>
      </c>
      <c r="BS89" s="354">
        <v>0.81589999999999996</v>
      </c>
      <c r="BT89" s="354">
        <v>1.0234000000000001</v>
      </c>
      <c r="BU89" s="354">
        <v>0.95520000000000005</v>
      </c>
      <c r="BV89" s="354">
        <v>1146.26</v>
      </c>
      <c r="BW89" s="354">
        <v>16.100000000000001</v>
      </c>
      <c r="BX89" s="354">
        <v>1.387</v>
      </c>
      <c r="BY89" s="354">
        <v>1.3505</v>
      </c>
      <c r="BZ89" s="354">
        <v>9.1425000000000001</v>
      </c>
      <c r="CA89" s="354">
        <v>8.6804000000000006</v>
      </c>
      <c r="CB89" s="354">
        <v>7.1001000000000003</v>
      </c>
      <c r="CC89" s="356">
        <v>0.74763999999999997</v>
      </c>
      <c r="CD89" s="117">
        <v>1</v>
      </c>
      <c r="CE89" s="164">
        <v>7.1001000000000003</v>
      </c>
      <c r="CF89" s="164">
        <v>6.9511000000000003</v>
      </c>
      <c r="CG89" s="117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  <c r="FH89" s="158"/>
    </row>
    <row r="90" spans="1:164" x14ac:dyDescent="0.2">
      <c r="B90" s="158"/>
      <c r="BP90" s="353">
        <v>20</v>
      </c>
      <c r="BQ90" s="350" t="s">
        <v>333</v>
      </c>
      <c r="BR90" s="354">
        <v>116.78</v>
      </c>
      <c r="BS90" s="354">
        <v>0.8135</v>
      </c>
      <c r="BT90" s="354">
        <v>1.0167999999999999</v>
      </c>
      <c r="BU90" s="354">
        <v>0.94740000000000002</v>
      </c>
      <c r="BV90" s="354">
        <v>1159.71</v>
      </c>
      <c r="BW90" s="354">
        <v>16.216000000000001</v>
      </c>
      <c r="BX90" s="354">
        <v>1.3848</v>
      </c>
      <c r="BY90" s="354">
        <v>1.3479000000000001</v>
      </c>
      <c r="BZ90" s="354">
        <v>9.0787999999999993</v>
      </c>
      <c r="CA90" s="354">
        <v>8.6044</v>
      </c>
      <c r="CB90" s="354">
        <v>7.0430999999999999</v>
      </c>
      <c r="CC90" s="356">
        <v>0.74621999999999999</v>
      </c>
      <c r="CD90" s="117">
        <v>1</v>
      </c>
      <c r="CE90" s="164">
        <v>7.0430999999999999</v>
      </c>
      <c r="CF90" s="164">
        <v>6.9409999999999998</v>
      </c>
    </row>
    <row r="91" spans="1:164" x14ac:dyDescent="0.2">
      <c r="B91" s="158"/>
      <c r="BP91" s="353"/>
      <c r="BQ91" s="350"/>
      <c r="BR91" s="329"/>
      <c r="BS91" s="329"/>
      <c r="BT91" s="329"/>
      <c r="BU91" s="329"/>
      <c r="BV91" s="329"/>
      <c r="BW91" s="329"/>
      <c r="BX91" s="329"/>
      <c r="BY91" s="329"/>
      <c r="BZ91" s="329"/>
      <c r="CA91" s="329"/>
      <c r="CB91" s="329"/>
      <c r="CC91" s="356"/>
      <c r="CD91" s="117"/>
    </row>
    <row r="92" spans="1:164" s="46" customFormat="1" x14ac:dyDescent="0.2">
      <c r="B92" s="341"/>
      <c r="BK92" s="342"/>
      <c r="BL92" s="342"/>
      <c r="BO92" s="107"/>
      <c r="BP92" s="353"/>
      <c r="BQ92" s="350"/>
      <c r="BR92" s="354"/>
      <c r="BS92" s="354"/>
      <c r="BT92" s="354"/>
      <c r="BU92" s="354"/>
      <c r="BV92" s="354"/>
      <c r="BW92" s="354"/>
      <c r="BX92" s="354"/>
      <c r="BY92" s="354"/>
      <c r="BZ92" s="354"/>
      <c r="CA92" s="354"/>
      <c r="CB92" s="354"/>
      <c r="CC92" s="358"/>
      <c r="CD92" s="359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</row>
    <row r="93" spans="1:164" s="46" customFormat="1" x14ac:dyDescent="0.2">
      <c r="B93" s="341"/>
      <c r="BK93" s="342"/>
      <c r="BL93" s="342"/>
      <c r="BO93" s="107"/>
      <c r="BP93" s="353"/>
      <c r="BQ93" s="350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359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</row>
    <row r="94" spans="1:164" x14ac:dyDescent="0.2"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</row>
    <row r="95" spans="1:164" x14ac:dyDescent="0.2"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</row>
    <row r="97" spans="67:84" x14ac:dyDescent="0.2">
      <c r="BP97" s="117"/>
      <c r="BQ97" s="117"/>
      <c r="BR97" s="346">
        <f>AVERAGE(BR71:BR90)</f>
        <v>116.19000000000001</v>
      </c>
      <c r="BS97" s="346">
        <f t="shared" ref="BS97:CF97" si="6">AVERAGE(BS71:BS90)</f>
        <v>0.80170000000000008</v>
      </c>
      <c r="BT97" s="346">
        <f t="shared" si="6"/>
        <v>1.01976</v>
      </c>
      <c r="BU97" s="346">
        <f t="shared" si="6"/>
        <v>0.94875500000000024</v>
      </c>
      <c r="BV97" s="346">
        <f t="shared" si="6"/>
        <v>1150.5069999999998</v>
      </c>
      <c r="BW97" s="346">
        <f t="shared" si="6"/>
        <v>16.352700000000002</v>
      </c>
      <c r="BX97" s="346">
        <f t="shared" si="6"/>
        <v>1.3631499999999999</v>
      </c>
      <c r="BY97" s="346">
        <f t="shared" si="6"/>
        <v>1.3348849999999999</v>
      </c>
      <c r="BZ97" s="346">
        <f t="shared" si="6"/>
        <v>9.2113300000000002</v>
      </c>
      <c r="CA97" s="346">
        <f t="shared" si="6"/>
        <v>8.5598300000000016</v>
      </c>
      <c r="CB97" s="346">
        <f t="shared" si="6"/>
        <v>7.0536650000000005</v>
      </c>
      <c r="CC97" s="346">
        <f t="shared" si="6"/>
        <v>0.74235699999999993</v>
      </c>
      <c r="CD97" s="346">
        <f t="shared" si="6"/>
        <v>1</v>
      </c>
      <c r="CE97" s="346">
        <f t="shared" si="6"/>
        <v>7.0536650000000005</v>
      </c>
      <c r="CF97" s="346">
        <f t="shared" si="6"/>
        <v>6.9228550000000002</v>
      </c>
    </row>
    <row r="98" spans="67:84" x14ac:dyDescent="0.2">
      <c r="BP98" s="117"/>
      <c r="BQ98" s="117"/>
      <c r="BR98" s="346">
        <v>116.19000000000001</v>
      </c>
      <c r="BS98" s="346">
        <v>0.80170000000000008</v>
      </c>
      <c r="BT98" s="346">
        <v>1.01976</v>
      </c>
      <c r="BU98" s="346">
        <v>0.94875500000000024</v>
      </c>
      <c r="BV98" s="346">
        <v>1150.5069999999998</v>
      </c>
      <c r="BW98" s="346">
        <v>16.352700000000002</v>
      </c>
      <c r="BX98" s="346">
        <v>1.3631499999999999</v>
      </c>
      <c r="BY98" s="346">
        <v>1.3348849999999999</v>
      </c>
      <c r="BZ98" s="346">
        <v>9.2113300000000002</v>
      </c>
      <c r="CA98" s="346">
        <v>8.5598300000000016</v>
      </c>
      <c r="CB98" s="346">
        <v>7.0536650000000005</v>
      </c>
      <c r="CC98" s="346">
        <v>0.74235699999999993</v>
      </c>
      <c r="CD98" s="117">
        <v>1</v>
      </c>
      <c r="CE98" s="346">
        <v>7.0536650000000005</v>
      </c>
      <c r="CF98" s="346">
        <v>6.9228550000000002</v>
      </c>
    </row>
    <row r="99" spans="67:84" x14ac:dyDescent="0.2">
      <c r="BP99" s="301"/>
      <c r="BQ99" s="355"/>
      <c r="BR99" s="355">
        <f t="shared" ref="BR99:CF99" si="7">BR98-BR97</f>
        <v>0</v>
      </c>
      <c r="BS99" s="355">
        <f t="shared" si="7"/>
        <v>0</v>
      </c>
      <c r="BT99" s="355">
        <f t="shared" si="7"/>
        <v>0</v>
      </c>
      <c r="BU99" s="355">
        <f t="shared" si="7"/>
        <v>0</v>
      </c>
      <c r="BV99" s="355">
        <f t="shared" si="7"/>
        <v>0</v>
      </c>
      <c r="BW99" s="355">
        <f t="shared" si="7"/>
        <v>0</v>
      </c>
      <c r="BX99" s="355">
        <f t="shared" si="7"/>
        <v>0</v>
      </c>
      <c r="BY99" s="355">
        <f t="shared" si="7"/>
        <v>0</v>
      </c>
      <c r="BZ99" s="355">
        <f t="shared" si="7"/>
        <v>0</v>
      </c>
      <c r="CA99" s="355">
        <f t="shared" si="7"/>
        <v>0</v>
      </c>
      <c r="CB99" s="355">
        <f t="shared" si="7"/>
        <v>0</v>
      </c>
      <c r="CC99" s="355">
        <f t="shared" si="7"/>
        <v>0</v>
      </c>
      <c r="CD99" s="355">
        <f t="shared" si="7"/>
        <v>0</v>
      </c>
      <c r="CE99" s="355">
        <f t="shared" si="7"/>
        <v>0</v>
      </c>
      <c r="CF99" s="355">
        <f t="shared" si="7"/>
        <v>0</v>
      </c>
    </row>
    <row r="100" spans="67:84" x14ac:dyDescent="0.2">
      <c r="BP100" s="107" t="s">
        <v>30</v>
      </c>
      <c r="BQ100" s="107"/>
      <c r="BR100" s="346">
        <f>MAX(BR71:BR90)</f>
        <v>118.28</v>
      </c>
      <c r="BS100" s="346">
        <f t="shared" ref="BS100:CF100" si="8">MAX(BS71:BS90)</f>
        <v>0.81789999999999996</v>
      </c>
      <c r="BT100" s="346">
        <f t="shared" si="8"/>
        <v>1.0288999999999999</v>
      </c>
      <c r="BU100" s="346">
        <f t="shared" si="8"/>
        <v>0.96279999999999999</v>
      </c>
      <c r="BV100" s="346">
        <f t="shared" si="8"/>
        <v>1172.1300000000001</v>
      </c>
      <c r="BW100" s="346">
        <f t="shared" si="8"/>
        <v>17.085999999999999</v>
      </c>
      <c r="BX100" s="346">
        <f t="shared" si="8"/>
        <v>1.3922000000000001</v>
      </c>
      <c r="BY100" s="346">
        <f t="shared" si="8"/>
        <v>1.3571</v>
      </c>
      <c r="BZ100" s="346">
        <f t="shared" si="8"/>
        <v>9.3699999999999992</v>
      </c>
      <c r="CA100" s="346">
        <f t="shared" si="8"/>
        <v>8.7138000000000009</v>
      </c>
      <c r="CB100" s="346">
        <f t="shared" si="8"/>
        <v>7.157</v>
      </c>
      <c r="CC100" s="346">
        <f t="shared" si="8"/>
        <v>0.74770999999999999</v>
      </c>
      <c r="CD100" s="346">
        <f t="shared" si="8"/>
        <v>1</v>
      </c>
      <c r="CE100" s="346">
        <f t="shared" si="8"/>
        <v>7.157</v>
      </c>
      <c r="CF100" s="346">
        <f t="shared" si="8"/>
        <v>6.9570999999999996</v>
      </c>
    </row>
    <row r="101" spans="67:84" x14ac:dyDescent="0.2">
      <c r="BP101" s="107" t="s">
        <v>31</v>
      </c>
      <c r="BQ101" s="107"/>
      <c r="BR101" s="346">
        <f>MIN(BR71:BR90)</f>
        <v>113.82</v>
      </c>
      <c r="BS101" s="346">
        <f t="shared" ref="BS101:CF101" si="9">MIN(BS71:BS90)</f>
        <v>0.78380000000000005</v>
      </c>
      <c r="BT101" s="346">
        <f t="shared" si="9"/>
        <v>1.0065</v>
      </c>
      <c r="BU101" s="346">
        <f t="shared" si="9"/>
        <v>0.92849999999999999</v>
      </c>
      <c r="BV101" s="346">
        <f t="shared" si="9"/>
        <v>1130.08</v>
      </c>
      <c r="BW101" s="346">
        <f t="shared" si="9"/>
        <v>15.8</v>
      </c>
      <c r="BX101" s="346">
        <f t="shared" si="9"/>
        <v>1.3334999999999999</v>
      </c>
      <c r="BY101" s="346">
        <f t="shared" si="9"/>
        <v>1.3109999999999999</v>
      </c>
      <c r="BZ101" s="346">
        <f t="shared" si="9"/>
        <v>9.0787999999999993</v>
      </c>
      <c r="CA101" s="346">
        <f t="shared" si="9"/>
        <v>8.3529</v>
      </c>
      <c r="CB101" s="346">
        <f t="shared" si="9"/>
        <v>6.9048999999999996</v>
      </c>
      <c r="CC101" s="346">
        <f t="shared" si="9"/>
        <v>0.73473999999999995</v>
      </c>
      <c r="CD101" s="346">
        <f t="shared" si="9"/>
        <v>1</v>
      </c>
      <c r="CE101" s="346">
        <f t="shared" si="9"/>
        <v>6.9048999999999996</v>
      </c>
      <c r="CF101" s="346">
        <f t="shared" si="9"/>
        <v>6.8779000000000003</v>
      </c>
    </row>
    <row r="103" spans="67:84" x14ac:dyDescent="0.2">
      <c r="BR103" s="346">
        <f>BR100-BR101</f>
        <v>4.460000000000008</v>
      </c>
      <c r="BS103" s="346">
        <f t="shared" ref="BS103:CF103" si="10">BS100-BS101</f>
        <v>3.4099999999999908E-2</v>
      </c>
      <c r="BT103" s="346">
        <f t="shared" si="10"/>
        <v>2.2399999999999975E-2</v>
      </c>
      <c r="BU103" s="346">
        <f t="shared" si="10"/>
        <v>3.4299999999999997E-2</v>
      </c>
      <c r="BV103" s="346">
        <f t="shared" si="10"/>
        <v>42.050000000000182</v>
      </c>
      <c r="BW103" s="346">
        <f t="shared" si="10"/>
        <v>1.2859999999999978</v>
      </c>
      <c r="BX103" s="346">
        <f t="shared" si="10"/>
        <v>5.8700000000000196E-2</v>
      </c>
      <c r="BY103" s="346">
        <f t="shared" si="10"/>
        <v>4.610000000000003E-2</v>
      </c>
      <c r="BZ103" s="346">
        <f t="shared" si="10"/>
        <v>0.2911999999999999</v>
      </c>
      <c r="CA103" s="346">
        <f t="shared" si="10"/>
        <v>0.36090000000000089</v>
      </c>
      <c r="CB103" s="346">
        <f t="shared" si="10"/>
        <v>0.25210000000000043</v>
      </c>
      <c r="CC103" s="346">
        <f t="shared" si="10"/>
        <v>1.2970000000000037E-2</v>
      </c>
      <c r="CD103" s="346">
        <f t="shared" si="10"/>
        <v>0</v>
      </c>
      <c r="CE103" s="346">
        <f t="shared" si="10"/>
        <v>0.25210000000000043</v>
      </c>
      <c r="CF103" s="346">
        <f t="shared" si="10"/>
        <v>7.9199999999999271E-2</v>
      </c>
    </row>
    <row r="109" spans="67:84" x14ac:dyDescent="0.2">
      <c r="BO109" s="353"/>
    </row>
    <row r="110" spans="67:84" x14ac:dyDescent="0.2">
      <c r="BO110" s="353"/>
    </row>
    <row r="111" spans="67:84" x14ac:dyDescent="0.2">
      <c r="BO111" s="353"/>
    </row>
    <row r="112" spans="67:84" x14ac:dyDescent="0.2">
      <c r="BO112" s="353"/>
      <c r="BP112" s="350"/>
    </row>
    <row r="113" spans="67:68" x14ac:dyDescent="0.2">
      <c r="BO113" s="353"/>
      <c r="BP113" s="350"/>
    </row>
    <row r="114" spans="67:68" x14ac:dyDescent="0.2">
      <c r="BO114" s="353"/>
      <c r="BP114" s="350"/>
    </row>
    <row r="115" spans="67:68" x14ac:dyDescent="0.2">
      <c r="BO115" s="353"/>
      <c r="BP115" s="350"/>
    </row>
    <row r="116" spans="67:68" x14ac:dyDescent="0.2">
      <c r="BO116" s="353"/>
      <c r="BP116" s="350"/>
    </row>
    <row r="117" spans="67:68" x14ac:dyDescent="0.2">
      <c r="BO117" s="353"/>
      <c r="BP117" s="350"/>
    </row>
    <row r="118" spans="67:68" x14ac:dyDescent="0.2">
      <c r="BO118" s="353"/>
      <c r="BP118" s="350"/>
    </row>
    <row r="119" spans="67:68" x14ac:dyDescent="0.2">
      <c r="BO119" s="353"/>
      <c r="BP119" s="350"/>
    </row>
    <row r="120" spans="67:68" x14ac:dyDescent="0.2">
      <c r="BO120" s="353"/>
      <c r="BP120" s="350"/>
    </row>
    <row r="121" spans="67:68" x14ac:dyDescent="0.2">
      <c r="BO121" s="353"/>
      <c r="BP121" s="350"/>
    </row>
    <row r="122" spans="67:68" x14ac:dyDescent="0.2">
      <c r="BO122" s="353"/>
      <c r="BP122" s="350"/>
    </row>
    <row r="123" spans="67:68" x14ac:dyDescent="0.2">
      <c r="BO123" s="353"/>
      <c r="BP123" s="350"/>
    </row>
    <row r="124" spans="67:68" x14ac:dyDescent="0.2">
      <c r="BO124" s="353"/>
      <c r="BP124" s="350"/>
    </row>
    <row r="125" spans="67:68" x14ac:dyDescent="0.2">
      <c r="BO125" s="353"/>
      <c r="BP125" s="350"/>
    </row>
    <row r="126" spans="67:68" x14ac:dyDescent="0.2">
      <c r="BO126" s="353"/>
      <c r="BP126" s="350"/>
    </row>
    <row r="127" spans="67:68" x14ac:dyDescent="0.2">
      <c r="BO127" s="353"/>
      <c r="BP127" s="350"/>
    </row>
    <row r="128" spans="67:68" x14ac:dyDescent="0.2">
      <c r="BP128" s="350"/>
    </row>
    <row r="129" spans="68:83" x14ac:dyDescent="0.2">
      <c r="BP129" s="350"/>
    </row>
    <row r="130" spans="68:83" x14ac:dyDescent="0.2">
      <c r="BP130" s="350"/>
    </row>
    <row r="133" spans="68:83" x14ac:dyDescent="0.2">
      <c r="BP133" s="349"/>
      <c r="BQ133" s="349"/>
      <c r="BR133" s="349"/>
      <c r="BS133" s="349"/>
      <c r="BT133" s="349"/>
      <c r="BU133" s="349"/>
      <c r="BV133" s="349"/>
      <c r="BW133" s="350"/>
      <c r="BX133" s="350"/>
      <c r="BY133" s="350"/>
      <c r="BZ133" s="350"/>
      <c r="CA133" s="350"/>
      <c r="CB133" s="350"/>
      <c r="CC133" s="351"/>
      <c r="CD133" s="148"/>
      <c r="CE133" s="275"/>
    </row>
    <row r="134" spans="68:83" x14ac:dyDescent="0.2">
      <c r="BP134" s="349"/>
      <c r="BQ134" s="349"/>
      <c r="BR134" s="349"/>
      <c r="BS134" s="349"/>
      <c r="BT134" s="349"/>
      <c r="BU134" s="349"/>
      <c r="BV134" s="349"/>
      <c r="BW134" s="350"/>
      <c r="BX134" s="350"/>
      <c r="BY134" s="350"/>
      <c r="BZ134" s="350"/>
      <c r="CA134" s="350"/>
      <c r="CB134" s="350"/>
      <c r="CC134" s="351"/>
      <c r="CD134" s="148"/>
      <c r="CE134" s="275"/>
    </row>
    <row r="135" spans="68:83" x14ac:dyDescent="0.2">
      <c r="BP135" s="349"/>
      <c r="BQ135" s="349"/>
      <c r="BR135" s="275"/>
      <c r="BS135" s="275"/>
      <c r="BT135" s="275"/>
      <c r="BU135" s="275"/>
      <c r="BV135" s="107"/>
      <c r="CE135" s="275"/>
    </row>
    <row r="136" spans="68:83" x14ac:dyDescent="0.2">
      <c r="BP136" s="353"/>
      <c r="BQ136" s="350"/>
      <c r="BR136" s="354"/>
      <c r="BS136" s="354"/>
      <c r="BT136" s="354"/>
      <c r="BU136" s="354"/>
      <c r="BV136" s="354"/>
      <c r="BW136" s="354"/>
      <c r="BX136" s="354"/>
      <c r="BY136" s="354"/>
      <c r="BZ136" s="354"/>
      <c r="CA136" s="354"/>
      <c r="CB136" s="354"/>
      <c r="CC136" s="354"/>
      <c r="CD136" s="354"/>
      <c r="CE136" s="164"/>
    </row>
    <row r="137" spans="68:83" x14ac:dyDescent="0.2">
      <c r="BP137" s="353"/>
      <c r="BQ137" s="350"/>
      <c r="BR137" s="354"/>
      <c r="BS137" s="354"/>
      <c r="BT137" s="354"/>
      <c r="BU137" s="354"/>
      <c r="BV137" s="354"/>
      <c r="BW137" s="354"/>
      <c r="BX137" s="354"/>
      <c r="BY137" s="354"/>
      <c r="BZ137" s="354"/>
      <c r="CA137" s="354"/>
      <c r="CB137" s="354"/>
      <c r="CC137" s="354"/>
      <c r="CD137" s="354"/>
      <c r="CE137" s="164"/>
    </row>
    <row r="138" spans="68:83" x14ac:dyDescent="0.2">
      <c r="BP138" s="353"/>
      <c r="BQ138" s="350"/>
      <c r="BR138" s="354"/>
      <c r="BS138" s="354"/>
      <c r="BT138" s="354"/>
      <c r="BU138" s="354"/>
      <c r="BV138" s="354"/>
      <c r="BW138" s="354"/>
      <c r="BX138" s="354"/>
      <c r="BY138" s="354"/>
      <c r="BZ138" s="354"/>
      <c r="CA138" s="354"/>
      <c r="CB138" s="354"/>
      <c r="CC138" s="354"/>
      <c r="CD138" s="354"/>
      <c r="CE138" s="164"/>
    </row>
    <row r="139" spans="68:83" x14ac:dyDescent="0.2">
      <c r="BP139" s="353"/>
      <c r="BQ139" s="350"/>
      <c r="BR139" s="354"/>
      <c r="BS139" s="354"/>
      <c r="BT139" s="354"/>
      <c r="BU139" s="354"/>
      <c r="BV139" s="354"/>
      <c r="BW139" s="354"/>
      <c r="BX139" s="354"/>
      <c r="BY139" s="354"/>
      <c r="BZ139" s="354"/>
      <c r="CA139" s="354"/>
      <c r="CB139" s="354"/>
      <c r="CC139" s="354"/>
      <c r="CD139" s="354"/>
      <c r="CE139" s="164"/>
    </row>
    <row r="140" spans="68:83" x14ac:dyDescent="0.2">
      <c r="BP140" s="353"/>
      <c r="BQ140" s="350"/>
      <c r="BR140" s="354"/>
      <c r="BS140" s="354"/>
      <c r="BT140" s="354"/>
      <c r="BU140" s="354"/>
      <c r="BV140" s="354"/>
      <c r="BW140" s="354"/>
      <c r="BX140" s="354"/>
      <c r="BY140" s="354"/>
      <c r="BZ140" s="354"/>
      <c r="CA140" s="354"/>
      <c r="CB140" s="354"/>
      <c r="CC140" s="354"/>
      <c r="CD140" s="354"/>
      <c r="CE140" s="164"/>
    </row>
    <row r="141" spans="68:83" x14ac:dyDescent="0.2">
      <c r="BP141" s="353"/>
      <c r="BQ141" s="350"/>
      <c r="BR141" s="354"/>
      <c r="BS141" s="354"/>
      <c r="BT141" s="354"/>
      <c r="BU141" s="354"/>
      <c r="BV141" s="354"/>
      <c r="BW141" s="354"/>
      <c r="BX141" s="354"/>
      <c r="BY141" s="354"/>
      <c r="BZ141" s="354"/>
      <c r="CA141" s="354"/>
      <c r="CB141" s="354"/>
      <c r="CC141" s="354"/>
      <c r="CD141" s="354"/>
      <c r="CE141" s="164"/>
    </row>
    <row r="142" spans="68:83" x14ac:dyDescent="0.2">
      <c r="BP142" s="353"/>
      <c r="BQ142" s="350"/>
      <c r="BR142" s="354"/>
      <c r="BS142" s="354"/>
      <c r="BT142" s="354"/>
      <c r="BU142" s="354"/>
      <c r="BV142" s="354"/>
      <c r="BW142" s="354"/>
      <c r="BX142" s="354"/>
      <c r="BY142" s="354"/>
      <c r="BZ142" s="354"/>
      <c r="CA142" s="354"/>
      <c r="CB142" s="354"/>
      <c r="CC142" s="354"/>
      <c r="CD142" s="354"/>
      <c r="CE142" s="164"/>
    </row>
    <row r="143" spans="68:83" x14ac:dyDescent="0.2">
      <c r="BP143" s="353"/>
      <c r="BQ143" s="350"/>
      <c r="BR143" s="354"/>
      <c r="BS143" s="354"/>
      <c r="BT143" s="354"/>
      <c r="BU143" s="354"/>
      <c r="BV143" s="354"/>
      <c r="BW143" s="354"/>
      <c r="BX143" s="354"/>
      <c r="BY143" s="354"/>
      <c r="BZ143" s="354"/>
      <c r="CA143" s="354"/>
      <c r="CB143" s="354"/>
      <c r="CC143" s="354"/>
      <c r="CD143" s="354"/>
      <c r="CE143" s="164"/>
    </row>
    <row r="144" spans="68:83" x14ac:dyDescent="0.2">
      <c r="BP144" s="353"/>
      <c r="BQ144" s="350"/>
      <c r="BR144" s="354"/>
      <c r="BS144" s="354"/>
      <c r="BT144" s="354"/>
      <c r="BU144" s="354"/>
      <c r="BV144" s="354"/>
      <c r="BW144" s="354"/>
      <c r="BX144" s="354"/>
      <c r="BY144" s="354"/>
      <c r="BZ144" s="354"/>
      <c r="CA144" s="354"/>
      <c r="CB144" s="354"/>
      <c r="CC144" s="354"/>
      <c r="CD144" s="354"/>
      <c r="CE144" s="164"/>
    </row>
    <row r="145" spans="68:83" x14ac:dyDescent="0.2">
      <c r="BP145" s="353"/>
      <c r="BQ145" s="350"/>
      <c r="BR145" s="354"/>
      <c r="BS145" s="354"/>
      <c r="BT145" s="354"/>
      <c r="BU145" s="354"/>
      <c r="BV145" s="354"/>
      <c r="BW145" s="354"/>
      <c r="BX145" s="354"/>
      <c r="BY145" s="354"/>
      <c r="BZ145" s="354"/>
      <c r="CA145" s="354"/>
      <c r="CB145" s="354"/>
      <c r="CC145" s="354"/>
      <c r="CD145" s="354"/>
      <c r="CE145" s="164"/>
    </row>
    <row r="146" spans="68:83" x14ac:dyDescent="0.2">
      <c r="BP146" s="353"/>
      <c r="BQ146" s="350"/>
      <c r="BR146" s="354"/>
      <c r="BS146" s="354"/>
      <c r="BT146" s="354"/>
      <c r="BU146" s="354"/>
      <c r="BV146" s="354"/>
      <c r="BW146" s="354"/>
      <c r="BX146" s="354"/>
      <c r="BY146" s="354"/>
      <c r="BZ146" s="354"/>
      <c r="CA146" s="354"/>
      <c r="CB146" s="354"/>
      <c r="CC146" s="354"/>
      <c r="CD146" s="354"/>
      <c r="CE146" s="164"/>
    </row>
    <row r="147" spans="68:83" x14ac:dyDescent="0.2">
      <c r="BP147" s="353"/>
      <c r="BQ147" s="350"/>
      <c r="BR147" s="354"/>
      <c r="BS147" s="354"/>
      <c r="BT147" s="354"/>
      <c r="BU147" s="354"/>
      <c r="BV147" s="354"/>
      <c r="BW147" s="354"/>
      <c r="BX147" s="354"/>
      <c r="BY147" s="354"/>
      <c r="BZ147" s="354"/>
      <c r="CA147" s="354"/>
      <c r="CB147" s="354"/>
      <c r="CC147" s="354"/>
      <c r="CD147" s="354"/>
      <c r="CE147" s="164"/>
    </row>
    <row r="148" spans="68:83" x14ac:dyDescent="0.2">
      <c r="BP148" s="353"/>
      <c r="BQ148" s="350"/>
      <c r="BR148" s="354"/>
      <c r="BS148" s="354"/>
      <c r="BT148" s="354"/>
      <c r="BU148" s="354"/>
      <c r="BV148" s="354"/>
      <c r="BW148" s="354"/>
      <c r="BX148" s="354"/>
      <c r="BY148" s="354"/>
      <c r="BZ148" s="354"/>
      <c r="CA148" s="354"/>
      <c r="CB148" s="354"/>
      <c r="CC148" s="354"/>
      <c r="CD148" s="354"/>
      <c r="CE148" s="164"/>
    </row>
    <row r="149" spans="68:83" x14ac:dyDescent="0.2">
      <c r="BP149" s="353"/>
      <c r="BQ149" s="350"/>
      <c r="BR149" s="354"/>
      <c r="BS149" s="354"/>
      <c r="BT149" s="354"/>
      <c r="BU149" s="354"/>
      <c r="BV149" s="354"/>
      <c r="BW149" s="354"/>
      <c r="BX149" s="354"/>
      <c r="BY149" s="354"/>
      <c r="BZ149" s="354"/>
      <c r="CA149" s="354"/>
      <c r="CB149" s="354"/>
      <c r="CC149" s="354"/>
      <c r="CD149" s="354"/>
      <c r="CE149" s="164"/>
    </row>
    <row r="150" spans="68:83" x14ac:dyDescent="0.2">
      <c r="BP150" s="353"/>
      <c r="BQ150" s="350"/>
      <c r="BR150" s="354"/>
      <c r="BS150" s="354"/>
      <c r="BT150" s="354"/>
      <c r="BU150" s="354"/>
      <c r="BV150" s="354"/>
      <c r="BW150" s="354"/>
      <c r="BX150" s="354"/>
      <c r="BY150" s="354"/>
      <c r="BZ150" s="354"/>
      <c r="CA150" s="354"/>
      <c r="CB150" s="354"/>
      <c r="CC150" s="354"/>
      <c r="CD150" s="354"/>
      <c r="CE150" s="164"/>
    </row>
    <row r="151" spans="68:83" x14ac:dyDescent="0.2">
      <c r="BP151" s="353"/>
      <c r="BQ151" s="350"/>
      <c r="BR151" s="354"/>
      <c r="BS151" s="354"/>
      <c r="BT151" s="354"/>
      <c r="BU151" s="354"/>
      <c r="BV151" s="354"/>
      <c r="BW151" s="354"/>
      <c r="BX151" s="354"/>
      <c r="BY151" s="354"/>
      <c r="BZ151" s="354"/>
      <c r="CA151" s="354"/>
      <c r="CB151" s="354"/>
      <c r="CC151" s="354"/>
      <c r="CD151" s="354"/>
      <c r="CE151" s="164"/>
    </row>
    <row r="152" spans="68:83" x14ac:dyDescent="0.2">
      <c r="BP152" s="353"/>
      <c r="BQ152" s="350"/>
      <c r="BR152" s="354"/>
      <c r="BS152" s="354"/>
      <c r="BT152" s="354"/>
      <c r="BU152" s="354"/>
      <c r="BV152" s="354"/>
      <c r="BW152" s="354"/>
      <c r="BX152" s="354"/>
      <c r="BY152" s="354"/>
      <c r="BZ152" s="354"/>
      <c r="CA152" s="354"/>
      <c r="CB152" s="354"/>
      <c r="CC152" s="354"/>
      <c r="CD152" s="354"/>
      <c r="CE152" s="164"/>
    </row>
    <row r="153" spans="68:83" x14ac:dyDescent="0.2">
      <c r="BP153" s="353"/>
      <c r="BQ153" s="350"/>
      <c r="BR153" s="354"/>
      <c r="BS153" s="354"/>
      <c r="BT153" s="354"/>
      <c r="BU153" s="354"/>
      <c r="BV153" s="354"/>
      <c r="BW153" s="354"/>
      <c r="BX153" s="354"/>
      <c r="BY153" s="354"/>
      <c r="BZ153" s="354"/>
      <c r="CA153" s="354"/>
      <c r="CB153" s="354"/>
      <c r="CC153" s="354"/>
      <c r="CD153" s="354"/>
      <c r="CE153" s="164"/>
    </row>
    <row r="154" spans="68:83" x14ac:dyDescent="0.2">
      <c r="BP154" s="353"/>
      <c r="BQ154" s="350"/>
      <c r="BR154" s="354"/>
      <c r="BS154" s="354"/>
      <c r="BT154" s="354"/>
      <c r="BU154" s="354"/>
      <c r="BV154" s="354"/>
      <c r="BW154" s="354"/>
      <c r="BX154" s="354"/>
      <c r="BY154" s="354"/>
      <c r="BZ154" s="354"/>
      <c r="CA154" s="354"/>
      <c r="CB154" s="354"/>
      <c r="CC154" s="354"/>
      <c r="CD154" s="354"/>
      <c r="CE154" s="164"/>
    </row>
  </sheetData>
  <mergeCells count="21">
    <mergeCell ref="BE6:BF6"/>
    <mergeCell ref="BH6:BI6"/>
    <mergeCell ref="BK6:BL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99"/>
  <sheetViews>
    <sheetView topLeftCell="A4" zoomScale="80" zoomScaleNormal="80" workbookViewId="0">
      <pane xSplit="2" topLeftCell="BJ1" activePane="topRight" state="frozen"/>
      <selection pane="topRight" activeCell="BS35" sqref="BS35"/>
    </sheetView>
  </sheetViews>
  <sheetFormatPr defaultColWidth="9.140625" defaultRowHeight="12.75" x14ac:dyDescent="0.2"/>
  <cols>
    <col min="1" max="1" width="19.7109375" style="35" customWidth="1"/>
    <col min="2" max="2" width="33.42578125" style="25" customWidth="1"/>
    <col min="3" max="3" width="23.42578125" style="20" customWidth="1"/>
    <col min="4" max="4" width="17.85546875" style="20" customWidth="1"/>
    <col min="5" max="5" width="9.42578125" style="20" customWidth="1"/>
    <col min="6" max="6" width="17.85546875" style="20" customWidth="1"/>
    <col min="7" max="7" width="20.28515625" style="20" customWidth="1"/>
    <col min="8" max="8" width="11" style="20" customWidth="1"/>
    <col min="9" max="9" width="20.28515625" style="20" customWidth="1"/>
    <col min="10" max="10" width="18.42578125" style="20" customWidth="1"/>
    <col min="11" max="11" width="9.5703125" style="20" customWidth="1"/>
    <col min="12" max="12" width="22.42578125" style="20" customWidth="1"/>
    <col min="13" max="13" width="16.140625" style="20" customWidth="1"/>
    <col min="14" max="14" width="11" style="20" customWidth="1"/>
    <col min="15" max="15" width="21" style="20" customWidth="1"/>
    <col min="16" max="16" width="18.5703125" style="20" customWidth="1"/>
    <col min="17" max="17" width="10.28515625" style="20" customWidth="1"/>
    <col min="18" max="18" width="19.5703125" style="20" customWidth="1"/>
    <col min="19" max="19" width="18.42578125" style="20" customWidth="1"/>
    <col min="20" max="20" width="10.5703125" style="20" customWidth="1"/>
    <col min="21" max="21" width="19.5703125" style="20" customWidth="1"/>
    <col min="22" max="22" width="22" style="20" customWidth="1"/>
    <col min="23" max="23" width="10" style="20" customWidth="1"/>
    <col min="24" max="24" width="20.42578125" style="20" customWidth="1"/>
    <col min="25" max="25" width="19.28515625" style="20" customWidth="1"/>
    <col min="26" max="26" width="10.7109375" style="20" customWidth="1"/>
    <col min="27" max="27" width="20.42578125" style="20" customWidth="1"/>
    <col min="28" max="28" width="17.5703125" style="20" customWidth="1"/>
    <col min="29" max="29" width="9.85546875" style="20" customWidth="1"/>
    <col min="30" max="30" width="18.42578125" style="20" customWidth="1"/>
    <col min="31" max="31" width="17.140625" style="20" customWidth="1"/>
    <col min="32" max="32" width="10.28515625" style="20" customWidth="1"/>
    <col min="33" max="33" width="20.140625" style="20" customWidth="1"/>
    <col min="34" max="34" width="18.7109375" style="20" customWidth="1"/>
    <col min="35" max="35" width="11.7109375" style="20" customWidth="1"/>
    <col min="36" max="36" width="20.28515625" style="20" customWidth="1"/>
    <col min="37" max="37" width="18.85546875" style="20" customWidth="1"/>
    <col min="38" max="38" width="9.140625" style="20" customWidth="1"/>
    <col min="39" max="39" width="21.28515625" style="20" customWidth="1"/>
    <col min="40" max="40" width="19.85546875" style="20" customWidth="1"/>
    <col min="41" max="41" width="10" style="20" customWidth="1"/>
    <col min="42" max="43" width="19.85546875" style="20" customWidth="1"/>
    <col min="44" max="44" width="10.5703125" style="20" customWidth="1"/>
    <col min="45" max="45" width="18" style="20" customWidth="1"/>
    <col min="46" max="46" width="16.140625" style="20" customWidth="1"/>
    <col min="47" max="47" width="8.7109375" style="20" customWidth="1"/>
    <col min="48" max="48" width="21.7109375" style="20" customWidth="1"/>
    <col min="49" max="49" width="18" style="20" customWidth="1"/>
    <col min="50" max="50" width="9.85546875" style="20" customWidth="1"/>
    <col min="51" max="51" width="17.7109375" style="20" customWidth="1"/>
    <col min="52" max="52" width="18.42578125" style="20" customWidth="1"/>
    <col min="53" max="53" width="10.5703125" style="20" customWidth="1"/>
    <col min="54" max="54" width="18.28515625" style="20" customWidth="1"/>
    <col min="55" max="55" width="16.42578125" style="20" customWidth="1"/>
    <col min="56" max="56" width="11.85546875" style="20" customWidth="1"/>
    <col min="57" max="57" width="18.28515625" style="20" customWidth="1"/>
    <col min="58" max="58" width="16.42578125" style="20" customWidth="1"/>
    <col min="59" max="59" width="11.7109375" style="20" customWidth="1"/>
    <col min="60" max="61" width="16.42578125" style="20" customWidth="1"/>
    <col min="62" max="62" width="13.140625" style="20" customWidth="1"/>
    <col min="63" max="63" width="19.140625" style="20" customWidth="1"/>
    <col min="64" max="64" width="16.42578125" style="20" customWidth="1"/>
    <col min="65" max="65" width="10.7109375" style="20" customWidth="1"/>
    <col min="66" max="66" width="21.140625" style="26" customWidth="1"/>
    <col min="67" max="67" width="20.28515625" style="26" customWidth="1"/>
    <col min="68" max="68" width="20.28515625" style="20" customWidth="1"/>
    <col min="69" max="69" width="20.28515625" style="105" customWidth="1"/>
    <col min="70" max="70" width="14.7109375" style="106" customWidth="1"/>
    <col min="71" max="71" width="14.140625" style="106" customWidth="1"/>
    <col min="72" max="72" width="25.140625" style="106" customWidth="1"/>
    <col min="73" max="75" width="11.7109375" style="106" customWidth="1"/>
    <col min="76" max="76" width="11.7109375" style="107" customWidth="1"/>
    <col min="77" max="77" width="19.5703125" style="106" customWidth="1"/>
    <col min="78" max="78" width="13.85546875" style="106" customWidth="1"/>
    <col min="79" max="83" width="11.7109375" style="106" customWidth="1"/>
    <col min="84" max="84" width="12.5703125" style="108" customWidth="1"/>
    <col min="85" max="85" width="11.7109375" style="107" customWidth="1"/>
    <col min="86" max="101" width="13.28515625" style="106" customWidth="1"/>
    <col min="102" max="167" width="13.28515625" style="19" customWidth="1"/>
    <col min="168" max="16384" width="9.140625" style="20"/>
  </cols>
  <sheetData>
    <row r="1" spans="1:170" x14ac:dyDescent="0.2">
      <c r="B1" s="19"/>
      <c r="BN1" s="20"/>
      <c r="BO1" s="20"/>
      <c r="BR1" s="105"/>
      <c r="BS1" s="105"/>
      <c r="BX1" s="106"/>
      <c r="BZ1" s="107"/>
      <c r="CF1" s="106"/>
      <c r="CG1" s="106"/>
      <c r="CH1" s="108"/>
      <c r="CI1" s="107"/>
      <c r="FL1" s="19"/>
      <c r="FM1" s="19"/>
      <c r="FN1" s="19"/>
    </row>
    <row r="2" spans="1:170" x14ac:dyDescent="0.2">
      <c r="B2" s="19"/>
      <c r="BN2" s="20"/>
      <c r="BO2" s="20"/>
      <c r="BR2" s="105"/>
      <c r="BS2" s="105"/>
      <c r="BX2" s="106"/>
      <c r="BZ2" s="107"/>
      <c r="CF2" s="106"/>
      <c r="CG2" s="106"/>
      <c r="CH2" s="108"/>
      <c r="CI2" s="107"/>
      <c r="FL2" s="19"/>
      <c r="FM2" s="19"/>
      <c r="FN2" s="19"/>
    </row>
    <row r="3" spans="1:170" ht="15.95" customHeight="1" x14ac:dyDescent="0.25">
      <c r="A3" s="27" t="s">
        <v>32</v>
      </c>
      <c r="B3" s="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 t="s">
        <v>0</v>
      </c>
      <c r="AF3" s="6"/>
      <c r="AG3" s="6"/>
      <c r="AH3" s="6"/>
      <c r="AI3" s="6"/>
      <c r="AJ3" s="6"/>
      <c r="AK3" s="7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17"/>
      <c r="BO3" s="17"/>
      <c r="BP3" s="18"/>
      <c r="BQ3" s="109"/>
      <c r="BR3" s="109"/>
      <c r="BS3" s="109"/>
      <c r="BT3" s="109"/>
      <c r="BU3" s="109"/>
      <c r="BV3" s="109"/>
      <c r="BW3" s="109"/>
      <c r="BX3" s="109"/>
      <c r="BY3" s="107"/>
    </row>
    <row r="4" spans="1:170" ht="15.95" customHeight="1" x14ac:dyDescent="0.25">
      <c r="A4" s="27"/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17"/>
      <c r="BO4" s="17"/>
      <c r="BP4" s="18"/>
      <c r="BQ4" s="109"/>
      <c r="BR4" s="109"/>
      <c r="BS4" s="109"/>
      <c r="BT4" s="109"/>
      <c r="BU4" s="109"/>
      <c r="BV4" s="109"/>
      <c r="BW4" s="109"/>
      <c r="BX4" s="109"/>
      <c r="BY4" s="107"/>
    </row>
    <row r="5" spans="1:170" ht="15.95" customHeight="1" x14ac:dyDescent="0.25">
      <c r="A5" s="28"/>
      <c r="B5" s="2" t="s">
        <v>53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5"/>
      <c r="BO5" s="5"/>
      <c r="BP5" s="72"/>
      <c r="BQ5" s="110"/>
      <c r="BR5" s="110"/>
      <c r="BS5" s="111"/>
      <c r="BT5" s="111"/>
      <c r="BU5" s="111"/>
      <c r="BV5" s="111"/>
      <c r="BW5" s="109"/>
      <c r="BX5" s="109"/>
      <c r="BY5" s="107"/>
    </row>
    <row r="6" spans="1:170" s="21" customFormat="1" ht="15.95" customHeight="1" thickBot="1" x14ac:dyDescent="0.3">
      <c r="A6" s="29" t="s">
        <v>1</v>
      </c>
      <c r="B6" s="8"/>
      <c r="C6" s="372" t="s">
        <v>54</v>
      </c>
      <c r="D6" s="372"/>
      <c r="E6" s="104"/>
      <c r="F6" s="372" t="s">
        <v>55</v>
      </c>
      <c r="G6" s="372"/>
      <c r="H6" s="10"/>
      <c r="I6" s="372" t="s">
        <v>56</v>
      </c>
      <c r="J6" s="372"/>
      <c r="K6" s="10"/>
      <c r="L6" s="372" t="s">
        <v>57</v>
      </c>
      <c r="M6" s="372"/>
      <c r="N6" s="9"/>
      <c r="O6" s="372" t="s">
        <v>58</v>
      </c>
      <c r="P6" s="372"/>
      <c r="Q6" s="10"/>
      <c r="R6" s="372" t="s">
        <v>59</v>
      </c>
      <c r="S6" s="372"/>
      <c r="T6" s="10"/>
      <c r="U6" s="372" t="s">
        <v>60</v>
      </c>
      <c r="V6" s="372"/>
      <c r="W6" s="9"/>
      <c r="X6" s="372" t="s">
        <v>61</v>
      </c>
      <c r="Y6" s="372"/>
      <c r="Z6" s="9"/>
      <c r="AA6" s="372" t="s">
        <v>62</v>
      </c>
      <c r="AB6" s="372"/>
      <c r="AC6" s="10"/>
      <c r="AD6" s="372" t="s">
        <v>63</v>
      </c>
      <c r="AE6" s="372"/>
      <c r="AF6" s="10"/>
      <c r="AG6" s="372" t="s">
        <v>64</v>
      </c>
      <c r="AH6" s="372"/>
      <c r="AI6" s="10"/>
      <c r="AJ6" s="372" t="s">
        <v>65</v>
      </c>
      <c r="AK6" s="372"/>
      <c r="AL6" s="10"/>
      <c r="AM6" s="372" t="s">
        <v>66</v>
      </c>
      <c r="AN6" s="372"/>
      <c r="AO6" s="104"/>
      <c r="AP6" s="372" t="s">
        <v>67</v>
      </c>
      <c r="AQ6" s="372"/>
      <c r="AR6" s="10"/>
      <c r="AS6" s="372" t="s">
        <v>68</v>
      </c>
      <c r="AT6" s="372"/>
      <c r="AU6" s="10"/>
      <c r="AV6" s="372" t="s">
        <v>69</v>
      </c>
      <c r="AW6" s="372"/>
      <c r="AX6" s="10"/>
      <c r="AY6" s="372" t="s">
        <v>70</v>
      </c>
      <c r="AZ6" s="372"/>
      <c r="BA6" s="10"/>
      <c r="BB6" s="372" t="s">
        <v>71</v>
      </c>
      <c r="BC6" s="372"/>
      <c r="BD6" s="104"/>
      <c r="BE6" s="372" t="s">
        <v>72</v>
      </c>
      <c r="BF6" s="372"/>
      <c r="BG6" s="104"/>
      <c r="BH6" s="372" t="s">
        <v>73</v>
      </c>
      <c r="BI6" s="372"/>
      <c r="BJ6" s="104"/>
      <c r="BK6" s="372" t="s">
        <v>74</v>
      </c>
      <c r="BL6" s="372"/>
      <c r="BM6" s="10"/>
      <c r="BN6" s="372" t="s">
        <v>2</v>
      </c>
      <c r="BO6" s="372"/>
      <c r="BP6" s="73"/>
      <c r="BQ6" s="152"/>
      <c r="BR6" s="112"/>
      <c r="BS6" s="110"/>
      <c r="BT6" s="110"/>
      <c r="BU6" s="110"/>
      <c r="BV6" s="110"/>
      <c r="BW6" s="110"/>
      <c r="BX6" s="111"/>
      <c r="BY6" s="107"/>
      <c r="BZ6" s="106"/>
      <c r="CA6" s="106"/>
      <c r="CB6" s="106"/>
      <c r="CC6" s="106"/>
      <c r="CD6" s="106"/>
      <c r="CE6" s="106"/>
      <c r="CF6" s="108"/>
      <c r="CG6" s="107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70" ht="15.95" customHeight="1" thickTop="1" x14ac:dyDescent="0.25">
      <c r="A7" s="28"/>
      <c r="B7" s="1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12"/>
      <c r="BO7" s="12"/>
      <c r="BP7" s="74"/>
      <c r="BQ7" s="113"/>
      <c r="BR7" s="113"/>
      <c r="BS7" s="111"/>
      <c r="BT7" s="111"/>
      <c r="BU7" s="111"/>
      <c r="BV7" s="111"/>
      <c r="BW7" s="111"/>
      <c r="BX7" s="111"/>
      <c r="BY7" s="107"/>
    </row>
    <row r="8" spans="1:170" ht="15.6" customHeight="1" x14ac:dyDescent="0.25">
      <c r="A8" s="28"/>
      <c r="B8" s="11"/>
      <c r="C8" s="12"/>
      <c r="D8" s="12" t="s">
        <v>3</v>
      </c>
      <c r="E8" s="12"/>
      <c r="F8" s="12"/>
      <c r="G8" s="12" t="s">
        <v>3</v>
      </c>
      <c r="H8" s="6"/>
      <c r="I8" s="12"/>
      <c r="J8" s="12" t="s">
        <v>3</v>
      </c>
      <c r="K8" s="6"/>
      <c r="L8" s="12"/>
      <c r="M8" s="12" t="s">
        <v>3</v>
      </c>
      <c r="N8" s="6"/>
      <c r="O8" s="12"/>
      <c r="P8" s="12" t="s">
        <v>3</v>
      </c>
      <c r="Q8" s="6"/>
      <c r="R8" s="12"/>
      <c r="S8" s="12" t="s">
        <v>3</v>
      </c>
      <c r="T8" s="6"/>
      <c r="U8" s="12"/>
      <c r="V8" s="12" t="s">
        <v>3</v>
      </c>
      <c r="W8" s="6"/>
      <c r="X8" s="12"/>
      <c r="Y8" s="12" t="s">
        <v>3</v>
      </c>
      <c r="Z8" s="6"/>
      <c r="AA8" s="12"/>
      <c r="AB8" s="12" t="s">
        <v>3</v>
      </c>
      <c r="AC8" s="6"/>
      <c r="AD8" s="12"/>
      <c r="AE8" s="12" t="s">
        <v>3</v>
      </c>
      <c r="AF8" s="6"/>
      <c r="AG8" s="12"/>
      <c r="AH8" s="12" t="s">
        <v>3</v>
      </c>
      <c r="AI8" s="6"/>
      <c r="AJ8" s="12"/>
      <c r="AK8" s="12" t="s">
        <v>3</v>
      </c>
      <c r="AL8" s="6"/>
      <c r="AM8" s="12"/>
      <c r="AN8" s="12" t="s">
        <v>3</v>
      </c>
      <c r="AO8" s="12"/>
      <c r="AP8" s="12"/>
      <c r="AQ8" s="12" t="s">
        <v>3</v>
      </c>
      <c r="AR8" s="6"/>
      <c r="AS8" s="12"/>
      <c r="AT8" s="12" t="s">
        <v>3</v>
      </c>
      <c r="AU8" s="6"/>
      <c r="AV8" s="12"/>
      <c r="AW8" s="12" t="s">
        <v>3</v>
      </c>
      <c r="AX8" s="6"/>
      <c r="AY8" s="12"/>
      <c r="AZ8" s="12" t="s">
        <v>3</v>
      </c>
      <c r="BA8" s="6"/>
      <c r="BB8" s="12"/>
      <c r="BC8" s="12" t="s">
        <v>3</v>
      </c>
      <c r="BD8" s="12"/>
      <c r="BE8" s="12"/>
      <c r="BF8" s="12" t="s">
        <v>3</v>
      </c>
      <c r="BG8" s="12"/>
      <c r="BH8" s="12"/>
      <c r="BI8" s="12" t="s">
        <v>3</v>
      </c>
      <c r="BJ8" s="12"/>
      <c r="BK8" s="12"/>
      <c r="BL8" s="12" t="s">
        <v>3</v>
      </c>
      <c r="BM8" s="6"/>
      <c r="BN8" s="12"/>
      <c r="BO8" s="12" t="s">
        <v>3</v>
      </c>
      <c r="BP8" s="74"/>
      <c r="BQ8" s="113"/>
      <c r="BR8" s="113"/>
      <c r="BS8" s="111"/>
      <c r="BT8" s="111"/>
      <c r="BU8" s="111"/>
      <c r="BV8" s="111"/>
      <c r="BW8" s="111"/>
      <c r="BX8" s="111"/>
      <c r="BY8" s="107"/>
    </row>
    <row r="9" spans="1:170" ht="15.95" customHeight="1" x14ac:dyDescent="0.25">
      <c r="A9" s="30"/>
      <c r="B9" s="11"/>
      <c r="C9" s="12" t="s">
        <v>3</v>
      </c>
      <c r="D9" s="12" t="s">
        <v>19</v>
      </c>
      <c r="E9" s="12"/>
      <c r="F9" s="12" t="s">
        <v>3</v>
      </c>
      <c r="G9" s="12" t="s">
        <v>19</v>
      </c>
      <c r="H9" s="12"/>
      <c r="I9" s="12" t="s">
        <v>3</v>
      </c>
      <c r="J9" s="12" t="s">
        <v>19</v>
      </c>
      <c r="K9" s="12"/>
      <c r="L9" s="12" t="s">
        <v>3</v>
      </c>
      <c r="M9" s="12" t="s">
        <v>19</v>
      </c>
      <c r="N9" s="12"/>
      <c r="O9" s="12" t="s">
        <v>3</v>
      </c>
      <c r="P9" s="12" t="s">
        <v>19</v>
      </c>
      <c r="Q9" s="12"/>
      <c r="R9" s="12" t="s">
        <v>3</v>
      </c>
      <c r="S9" s="12" t="s">
        <v>19</v>
      </c>
      <c r="T9" s="12"/>
      <c r="U9" s="12" t="s">
        <v>3</v>
      </c>
      <c r="V9" s="12" t="s">
        <v>19</v>
      </c>
      <c r="W9" s="12"/>
      <c r="X9" s="12" t="s">
        <v>3</v>
      </c>
      <c r="Y9" s="12" t="s">
        <v>19</v>
      </c>
      <c r="Z9" s="12"/>
      <c r="AA9" s="12" t="s">
        <v>3</v>
      </c>
      <c r="AB9" s="12" t="s">
        <v>19</v>
      </c>
      <c r="AC9" s="12"/>
      <c r="AD9" s="12" t="s">
        <v>3</v>
      </c>
      <c r="AE9" s="12" t="s">
        <v>19</v>
      </c>
      <c r="AF9" s="12"/>
      <c r="AG9" s="12" t="s">
        <v>3</v>
      </c>
      <c r="AH9" s="12" t="s">
        <v>19</v>
      </c>
      <c r="AI9" s="12"/>
      <c r="AJ9" s="12" t="s">
        <v>3</v>
      </c>
      <c r="AK9" s="12" t="s">
        <v>19</v>
      </c>
      <c r="AL9" s="12"/>
      <c r="AM9" s="12" t="s">
        <v>3</v>
      </c>
      <c r="AN9" s="12" t="s">
        <v>19</v>
      </c>
      <c r="AO9" s="12"/>
      <c r="AP9" s="12" t="s">
        <v>3</v>
      </c>
      <c r="AQ9" s="12" t="s">
        <v>19</v>
      </c>
      <c r="AR9" s="12"/>
      <c r="AS9" s="12" t="s">
        <v>3</v>
      </c>
      <c r="AT9" s="12" t="s">
        <v>19</v>
      </c>
      <c r="AU9" s="12"/>
      <c r="AV9" s="12" t="s">
        <v>3</v>
      </c>
      <c r="AW9" s="12" t="s">
        <v>19</v>
      </c>
      <c r="AX9" s="12"/>
      <c r="AY9" s="12" t="s">
        <v>3</v>
      </c>
      <c r="AZ9" s="12" t="s">
        <v>19</v>
      </c>
      <c r="BA9" s="12"/>
      <c r="BB9" s="12" t="s">
        <v>3</v>
      </c>
      <c r="BC9" s="12" t="s">
        <v>19</v>
      </c>
      <c r="BD9" s="12"/>
      <c r="BE9" s="12" t="s">
        <v>3</v>
      </c>
      <c r="BF9" s="12" t="s">
        <v>19</v>
      </c>
      <c r="BG9" s="12"/>
      <c r="BH9" s="12" t="s">
        <v>3</v>
      </c>
      <c r="BI9" s="12" t="s">
        <v>19</v>
      </c>
      <c r="BJ9" s="12"/>
      <c r="BK9" s="12" t="s">
        <v>3</v>
      </c>
      <c r="BL9" s="12" t="s">
        <v>19</v>
      </c>
      <c r="BM9" s="12"/>
      <c r="BN9" s="12" t="s">
        <v>3</v>
      </c>
      <c r="BO9" s="12" t="s">
        <v>19</v>
      </c>
      <c r="BP9" s="74"/>
      <c r="BQ9" s="113"/>
      <c r="BR9" s="113"/>
      <c r="BS9" s="113"/>
      <c r="BT9" s="113"/>
      <c r="BU9" s="113"/>
      <c r="BV9" s="113"/>
      <c r="BW9" s="113"/>
      <c r="BX9" s="113"/>
      <c r="BY9" s="107"/>
    </row>
    <row r="10" spans="1:170" ht="15.95" customHeight="1" x14ac:dyDescent="0.25">
      <c r="A10" s="28"/>
      <c r="B10" s="13" t="s">
        <v>20</v>
      </c>
      <c r="C10" s="12" t="s">
        <v>23</v>
      </c>
      <c r="D10" s="12" t="s">
        <v>21</v>
      </c>
      <c r="E10" s="12"/>
      <c r="F10" s="12" t="s">
        <v>23</v>
      </c>
      <c r="G10" s="12" t="s">
        <v>21</v>
      </c>
      <c r="H10" s="12"/>
      <c r="I10" s="12" t="s">
        <v>23</v>
      </c>
      <c r="J10" s="12" t="s">
        <v>21</v>
      </c>
      <c r="K10" s="12"/>
      <c r="L10" s="12" t="s">
        <v>23</v>
      </c>
      <c r="M10" s="12" t="s">
        <v>21</v>
      </c>
      <c r="N10" s="12"/>
      <c r="O10" s="12" t="s">
        <v>23</v>
      </c>
      <c r="P10" s="12" t="s">
        <v>21</v>
      </c>
      <c r="Q10" s="12"/>
      <c r="R10" s="12" t="s">
        <v>23</v>
      </c>
      <c r="S10" s="12" t="s">
        <v>21</v>
      </c>
      <c r="T10" s="12"/>
      <c r="U10" s="12" t="s">
        <v>23</v>
      </c>
      <c r="V10" s="12" t="s">
        <v>21</v>
      </c>
      <c r="W10" s="12"/>
      <c r="X10" s="12" t="s">
        <v>23</v>
      </c>
      <c r="Y10" s="12" t="s">
        <v>21</v>
      </c>
      <c r="Z10" s="12"/>
      <c r="AA10" s="12" t="s">
        <v>23</v>
      </c>
      <c r="AB10" s="12" t="s">
        <v>21</v>
      </c>
      <c r="AC10" s="12"/>
      <c r="AD10" s="12" t="s">
        <v>23</v>
      </c>
      <c r="AE10" s="12" t="s">
        <v>21</v>
      </c>
      <c r="AF10" s="12"/>
      <c r="AG10" s="12" t="s">
        <v>23</v>
      </c>
      <c r="AH10" s="12" t="s">
        <v>21</v>
      </c>
      <c r="AI10" s="12"/>
      <c r="AJ10" s="12" t="s">
        <v>23</v>
      </c>
      <c r="AK10" s="12" t="s">
        <v>21</v>
      </c>
      <c r="AL10" s="12"/>
      <c r="AM10" s="12" t="s">
        <v>23</v>
      </c>
      <c r="AN10" s="12" t="s">
        <v>21</v>
      </c>
      <c r="AO10" s="12"/>
      <c r="AP10" s="12" t="s">
        <v>23</v>
      </c>
      <c r="AQ10" s="12" t="s">
        <v>21</v>
      </c>
      <c r="AR10" s="12"/>
      <c r="AS10" s="12" t="s">
        <v>23</v>
      </c>
      <c r="AT10" s="12" t="s">
        <v>21</v>
      </c>
      <c r="AU10" s="12"/>
      <c r="AV10" s="12" t="s">
        <v>23</v>
      </c>
      <c r="AW10" s="12" t="s">
        <v>21</v>
      </c>
      <c r="AX10" s="12"/>
      <c r="AY10" s="12" t="s">
        <v>23</v>
      </c>
      <c r="AZ10" s="12" t="s">
        <v>21</v>
      </c>
      <c r="BA10" s="12"/>
      <c r="BB10" s="12" t="s">
        <v>23</v>
      </c>
      <c r="BC10" s="12" t="s">
        <v>21</v>
      </c>
      <c r="BD10" s="12"/>
      <c r="BE10" s="12" t="s">
        <v>23</v>
      </c>
      <c r="BF10" s="12" t="s">
        <v>21</v>
      </c>
      <c r="BG10" s="12"/>
      <c r="BH10" s="12" t="s">
        <v>23</v>
      </c>
      <c r="BI10" s="12" t="s">
        <v>21</v>
      </c>
      <c r="BJ10" s="12"/>
      <c r="BK10" s="12" t="s">
        <v>23</v>
      </c>
      <c r="BL10" s="12" t="s">
        <v>21</v>
      </c>
      <c r="BM10" s="12"/>
      <c r="BN10" s="12" t="s">
        <v>24</v>
      </c>
      <c r="BO10" s="12" t="s">
        <v>21</v>
      </c>
      <c r="BP10" s="74"/>
      <c r="BQ10" s="113"/>
      <c r="BR10" s="113"/>
      <c r="BS10" s="113"/>
      <c r="BT10" s="113"/>
      <c r="BU10" s="113"/>
      <c r="BV10" s="113"/>
      <c r="BW10" s="113"/>
      <c r="BX10" s="113"/>
      <c r="BY10" s="107"/>
    </row>
    <row r="11" spans="1:170" s="41" customFormat="1" ht="15.75" customHeight="1" x14ac:dyDescent="0.25">
      <c r="A11" s="39"/>
      <c r="B11" s="40"/>
      <c r="C11" s="12"/>
      <c r="D11" s="12" t="s">
        <v>22</v>
      </c>
      <c r="E11" s="12"/>
      <c r="F11" s="12"/>
      <c r="G11" s="12" t="s">
        <v>22</v>
      </c>
      <c r="H11" s="12"/>
      <c r="I11" s="12"/>
      <c r="J11" s="12" t="s">
        <v>22</v>
      </c>
      <c r="K11" s="12"/>
      <c r="L11" s="12"/>
      <c r="M11" s="12" t="s">
        <v>22</v>
      </c>
      <c r="N11" s="12"/>
      <c r="O11" s="12"/>
      <c r="P11" s="12" t="s">
        <v>22</v>
      </c>
      <c r="Q11" s="12"/>
      <c r="R11" s="12"/>
      <c r="S11" s="12" t="s">
        <v>22</v>
      </c>
      <c r="T11" s="12"/>
      <c r="U11" s="12"/>
      <c r="V11" s="12" t="s">
        <v>22</v>
      </c>
      <c r="W11" s="12"/>
      <c r="X11" s="12"/>
      <c r="Y11" s="12" t="s">
        <v>22</v>
      </c>
      <c r="Z11" s="12"/>
      <c r="AA11" s="12"/>
      <c r="AB11" s="12" t="s">
        <v>22</v>
      </c>
      <c r="AC11" s="12"/>
      <c r="AD11" s="12"/>
      <c r="AE11" s="12" t="s">
        <v>22</v>
      </c>
      <c r="AF11" s="12"/>
      <c r="AG11" s="12"/>
      <c r="AH11" s="12" t="s">
        <v>22</v>
      </c>
      <c r="AI11" s="12"/>
      <c r="AJ11" s="12"/>
      <c r="AK11" s="12" t="s">
        <v>22</v>
      </c>
      <c r="AL11" s="12"/>
      <c r="AM11" s="12"/>
      <c r="AN11" s="12" t="s">
        <v>22</v>
      </c>
      <c r="AO11" s="12"/>
      <c r="AP11" s="12"/>
      <c r="AQ11" s="12" t="s">
        <v>22</v>
      </c>
      <c r="AR11" s="12"/>
      <c r="AS11" s="12"/>
      <c r="AT11" s="12" t="s">
        <v>22</v>
      </c>
      <c r="AU11" s="12"/>
      <c r="AV11" s="12"/>
      <c r="AW11" s="12" t="s">
        <v>22</v>
      </c>
      <c r="AX11" s="12"/>
      <c r="AY11" s="12"/>
      <c r="AZ11" s="12" t="s">
        <v>22</v>
      </c>
      <c r="BA11" s="12"/>
      <c r="BB11" s="12"/>
      <c r="BC11" s="12" t="s">
        <v>22</v>
      </c>
      <c r="BD11" s="12"/>
      <c r="BE11" s="12"/>
      <c r="BF11" s="12" t="s">
        <v>22</v>
      </c>
      <c r="BG11" s="12"/>
      <c r="BH11" s="12"/>
      <c r="BI11" s="12" t="s">
        <v>22</v>
      </c>
      <c r="BJ11" s="12"/>
      <c r="BK11" s="12"/>
      <c r="BL11" s="12" t="s">
        <v>22</v>
      </c>
      <c r="BM11" s="12"/>
      <c r="BN11" s="12"/>
      <c r="BO11" s="12" t="s">
        <v>22</v>
      </c>
      <c r="BP11" s="74"/>
      <c r="BQ11" s="113"/>
      <c r="BR11" s="113"/>
      <c r="BS11" s="113"/>
      <c r="BT11" s="113"/>
      <c r="BU11" s="113"/>
      <c r="BV11" s="113"/>
      <c r="BW11" s="113"/>
      <c r="BX11" s="113"/>
      <c r="BY11" s="114"/>
      <c r="BZ11" s="115"/>
      <c r="CA11" s="115"/>
      <c r="CB11" s="115"/>
      <c r="CC11" s="115"/>
      <c r="CD11" s="115"/>
      <c r="CE11" s="115"/>
      <c r="CF11" s="116"/>
      <c r="CG11" s="114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70" ht="15.95" customHeight="1" x14ac:dyDescent="0.25">
      <c r="A12" s="28"/>
      <c r="B12" s="11"/>
      <c r="C12" s="12"/>
      <c r="D12" s="12" t="s">
        <v>4</v>
      </c>
      <c r="E12" s="12"/>
      <c r="F12" s="12"/>
      <c r="G12" s="12" t="s">
        <v>4</v>
      </c>
      <c r="H12" s="12"/>
      <c r="I12" s="12"/>
      <c r="J12" s="12" t="s">
        <v>4</v>
      </c>
      <c r="K12" s="12"/>
      <c r="L12" s="12"/>
      <c r="M12" s="12" t="s">
        <v>4</v>
      </c>
      <c r="N12" s="6"/>
      <c r="O12" s="12"/>
      <c r="P12" s="12" t="s">
        <v>4</v>
      </c>
      <c r="Q12" s="12"/>
      <c r="R12" s="12"/>
      <c r="S12" s="12" t="s">
        <v>4</v>
      </c>
      <c r="T12" s="12"/>
      <c r="U12" s="12"/>
      <c r="V12" s="12" t="s">
        <v>4</v>
      </c>
      <c r="W12" s="12"/>
      <c r="X12" s="12"/>
      <c r="Y12" s="12" t="s">
        <v>4</v>
      </c>
      <c r="Z12" s="12"/>
      <c r="AA12" s="12"/>
      <c r="AB12" s="12" t="s">
        <v>4</v>
      </c>
      <c r="AC12" s="12"/>
      <c r="AD12" s="12"/>
      <c r="AE12" s="12" t="s">
        <v>4</v>
      </c>
      <c r="AF12" s="12"/>
      <c r="AG12" s="12"/>
      <c r="AH12" s="12" t="s">
        <v>4</v>
      </c>
      <c r="AI12" s="12"/>
      <c r="AJ12" s="12"/>
      <c r="AK12" s="12" t="s">
        <v>4</v>
      </c>
      <c r="AL12" s="12"/>
      <c r="AM12" s="12"/>
      <c r="AN12" s="12" t="s">
        <v>4</v>
      </c>
      <c r="AO12" s="12"/>
      <c r="AP12" s="12"/>
      <c r="AQ12" s="12" t="s">
        <v>4</v>
      </c>
      <c r="AR12" s="12"/>
      <c r="AS12" s="12"/>
      <c r="AT12" s="12" t="s">
        <v>4</v>
      </c>
      <c r="AU12" s="12"/>
      <c r="AV12" s="12"/>
      <c r="AW12" s="12" t="s">
        <v>4</v>
      </c>
      <c r="AX12" s="12"/>
      <c r="AY12" s="12"/>
      <c r="AZ12" s="12" t="s">
        <v>4</v>
      </c>
      <c r="BA12" s="12"/>
      <c r="BB12" s="12"/>
      <c r="BC12" s="12" t="s">
        <v>4</v>
      </c>
      <c r="BD12" s="12"/>
      <c r="BE12" s="12"/>
      <c r="BF12" s="12" t="s">
        <v>4</v>
      </c>
      <c r="BG12" s="12"/>
      <c r="BH12" s="12"/>
      <c r="BI12" s="12" t="s">
        <v>4</v>
      </c>
      <c r="BJ12" s="12"/>
      <c r="BK12" s="12"/>
      <c r="BL12" s="12" t="s">
        <v>4</v>
      </c>
      <c r="BM12" s="12"/>
      <c r="BN12" s="12"/>
      <c r="BO12" s="12" t="s">
        <v>4</v>
      </c>
      <c r="BP12" s="74"/>
      <c r="BQ12" s="113"/>
      <c r="BR12" s="113"/>
      <c r="BS12" s="111"/>
      <c r="BT12" s="113"/>
      <c r="BU12" s="113"/>
      <c r="BV12" s="113"/>
      <c r="BW12" s="113"/>
      <c r="BX12" s="113"/>
      <c r="BY12" s="117"/>
    </row>
    <row r="13" spans="1:170" s="22" customFormat="1" ht="14.25" customHeight="1" x14ac:dyDescent="0.25">
      <c r="A13" s="31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38"/>
      <c r="BP13" s="74"/>
      <c r="BQ13" s="113"/>
      <c r="BR13" s="113"/>
      <c r="BS13" s="111"/>
      <c r="BT13" s="111"/>
      <c r="BU13" s="111"/>
      <c r="BV13" s="111"/>
      <c r="BW13" s="111"/>
      <c r="BX13" s="111"/>
      <c r="BY13" s="107"/>
      <c r="BZ13" s="106"/>
      <c r="CA13" s="106"/>
      <c r="CB13" s="106"/>
      <c r="CC13" s="106"/>
      <c r="CD13" s="106"/>
      <c r="CE13" s="106"/>
      <c r="CF13" s="108"/>
      <c r="CG13" s="107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</row>
    <row r="14" spans="1:170" ht="16.5" customHeight="1" x14ac:dyDescent="0.25">
      <c r="A14" s="32" t="s">
        <v>1</v>
      </c>
      <c r="B14" s="11"/>
      <c r="C14" s="1"/>
      <c r="D14" s="6"/>
      <c r="E14" s="6"/>
      <c r="F14" s="6"/>
      <c r="G14" s="6"/>
      <c r="H14" s="6"/>
      <c r="I14" s="1"/>
      <c r="J14" s="6"/>
      <c r="K14" s="6"/>
      <c r="L14" s="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12"/>
      <c r="BP14" s="74"/>
      <c r="BQ14" s="113"/>
      <c r="BR14" s="113"/>
      <c r="BS14" s="111"/>
      <c r="BT14" s="111"/>
      <c r="BU14" s="111"/>
      <c r="BV14" s="111"/>
      <c r="BW14" s="111"/>
      <c r="BX14" s="111"/>
      <c r="BY14" s="107"/>
    </row>
    <row r="15" spans="1:170" ht="15.95" customHeight="1" x14ac:dyDescent="0.25">
      <c r="A15" s="30">
        <v>1</v>
      </c>
      <c r="B15" s="3" t="s">
        <v>5</v>
      </c>
      <c r="C15" s="36">
        <v>121.27</v>
      </c>
      <c r="D15" s="47">
        <v>104.87</v>
      </c>
      <c r="E15" s="47"/>
      <c r="F15" s="36">
        <v>120.77</v>
      </c>
      <c r="G15" s="47">
        <v>104.77</v>
      </c>
      <c r="H15" s="6"/>
      <c r="I15" s="36">
        <v>119.39</v>
      </c>
      <c r="J15" s="47">
        <v>105.81</v>
      </c>
      <c r="K15" s="6"/>
      <c r="L15" s="36">
        <v>117.55</v>
      </c>
      <c r="M15" s="47">
        <v>105.46</v>
      </c>
      <c r="N15" s="6"/>
      <c r="O15" s="36">
        <v>116.8</v>
      </c>
      <c r="P15" s="47">
        <v>106.07</v>
      </c>
      <c r="Q15" s="6"/>
      <c r="R15" s="36">
        <v>116.62</v>
      </c>
      <c r="S15" s="47">
        <v>106.69</v>
      </c>
      <c r="T15" s="6"/>
      <c r="U15" s="36">
        <v>115.4</v>
      </c>
      <c r="V15" s="47">
        <v>107.22</v>
      </c>
      <c r="W15" s="6"/>
      <c r="X15" s="36">
        <v>115.12</v>
      </c>
      <c r="Y15" s="47">
        <v>107.1</v>
      </c>
      <c r="Z15" s="6"/>
      <c r="AA15" s="36">
        <v>111.62</v>
      </c>
      <c r="AB15" s="47">
        <v>109.98</v>
      </c>
      <c r="AC15" s="6"/>
      <c r="AD15" s="36">
        <v>112.56</v>
      </c>
      <c r="AE15" s="47">
        <v>109.38</v>
      </c>
      <c r="AF15" s="6"/>
      <c r="AG15" s="36">
        <v>113.92</v>
      </c>
      <c r="AH15" s="47">
        <v>108.58</v>
      </c>
      <c r="AI15" s="6"/>
      <c r="AJ15" s="36">
        <v>113.75</v>
      </c>
      <c r="AK15" s="47">
        <v>108.97</v>
      </c>
      <c r="AL15" s="6"/>
      <c r="AM15" s="36">
        <v>114.23</v>
      </c>
      <c r="AN15" s="47">
        <v>108.81</v>
      </c>
      <c r="AO15" s="47"/>
      <c r="AP15" s="36">
        <v>113.82</v>
      </c>
      <c r="AQ15" s="47">
        <v>109</v>
      </c>
      <c r="AR15" s="6"/>
      <c r="AS15" s="36">
        <v>112.8</v>
      </c>
      <c r="AT15" s="47">
        <v>110.38</v>
      </c>
      <c r="AU15" s="6"/>
      <c r="AV15" s="36">
        <v>113.13</v>
      </c>
      <c r="AW15" s="47">
        <v>110.24</v>
      </c>
      <c r="AX15" s="6"/>
      <c r="AY15" s="36">
        <v>111.92</v>
      </c>
      <c r="AZ15" s="47">
        <v>111.74</v>
      </c>
      <c r="BA15" s="6"/>
      <c r="BB15" s="36">
        <v>111.78</v>
      </c>
      <c r="BC15" s="47">
        <v>112.32</v>
      </c>
      <c r="BD15" s="47"/>
      <c r="BE15" s="36">
        <v>112.21</v>
      </c>
      <c r="BF15" s="47">
        <v>111.77</v>
      </c>
      <c r="BG15" s="47"/>
      <c r="BH15" s="36">
        <v>113</v>
      </c>
      <c r="BI15" s="47">
        <v>111.12</v>
      </c>
      <c r="BJ15" s="47"/>
      <c r="BK15" s="36">
        <v>112.92</v>
      </c>
      <c r="BL15" s="47">
        <v>112.11</v>
      </c>
      <c r="BM15" s="6"/>
      <c r="BN15" s="36">
        <f>(C15+F15+I15+L15+O15+R15+U15+X15+AA15+AD15+AG15+AJ15+AM15+AP15+AS15+AV15+AY15+BB15+BE15+BH15+BK15)/21</f>
        <v>114.78952380952383</v>
      </c>
      <c r="BO15" s="53">
        <f>(D15+G15+J15+M15+P15+S15+V15+Y15+AB15+AE15+AH15+AK15+AN15+AQ15+AT15+AW15+AZ15+BC15+BF15+BI15+BL15)/21</f>
        <v>108.68523809523811</v>
      </c>
      <c r="BP15" s="100"/>
      <c r="BQ15" s="118"/>
      <c r="BR15" s="118"/>
      <c r="BS15" s="119"/>
      <c r="BT15" s="111"/>
      <c r="BU15" s="111"/>
      <c r="BV15" s="120"/>
      <c r="BW15" s="120"/>
      <c r="BX15" s="111"/>
      <c r="BY15" s="107"/>
    </row>
    <row r="16" spans="1:170" s="23" customFormat="1" ht="15.95" customHeight="1" x14ac:dyDescent="0.25">
      <c r="A16" s="30">
        <v>2</v>
      </c>
      <c r="B16" s="3" t="s">
        <v>6</v>
      </c>
      <c r="C16" s="36">
        <v>0.70009999999999994</v>
      </c>
      <c r="D16" s="47">
        <v>181.65</v>
      </c>
      <c r="E16" s="47"/>
      <c r="F16" s="36">
        <v>0.6946</v>
      </c>
      <c r="G16" s="47">
        <v>182.15</v>
      </c>
      <c r="H16" s="6"/>
      <c r="I16" s="36">
        <v>0.69140000000000001</v>
      </c>
      <c r="J16" s="47">
        <v>182.71</v>
      </c>
      <c r="K16" s="6"/>
      <c r="L16" s="36">
        <v>0.68230000000000002</v>
      </c>
      <c r="M16" s="47">
        <v>181.7</v>
      </c>
      <c r="N16" s="6"/>
      <c r="O16" s="36">
        <v>0.68869999999999998</v>
      </c>
      <c r="P16" s="47">
        <v>179.9</v>
      </c>
      <c r="Q16" s="6"/>
      <c r="R16" s="36">
        <v>0.69330000000000003</v>
      </c>
      <c r="S16" s="47">
        <v>179.45</v>
      </c>
      <c r="T16" s="6"/>
      <c r="U16" s="36">
        <v>0.69099999999999995</v>
      </c>
      <c r="V16" s="47">
        <v>179.05</v>
      </c>
      <c r="W16" s="6"/>
      <c r="X16" s="36">
        <v>0.68969999999999998</v>
      </c>
      <c r="Y16" s="47">
        <v>178.77</v>
      </c>
      <c r="Z16" s="6"/>
      <c r="AA16" s="36">
        <v>0.69140000000000001</v>
      </c>
      <c r="AB16" s="47">
        <v>177.55</v>
      </c>
      <c r="AC16" s="6"/>
      <c r="AD16" s="36">
        <v>0.68689999999999996</v>
      </c>
      <c r="AE16" s="47">
        <v>179.24</v>
      </c>
      <c r="AF16" s="6"/>
      <c r="AG16" s="36">
        <v>0.69030000000000002</v>
      </c>
      <c r="AH16" s="47">
        <v>179.19</v>
      </c>
      <c r="AI16" s="6"/>
      <c r="AJ16" s="36">
        <v>0.69130000000000003</v>
      </c>
      <c r="AK16" s="47">
        <v>179.31</v>
      </c>
      <c r="AL16" s="6"/>
      <c r="AM16" s="36">
        <v>0.69779999999999998</v>
      </c>
      <c r="AN16" s="47">
        <v>178.11</v>
      </c>
      <c r="AO16" s="47"/>
      <c r="AP16" s="36">
        <v>0.6986</v>
      </c>
      <c r="AQ16" s="47">
        <v>177.59</v>
      </c>
      <c r="AR16" s="6"/>
      <c r="AS16" s="36">
        <v>0.69910000000000005</v>
      </c>
      <c r="AT16" s="47">
        <v>178.1</v>
      </c>
      <c r="AU16" s="6"/>
      <c r="AV16" s="36">
        <v>0.70579999999999998</v>
      </c>
      <c r="AW16" s="47">
        <v>176.7</v>
      </c>
      <c r="AX16" s="6"/>
      <c r="AY16" s="36">
        <v>0.71009999999999995</v>
      </c>
      <c r="AZ16" s="47">
        <v>176.12</v>
      </c>
      <c r="BA16" s="6"/>
      <c r="BB16" s="36">
        <v>0.71840000000000004</v>
      </c>
      <c r="BC16" s="47">
        <v>174.75</v>
      </c>
      <c r="BD16" s="47"/>
      <c r="BE16" s="36">
        <v>0.71809999999999996</v>
      </c>
      <c r="BF16" s="47">
        <v>174.65</v>
      </c>
      <c r="BG16" s="47"/>
      <c r="BH16" s="36">
        <v>0.7137</v>
      </c>
      <c r="BI16" s="47">
        <v>175.95</v>
      </c>
      <c r="BJ16" s="47"/>
      <c r="BK16" s="36">
        <v>0.72140000000000004</v>
      </c>
      <c r="BL16" s="47">
        <v>175.48</v>
      </c>
      <c r="BM16" s="6"/>
      <c r="BN16" s="36">
        <f t="shared" ref="BN16:BN27" si="0">(C16+F16+I16+L16+O16+R16+U16+X16+AA16+AD16+AG16+AJ16+AM16+AP16+AS16+AV16+AY16+BB16+BE16+BH16+BK16)/21</f>
        <v>0.69876190476190492</v>
      </c>
      <c r="BO16" s="53">
        <f t="shared" ref="BO16:BO27" si="1">(D16+G16+J16+M16+P16+S16+V16+Y16+AB16+AE16+AH16+AK16+AN16+AQ16+AT16+AW16+AZ16+BC16+BF16+BI16+BL16)/21</f>
        <v>178.48190476190476</v>
      </c>
      <c r="BP16" s="100"/>
      <c r="BQ16" s="118"/>
      <c r="BR16" s="118"/>
      <c r="BS16" s="119"/>
      <c r="BT16" s="111"/>
      <c r="BU16" s="111"/>
      <c r="BV16" s="120"/>
      <c r="BW16" s="120"/>
      <c r="BX16" s="111"/>
      <c r="BY16" s="107"/>
      <c r="BZ16" s="106"/>
      <c r="CA16" s="106"/>
      <c r="CB16" s="106"/>
      <c r="CC16" s="106"/>
      <c r="CD16" s="106"/>
      <c r="CE16" s="106"/>
      <c r="CF16" s="108"/>
      <c r="CG16" s="107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</row>
    <row r="17" spans="1:167" ht="15.75" x14ac:dyDescent="0.25">
      <c r="A17" s="30">
        <v>3</v>
      </c>
      <c r="B17" s="3" t="s">
        <v>7</v>
      </c>
      <c r="C17" s="36">
        <v>1.0218</v>
      </c>
      <c r="D17" s="47">
        <v>124.47</v>
      </c>
      <c r="E17" s="47"/>
      <c r="F17" s="36">
        <v>1.0208999999999999</v>
      </c>
      <c r="G17" s="47">
        <v>123.94</v>
      </c>
      <c r="H17" s="6"/>
      <c r="I17" s="36">
        <v>1.0158</v>
      </c>
      <c r="J17" s="47">
        <v>124.37</v>
      </c>
      <c r="K17" s="6"/>
      <c r="L17" s="36">
        <v>1.0016</v>
      </c>
      <c r="M17" s="47">
        <v>123.77</v>
      </c>
      <c r="N17" s="6"/>
      <c r="O17" s="36">
        <v>0.99129999999999996</v>
      </c>
      <c r="P17" s="47">
        <v>124.98</v>
      </c>
      <c r="Q17" s="6"/>
      <c r="R17" s="36">
        <v>0.99429999999999996</v>
      </c>
      <c r="S17" s="47">
        <v>125.13</v>
      </c>
      <c r="T17" s="6"/>
      <c r="U17" s="36">
        <v>0.98089999999999999</v>
      </c>
      <c r="V17" s="47">
        <v>126.14</v>
      </c>
      <c r="W17" s="6"/>
      <c r="X17" s="36">
        <v>0.97529999999999994</v>
      </c>
      <c r="Y17" s="47">
        <v>126.41</v>
      </c>
      <c r="Z17" s="6"/>
      <c r="AA17" s="36">
        <v>0.96919999999999995</v>
      </c>
      <c r="AB17" s="47">
        <v>126.66</v>
      </c>
      <c r="AC17" s="6"/>
      <c r="AD17" s="36">
        <v>0.97519999999999996</v>
      </c>
      <c r="AE17" s="47">
        <v>126.25</v>
      </c>
      <c r="AF17" s="6"/>
      <c r="AG17" s="36">
        <v>0.98309999999999997</v>
      </c>
      <c r="AH17" s="47">
        <v>125.83</v>
      </c>
      <c r="AI17" s="6"/>
      <c r="AJ17" s="36">
        <v>0.98650000000000004</v>
      </c>
      <c r="AK17" s="47">
        <v>125.65</v>
      </c>
      <c r="AL17" s="6"/>
      <c r="AM17" s="36">
        <v>0.99099999999999999</v>
      </c>
      <c r="AN17" s="47">
        <v>125.42</v>
      </c>
      <c r="AO17" s="47"/>
      <c r="AP17" s="36">
        <v>0.99309999999999998</v>
      </c>
      <c r="AQ17" s="47">
        <v>124.92</v>
      </c>
      <c r="AR17" s="6"/>
      <c r="AS17" s="36">
        <v>0.99470000000000003</v>
      </c>
      <c r="AT17" s="47">
        <v>125.17</v>
      </c>
      <c r="AU17" s="6"/>
      <c r="AV17" s="36">
        <v>0.99460000000000004</v>
      </c>
      <c r="AW17" s="47">
        <v>125.4</v>
      </c>
      <c r="AX17" s="6"/>
      <c r="AY17" s="36">
        <v>0.99309999999999998</v>
      </c>
      <c r="AZ17" s="47">
        <v>125.93</v>
      </c>
      <c r="BA17" s="6"/>
      <c r="BB17" s="36">
        <v>0.99199999999999999</v>
      </c>
      <c r="BC17" s="47">
        <v>126.56</v>
      </c>
      <c r="BD17" s="47"/>
      <c r="BE17" s="36">
        <v>0.99109999999999998</v>
      </c>
      <c r="BF17" s="47">
        <v>126.55</v>
      </c>
      <c r="BG17" s="47"/>
      <c r="BH17" s="36">
        <v>0.99229999999999996</v>
      </c>
      <c r="BI17" s="47">
        <v>126.54</v>
      </c>
      <c r="BJ17" s="47"/>
      <c r="BK17" s="36">
        <v>1.0002</v>
      </c>
      <c r="BL17" s="47">
        <v>126.56</v>
      </c>
      <c r="BM17" s="6"/>
      <c r="BN17" s="36">
        <f t="shared" si="0"/>
        <v>0.99323809523809525</v>
      </c>
      <c r="BO17" s="53">
        <f t="shared" si="1"/>
        <v>125.5547619047619</v>
      </c>
      <c r="BP17" s="100"/>
      <c r="BQ17" s="118"/>
      <c r="BR17" s="118"/>
      <c r="BS17" s="119"/>
      <c r="BT17" s="111"/>
      <c r="BU17" s="111"/>
      <c r="BV17" s="120"/>
      <c r="BW17" s="120"/>
      <c r="BX17" s="111"/>
      <c r="BY17" s="107"/>
    </row>
    <row r="18" spans="1:167" ht="15.75" x14ac:dyDescent="0.25">
      <c r="A18" s="30">
        <v>4</v>
      </c>
      <c r="B18" s="3" t="s">
        <v>8</v>
      </c>
      <c r="C18" s="36">
        <v>0.92079999999999995</v>
      </c>
      <c r="D18" s="47">
        <v>138.19</v>
      </c>
      <c r="E18" s="47"/>
      <c r="F18" s="36">
        <v>0.91679999999999995</v>
      </c>
      <c r="G18" s="47">
        <v>138.09</v>
      </c>
      <c r="H18" s="6"/>
      <c r="I18" s="36">
        <v>0.91510000000000002</v>
      </c>
      <c r="J18" s="47">
        <v>138.03</v>
      </c>
      <c r="K18" s="6"/>
      <c r="L18" s="36">
        <v>0.89500000000000002</v>
      </c>
      <c r="M18" s="47">
        <v>138.46</v>
      </c>
      <c r="N18" s="6"/>
      <c r="O18" s="36">
        <v>0.89410000000000001</v>
      </c>
      <c r="P18" s="47">
        <v>138.52000000000001</v>
      </c>
      <c r="Q18" s="6"/>
      <c r="R18" s="36">
        <v>0.89929999999999999</v>
      </c>
      <c r="S18" s="47">
        <v>138.53</v>
      </c>
      <c r="T18" s="6"/>
      <c r="U18" s="36">
        <v>0.89270000000000005</v>
      </c>
      <c r="V18" s="47">
        <v>138.5</v>
      </c>
      <c r="W18" s="6"/>
      <c r="X18" s="36">
        <v>0.88959999999999995</v>
      </c>
      <c r="Y18" s="47">
        <v>138.63</v>
      </c>
      <c r="Z18" s="6"/>
      <c r="AA18" s="36">
        <v>0.88360000000000005</v>
      </c>
      <c r="AB18" s="47">
        <v>138.82</v>
      </c>
      <c r="AC18" s="6"/>
      <c r="AD18" s="36">
        <v>0.88639999999999997</v>
      </c>
      <c r="AE18" s="47">
        <v>138.93</v>
      </c>
      <c r="AF18" s="6"/>
      <c r="AG18" s="36">
        <v>0.89319999999999999</v>
      </c>
      <c r="AH18" s="47">
        <v>138.55000000000001</v>
      </c>
      <c r="AI18" s="6"/>
      <c r="AJ18" s="36">
        <v>0.89459999999999995</v>
      </c>
      <c r="AK18" s="47">
        <v>138.52000000000001</v>
      </c>
      <c r="AL18" s="6"/>
      <c r="AM18" s="36">
        <v>0.89890000000000003</v>
      </c>
      <c r="AN18" s="47">
        <v>138.43</v>
      </c>
      <c r="AO18" s="47"/>
      <c r="AP18" s="36">
        <v>0.89910000000000001</v>
      </c>
      <c r="AQ18" s="47">
        <v>138.07</v>
      </c>
      <c r="AR18" s="6"/>
      <c r="AS18" s="36">
        <v>0.90090000000000003</v>
      </c>
      <c r="AT18" s="47">
        <v>138.22999999999999</v>
      </c>
      <c r="AU18" s="6"/>
      <c r="AV18" s="36">
        <v>0.90380000000000005</v>
      </c>
      <c r="AW18" s="47">
        <v>137.99</v>
      </c>
      <c r="AX18" s="6"/>
      <c r="AY18" s="36">
        <v>0.9083</v>
      </c>
      <c r="AZ18" s="47">
        <v>137.72</v>
      </c>
      <c r="BA18" s="6"/>
      <c r="BB18" s="36">
        <v>0.91090000000000004</v>
      </c>
      <c r="BC18" s="47">
        <v>137.9</v>
      </c>
      <c r="BD18" s="47"/>
      <c r="BE18" s="36">
        <v>0.90790000000000004</v>
      </c>
      <c r="BF18" s="47">
        <v>138.22</v>
      </c>
      <c r="BG18" s="47"/>
      <c r="BH18" s="36">
        <v>0.90790000000000004</v>
      </c>
      <c r="BI18" s="47">
        <v>138.38999999999999</v>
      </c>
      <c r="BJ18" s="47"/>
      <c r="BK18" s="36">
        <v>0.91710000000000003</v>
      </c>
      <c r="BL18" s="47">
        <v>138.24</v>
      </c>
      <c r="BM18" s="6"/>
      <c r="BN18" s="36">
        <f t="shared" si="0"/>
        <v>0.90171428571428602</v>
      </c>
      <c r="BO18" s="53">
        <f t="shared" si="1"/>
        <v>138.33142857142852</v>
      </c>
      <c r="BP18" s="100"/>
      <c r="BQ18" s="118"/>
      <c r="BR18" s="118"/>
      <c r="BS18" s="119"/>
      <c r="BT18" s="111"/>
      <c r="BU18" s="111"/>
      <c r="BV18" s="120"/>
      <c r="BW18" s="120"/>
      <c r="BX18" s="111"/>
      <c r="BY18" s="107"/>
    </row>
    <row r="19" spans="1:167" ht="15.75" x14ac:dyDescent="0.25">
      <c r="A19" s="30">
        <v>5</v>
      </c>
      <c r="B19" s="3" t="s">
        <v>9</v>
      </c>
      <c r="C19" s="36">
        <v>1122.5</v>
      </c>
      <c r="D19" s="70">
        <v>142759.54999999999</v>
      </c>
      <c r="E19" s="70"/>
      <c r="F19" s="86">
        <v>1124.21</v>
      </c>
      <c r="G19" s="70">
        <v>142246.29</v>
      </c>
      <c r="H19" s="6"/>
      <c r="I19" s="36">
        <v>1129.0999999999999</v>
      </c>
      <c r="J19" s="70">
        <v>142639.20000000001</v>
      </c>
      <c r="K19" s="6"/>
      <c r="L19" s="36">
        <v>1146.21</v>
      </c>
      <c r="M19" s="70">
        <v>142095.65</v>
      </c>
      <c r="N19" s="6"/>
      <c r="O19" s="36">
        <v>1158.51</v>
      </c>
      <c r="P19" s="70">
        <v>143527.79999999999</v>
      </c>
      <c r="Q19" s="6"/>
      <c r="R19" s="36">
        <v>1173.81</v>
      </c>
      <c r="S19" s="70">
        <v>146045.44</v>
      </c>
      <c r="T19" s="6"/>
      <c r="U19" s="36">
        <v>1188.56</v>
      </c>
      <c r="V19" s="70">
        <v>147060.53</v>
      </c>
      <c r="W19" s="6"/>
      <c r="X19" s="36">
        <v>1182</v>
      </c>
      <c r="Y19" s="70">
        <v>145728.78</v>
      </c>
      <c r="Z19" s="6"/>
      <c r="AA19" s="36">
        <v>1223.71</v>
      </c>
      <c r="AB19" s="70">
        <v>150222.64000000001</v>
      </c>
      <c r="AC19" s="6"/>
      <c r="AD19" s="36">
        <v>1238.5999999999999</v>
      </c>
      <c r="AE19" s="70">
        <v>152496.43</v>
      </c>
      <c r="AF19" s="6"/>
      <c r="AG19" s="36">
        <v>1209.4000000000001</v>
      </c>
      <c r="AH19" s="70">
        <v>149602.78</v>
      </c>
      <c r="AI19" s="6"/>
      <c r="AJ19" s="36">
        <v>1212.26</v>
      </c>
      <c r="AK19" s="70">
        <v>150259.63</v>
      </c>
      <c r="AL19" s="6"/>
      <c r="AM19" s="36">
        <v>1200.3499999999999</v>
      </c>
      <c r="AN19" s="70">
        <v>149191.5</v>
      </c>
      <c r="AO19" s="70"/>
      <c r="AP19" s="86">
        <v>1204.5</v>
      </c>
      <c r="AQ19" s="70">
        <v>149430.26999999999</v>
      </c>
      <c r="AR19" s="6"/>
      <c r="AS19" s="36">
        <v>1222.7</v>
      </c>
      <c r="AT19" s="70">
        <v>152238.38</v>
      </c>
      <c r="AU19" s="6"/>
      <c r="AV19" s="36">
        <v>1204.9000000000001</v>
      </c>
      <c r="AW19" s="70">
        <v>150275.13</v>
      </c>
      <c r="AX19" s="6"/>
      <c r="AY19" s="36">
        <v>1217.8800000000001</v>
      </c>
      <c r="AZ19" s="70">
        <v>152308.07</v>
      </c>
      <c r="BA19" s="6"/>
      <c r="BB19" s="36">
        <v>1232.56</v>
      </c>
      <c r="BC19" s="70">
        <v>154747.91</v>
      </c>
      <c r="BD19" s="70"/>
      <c r="BE19" s="86">
        <v>1235.8</v>
      </c>
      <c r="BF19" s="70">
        <v>154994.04</v>
      </c>
      <c r="BG19" s="70"/>
      <c r="BH19" s="86">
        <v>1231.5999999999999</v>
      </c>
      <c r="BI19" s="70">
        <v>154652.01</v>
      </c>
      <c r="BJ19" s="70"/>
      <c r="BK19" s="86">
        <v>1234.96</v>
      </c>
      <c r="BL19" s="70">
        <v>156333.59</v>
      </c>
      <c r="BM19" s="6"/>
      <c r="BN19" s="36">
        <f t="shared" si="0"/>
        <v>1194.9580952380954</v>
      </c>
      <c r="BO19" s="53">
        <f t="shared" si="1"/>
        <v>148993.12476190474</v>
      </c>
      <c r="BP19" s="100"/>
      <c r="BQ19" s="118"/>
      <c r="BR19" s="118"/>
      <c r="BS19" s="119"/>
      <c r="BT19" s="111"/>
      <c r="BU19" s="121"/>
      <c r="BV19" s="120"/>
      <c r="BW19" s="120"/>
      <c r="BX19" s="111"/>
      <c r="BY19" s="107"/>
    </row>
    <row r="20" spans="1:167" ht="15.75" x14ac:dyDescent="0.25">
      <c r="A20" s="30">
        <v>6</v>
      </c>
      <c r="B20" s="3" t="s">
        <v>10</v>
      </c>
      <c r="C20" s="36">
        <v>14.317</v>
      </c>
      <c r="D20" s="47">
        <v>1820.84</v>
      </c>
      <c r="E20" s="47"/>
      <c r="F20" s="36">
        <v>14.24</v>
      </c>
      <c r="G20" s="47">
        <v>1801.79</v>
      </c>
      <c r="H20" s="6"/>
      <c r="I20" s="36">
        <v>14.363</v>
      </c>
      <c r="J20" s="47">
        <v>1814.48</v>
      </c>
      <c r="K20" s="6"/>
      <c r="L20" s="36">
        <v>14.75</v>
      </c>
      <c r="M20" s="47">
        <v>1828.56</v>
      </c>
      <c r="N20" s="6"/>
      <c r="O20" s="36">
        <v>14.89</v>
      </c>
      <c r="P20" s="47">
        <v>1844.72</v>
      </c>
      <c r="Q20" s="6"/>
      <c r="R20" s="36">
        <v>14.91</v>
      </c>
      <c r="S20" s="47">
        <v>1855.1</v>
      </c>
      <c r="T20" s="6"/>
      <c r="U20" s="36">
        <v>15.32</v>
      </c>
      <c r="V20" s="47">
        <v>1895.54</v>
      </c>
      <c r="W20" s="6"/>
      <c r="X20" s="36">
        <v>15.14</v>
      </c>
      <c r="Y20" s="47">
        <v>1866.61</v>
      </c>
      <c r="Z20" s="6"/>
      <c r="AA20" s="36">
        <v>15.558999999999999</v>
      </c>
      <c r="AB20" s="47">
        <v>1910.02</v>
      </c>
      <c r="AC20" s="6"/>
      <c r="AD20" s="36">
        <v>15.64</v>
      </c>
      <c r="AE20" s="47">
        <v>1925.6</v>
      </c>
      <c r="AF20" s="6"/>
      <c r="AG20" s="36">
        <v>15.308999999999999</v>
      </c>
      <c r="AH20" s="47">
        <v>1893.72</v>
      </c>
      <c r="AI20" s="6"/>
      <c r="AJ20" s="36">
        <v>15.337999999999999</v>
      </c>
      <c r="AK20" s="47">
        <v>1901.15</v>
      </c>
      <c r="AL20" s="6"/>
      <c r="AM20" s="36">
        <v>15.19</v>
      </c>
      <c r="AN20" s="47">
        <v>1887.97</v>
      </c>
      <c r="AO20" s="47"/>
      <c r="AP20" s="36">
        <v>15.231999999999999</v>
      </c>
      <c r="AQ20" s="47">
        <v>1889.68</v>
      </c>
      <c r="AR20" s="6"/>
      <c r="AS20" s="36">
        <v>15.311</v>
      </c>
      <c r="AT20" s="47">
        <v>1906.37</v>
      </c>
      <c r="AU20" s="6"/>
      <c r="AV20" s="36">
        <v>15.010999999999999</v>
      </c>
      <c r="AW20" s="47">
        <v>1872.17</v>
      </c>
      <c r="AX20" s="6"/>
      <c r="AY20" s="36">
        <v>15.227</v>
      </c>
      <c r="AZ20" s="47">
        <v>1904.29</v>
      </c>
      <c r="BA20" s="6"/>
      <c r="BB20" s="36">
        <v>15.3</v>
      </c>
      <c r="BC20" s="47">
        <v>1920.92</v>
      </c>
      <c r="BD20" s="47"/>
      <c r="BE20" s="36">
        <v>15.25</v>
      </c>
      <c r="BF20" s="47">
        <v>1912.66</v>
      </c>
      <c r="BG20" s="47"/>
      <c r="BH20" s="36">
        <v>15.064</v>
      </c>
      <c r="BI20" s="47">
        <v>1891.59</v>
      </c>
      <c r="BJ20" s="47"/>
      <c r="BK20" s="36">
        <v>14.827</v>
      </c>
      <c r="BL20" s="47">
        <v>1876.95</v>
      </c>
      <c r="BM20" s="6"/>
      <c r="BN20" s="36">
        <f t="shared" si="0"/>
        <v>15.056571428571431</v>
      </c>
      <c r="BO20" s="53">
        <f t="shared" si="1"/>
        <v>1877.1776190476189</v>
      </c>
      <c r="BP20" s="100"/>
      <c r="BQ20" s="118"/>
      <c r="BR20" s="118"/>
      <c r="BS20" s="119"/>
      <c r="BT20" s="111"/>
      <c r="BU20" s="111"/>
      <c r="BV20" s="120"/>
      <c r="BW20" s="120"/>
      <c r="BX20" s="111"/>
      <c r="BY20" s="107"/>
    </row>
    <row r="21" spans="1:167" ht="15.75" x14ac:dyDescent="0.25">
      <c r="A21" s="30">
        <v>7</v>
      </c>
      <c r="B21" s="3" t="s">
        <v>25</v>
      </c>
      <c r="C21" s="36">
        <v>1.4156</v>
      </c>
      <c r="D21" s="47">
        <v>89.84</v>
      </c>
      <c r="E21" s="47"/>
      <c r="F21" s="36">
        <v>1.4186000000000001</v>
      </c>
      <c r="G21" s="47">
        <v>89.19</v>
      </c>
      <c r="H21" s="6"/>
      <c r="I21" s="36">
        <v>1.4172</v>
      </c>
      <c r="J21" s="47">
        <v>89.14</v>
      </c>
      <c r="K21" s="6"/>
      <c r="L21" s="36">
        <v>1.3833</v>
      </c>
      <c r="M21" s="47">
        <v>89.62</v>
      </c>
      <c r="N21" s="6"/>
      <c r="O21" s="36">
        <v>1.3915999999999999</v>
      </c>
      <c r="P21" s="47">
        <v>89.03</v>
      </c>
      <c r="Q21" s="6"/>
      <c r="R21" s="36">
        <v>1.4116</v>
      </c>
      <c r="S21" s="47">
        <v>88.14</v>
      </c>
      <c r="T21" s="6"/>
      <c r="U21" s="36">
        <v>1.4188000000000001</v>
      </c>
      <c r="V21" s="47">
        <v>87.2</v>
      </c>
      <c r="W21" s="6"/>
      <c r="X21" s="36">
        <v>1.4083000000000001</v>
      </c>
      <c r="Y21" s="47">
        <v>87.55</v>
      </c>
      <c r="Z21" s="6"/>
      <c r="AA21" s="36">
        <v>1.419</v>
      </c>
      <c r="AB21" s="47">
        <v>86.51</v>
      </c>
      <c r="AC21" s="6"/>
      <c r="AD21" s="36">
        <v>1.4060999999999999</v>
      </c>
      <c r="AE21" s="47">
        <v>87.56</v>
      </c>
      <c r="AF21" s="6"/>
      <c r="AG21" s="36">
        <v>1.3976</v>
      </c>
      <c r="AH21" s="47">
        <v>88.51</v>
      </c>
      <c r="AI21" s="6"/>
      <c r="AJ21" s="36">
        <v>1.3966000000000001</v>
      </c>
      <c r="AK21" s="47">
        <v>88.75</v>
      </c>
      <c r="AL21" s="6"/>
      <c r="AM21" s="36">
        <v>1.4020999999999999</v>
      </c>
      <c r="AN21" s="47">
        <v>88.64</v>
      </c>
      <c r="AO21" s="47"/>
      <c r="AP21" s="36">
        <v>1.3977999999999999</v>
      </c>
      <c r="AQ21" s="47">
        <v>88.75</v>
      </c>
      <c r="AR21" s="6"/>
      <c r="AS21" s="36">
        <v>1.4077</v>
      </c>
      <c r="AT21" s="47">
        <v>88.45</v>
      </c>
      <c r="AU21" s="6"/>
      <c r="AV21" s="36">
        <v>1.3902000000000001</v>
      </c>
      <c r="AW21" s="47">
        <v>89.71</v>
      </c>
      <c r="AX21" s="6"/>
      <c r="AY21" s="36">
        <v>1.3798999999999999</v>
      </c>
      <c r="AZ21" s="47">
        <v>90.63</v>
      </c>
      <c r="BA21" s="6"/>
      <c r="BB21" s="36">
        <v>1.3953</v>
      </c>
      <c r="BC21" s="47">
        <v>89.98</v>
      </c>
      <c r="BD21" s="47"/>
      <c r="BE21" s="36">
        <v>1.3936999999999999</v>
      </c>
      <c r="BF21" s="47">
        <v>89.99</v>
      </c>
      <c r="BG21" s="47"/>
      <c r="BH21" s="36">
        <v>1.3857999999999999</v>
      </c>
      <c r="BI21" s="47">
        <v>90.61</v>
      </c>
      <c r="BJ21" s="47"/>
      <c r="BK21" s="36">
        <v>1.3974</v>
      </c>
      <c r="BL21" s="47">
        <v>90.59</v>
      </c>
      <c r="BM21" s="6"/>
      <c r="BN21" s="36">
        <f t="shared" si="0"/>
        <v>1.4016285714285714</v>
      </c>
      <c r="BO21" s="53">
        <f t="shared" si="1"/>
        <v>88.970952380952383</v>
      </c>
      <c r="BP21" s="100"/>
      <c r="BQ21" s="118"/>
      <c r="BR21" s="118"/>
      <c r="BS21" s="119"/>
      <c r="BT21" s="111"/>
      <c r="BU21" s="111"/>
      <c r="BV21" s="120"/>
      <c r="BW21" s="120"/>
      <c r="BX21" s="111"/>
      <c r="BY21" s="107"/>
    </row>
    <row r="22" spans="1:167" ht="15.75" x14ac:dyDescent="0.25">
      <c r="A22" s="30">
        <v>8</v>
      </c>
      <c r="B22" s="3" t="s">
        <v>26</v>
      </c>
      <c r="C22" s="36">
        <v>1.4041999999999999</v>
      </c>
      <c r="D22" s="47">
        <v>90.57</v>
      </c>
      <c r="E22" s="47"/>
      <c r="F22" s="36">
        <v>1.4004000000000001</v>
      </c>
      <c r="G22" s="47">
        <v>90.35</v>
      </c>
      <c r="H22" s="6"/>
      <c r="I22" s="36">
        <v>1.4005000000000001</v>
      </c>
      <c r="J22" s="47">
        <v>90.2</v>
      </c>
      <c r="K22" s="6"/>
      <c r="L22" s="36">
        <v>1.367</v>
      </c>
      <c r="M22" s="47">
        <v>90.69</v>
      </c>
      <c r="N22" s="6"/>
      <c r="O22" s="36">
        <v>1.3726</v>
      </c>
      <c r="P22" s="47">
        <v>90.26</v>
      </c>
      <c r="Q22" s="6"/>
      <c r="R22" s="36">
        <v>1.3909</v>
      </c>
      <c r="S22" s="47">
        <v>89.45</v>
      </c>
      <c r="T22" s="6"/>
      <c r="U22" s="36">
        <v>1.3854</v>
      </c>
      <c r="V22" s="47">
        <v>89.31</v>
      </c>
      <c r="W22" s="6"/>
      <c r="X22" s="36">
        <v>1.3871</v>
      </c>
      <c r="Y22" s="47">
        <v>88.88</v>
      </c>
      <c r="Z22" s="6"/>
      <c r="AA22" s="36">
        <v>1.3957999999999999</v>
      </c>
      <c r="AB22" s="47">
        <v>87.95</v>
      </c>
      <c r="AC22" s="6"/>
      <c r="AD22" s="36">
        <v>1.3912</v>
      </c>
      <c r="AE22" s="47">
        <v>88.5</v>
      </c>
      <c r="AF22" s="6"/>
      <c r="AG22" s="36">
        <v>1.3816999999999999</v>
      </c>
      <c r="AH22" s="47">
        <v>89.53</v>
      </c>
      <c r="AI22" s="6"/>
      <c r="AJ22" s="36">
        <v>1.3777999999999999</v>
      </c>
      <c r="AK22" s="47">
        <v>89.96</v>
      </c>
      <c r="AL22" s="6"/>
      <c r="AM22" s="36">
        <v>1.3816999999999999</v>
      </c>
      <c r="AN22" s="47">
        <v>89.95</v>
      </c>
      <c r="AO22" s="47"/>
      <c r="AP22" s="36">
        <v>1.3692</v>
      </c>
      <c r="AQ22" s="47">
        <v>90.61</v>
      </c>
      <c r="AR22" s="6"/>
      <c r="AS22" s="36">
        <v>1.3779999999999999</v>
      </c>
      <c r="AT22" s="47">
        <v>90.36</v>
      </c>
      <c r="AU22" s="6"/>
      <c r="AV22" s="36">
        <v>1.3764000000000001</v>
      </c>
      <c r="AW22" s="47">
        <v>90.61</v>
      </c>
      <c r="AX22" s="6"/>
      <c r="AY22" s="36">
        <v>1.3742000000000001</v>
      </c>
      <c r="AZ22" s="47">
        <v>91.01</v>
      </c>
      <c r="BA22" s="6"/>
      <c r="BB22" s="36">
        <v>1.3806</v>
      </c>
      <c r="BC22" s="47">
        <v>90.94</v>
      </c>
      <c r="BD22" s="47"/>
      <c r="BE22" s="36">
        <v>1.3694999999999999</v>
      </c>
      <c r="BF22" s="47">
        <v>91.58</v>
      </c>
      <c r="BG22" s="47"/>
      <c r="BH22" s="36">
        <v>1.3512999999999999</v>
      </c>
      <c r="BI22" s="47">
        <v>92.93</v>
      </c>
      <c r="BJ22" s="47"/>
      <c r="BK22" s="36">
        <v>1.3552999999999999</v>
      </c>
      <c r="BL22" s="47">
        <v>93.4</v>
      </c>
      <c r="BM22" s="6"/>
      <c r="BN22" s="36">
        <f t="shared" si="0"/>
        <v>1.3805142857142854</v>
      </c>
      <c r="BO22" s="53">
        <f t="shared" si="1"/>
        <v>90.335238095238083</v>
      </c>
      <c r="BP22" s="100"/>
      <c r="BQ22" s="118"/>
      <c r="BR22" s="118"/>
      <c r="BS22" s="119"/>
      <c r="BT22" s="111"/>
      <c r="BU22" s="111"/>
      <c r="BV22" s="120"/>
      <c r="BW22" s="120"/>
      <c r="BX22" s="111"/>
      <c r="BY22" s="107"/>
    </row>
    <row r="23" spans="1:167" ht="15.75" x14ac:dyDescent="0.25">
      <c r="A23" s="30">
        <v>9</v>
      </c>
      <c r="B23" s="3" t="s">
        <v>13</v>
      </c>
      <c r="C23" s="36">
        <v>8.5508000000000006</v>
      </c>
      <c r="D23" s="47">
        <v>14.87</v>
      </c>
      <c r="E23" s="47"/>
      <c r="F23" s="36">
        <v>8.5477000000000007</v>
      </c>
      <c r="G23" s="47">
        <v>14.8</v>
      </c>
      <c r="H23" s="6"/>
      <c r="I23" s="36">
        <v>8.5490999999999993</v>
      </c>
      <c r="J23" s="47">
        <v>14.78</v>
      </c>
      <c r="K23" s="6"/>
      <c r="L23" s="36">
        <v>8.3818999999999999</v>
      </c>
      <c r="M23" s="47">
        <v>14.79</v>
      </c>
      <c r="N23" s="6"/>
      <c r="O23" s="36">
        <v>8.4010999999999996</v>
      </c>
      <c r="P23" s="47">
        <v>14.75</v>
      </c>
      <c r="Q23" s="6"/>
      <c r="R23" s="36">
        <v>8.4689999999999994</v>
      </c>
      <c r="S23" s="47">
        <v>14.69</v>
      </c>
      <c r="T23" s="6"/>
      <c r="U23" s="36">
        <v>8.4704999999999995</v>
      </c>
      <c r="V23" s="47">
        <v>14.61</v>
      </c>
      <c r="W23" s="6"/>
      <c r="X23" s="36">
        <v>8.4444999999999997</v>
      </c>
      <c r="Y23" s="47">
        <v>14.6</v>
      </c>
      <c r="Z23" s="6"/>
      <c r="AA23" s="36">
        <v>8.3940999999999999</v>
      </c>
      <c r="AB23" s="47">
        <v>14.62</v>
      </c>
      <c r="AC23" s="6"/>
      <c r="AD23" s="36">
        <v>8.3704999999999998</v>
      </c>
      <c r="AE23" s="47">
        <v>14.71</v>
      </c>
      <c r="AF23" s="6"/>
      <c r="AG23" s="36">
        <v>8.4725999999999999</v>
      </c>
      <c r="AH23" s="47">
        <v>14.6</v>
      </c>
      <c r="AI23" s="6"/>
      <c r="AJ23" s="36">
        <v>8.4719999999999995</v>
      </c>
      <c r="AK23" s="47">
        <v>14.63</v>
      </c>
      <c r="AL23" s="6"/>
      <c r="AM23" s="36">
        <v>8.5047999999999995</v>
      </c>
      <c r="AN23" s="47">
        <v>14.61</v>
      </c>
      <c r="AO23" s="47"/>
      <c r="AP23" s="36">
        <v>8.4563000000000006</v>
      </c>
      <c r="AQ23" s="47">
        <v>14.67</v>
      </c>
      <c r="AR23" s="6"/>
      <c r="AS23" s="36">
        <v>8.4479000000000006</v>
      </c>
      <c r="AT23" s="47">
        <v>14.74</v>
      </c>
      <c r="AU23" s="6"/>
      <c r="AV23" s="36">
        <v>8.4758999999999993</v>
      </c>
      <c r="AW23" s="47">
        <v>14.71</v>
      </c>
      <c r="AX23" s="6"/>
      <c r="AY23" s="36">
        <v>8.49</v>
      </c>
      <c r="AZ23" s="47">
        <v>14.73</v>
      </c>
      <c r="BA23" s="6"/>
      <c r="BB23" s="36">
        <v>8.5189000000000004</v>
      </c>
      <c r="BC23" s="47">
        <v>14.74</v>
      </c>
      <c r="BD23" s="47"/>
      <c r="BE23" s="36">
        <v>8.4967000000000006</v>
      </c>
      <c r="BF23" s="47">
        <v>14.76</v>
      </c>
      <c r="BG23" s="47"/>
      <c r="BH23" s="36">
        <v>8.5129000000000001</v>
      </c>
      <c r="BI23" s="47">
        <v>14.75</v>
      </c>
      <c r="BJ23" s="47"/>
      <c r="BK23" s="36">
        <v>8.5437999999999992</v>
      </c>
      <c r="BL23" s="47">
        <v>14.82</v>
      </c>
      <c r="BM23" s="6"/>
      <c r="BN23" s="36">
        <f t="shared" si="0"/>
        <v>8.4748095238095242</v>
      </c>
      <c r="BO23" s="53">
        <f t="shared" si="1"/>
        <v>14.713333333333331</v>
      </c>
      <c r="BP23" s="100"/>
      <c r="BQ23" s="118"/>
      <c r="BR23" s="118"/>
      <c r="BS23" s="119"/>
      <c r="BT23" s="111"/>
      <c r="BU23" s="111"/>
      <c r="BV23" s="120"/>
      <c r="BW23" s="120"/>
      <c r="BX23" s="111"/>
      <c r="BY23" s="107"/>
    </row>
    <row r="24" spans="1:167" ht="15.75" x14ac:dyDescent="0.25">
      <c r="A24" s="30">
        <v>10</v>
      </c>
      <c r="B24" s="3" t="s">
        <v>14</v>
      </c>
      <c r="C24" s="36">
        <v>8.6553000000000004</v>
      </c>
      <c r="D24" s="47">
        <v>14.69</v>
      </c>
      <c r="E24" s="47"/>
      <c r="F24" s="36">
        <v>8.7219999999999995</v>
      </c>
      <c r="G24" s="47">
        <v>14.51</v>
      </c>
      <c r="H24" s="6"/>
      <c r="I24" s="36">
        <v>8.6844000000000001</v>
      </c>
      <c r="J24" s="47">
        <v>14.55</v>
      </c>
      <c r="K24" s="6"/>
      <c r="L24" s="36">
        <v>8.4771000000000001</v>
      </c>
      <c r="M24" s="47">
        <v>14.62</v>
      </c>
      <c r="N24" s="6"/>
      <c r="O24" s="36">
        <v>8.5250000000000004</v>
      </c>
      <c r="P24" s="47">
        <v>14.53</v>
      </c>
      <c r="Q24" s="6"/>
      <c r="R24" s="36">
        <v>8.6041000000000007</v>
      </c>
      <c r="S24" s="47">
        <v>14.46</v>
      </c>
      <c r="T24" s="6"/>
      <c r="U24" s="36">
        <v>8.5782000000000007</v>
      </c>
      <c r="V24" s="47">
        <v>14.42</v>
      </c>
      <c r="W24" s="6"/>
      <c r="X24" s="36">
        <v>8.5279000000000007</v>
      </c>
      <c r="Y24" s="47">
        <v>14.46</v>
      </c>
      <c r="Z24" s="6"/>
      <c r="AA24" s="36">
        <v>8.5519999999999996</v>
      </c>
      <c r="AB24" s="47">
        <v>14.35</v>
      </c>
      <c r="AC24" s="6"/>
      <c r="AD24" s="36">
        <v>8.5663999999999998</v>
      </c>
      <c r="AE24" s="47">
        <v>14.37</v>
      </c>
      <c r="AF24" s="6"/>
      <c r="AG24" s="36">
        <v>8.6020000000000003</v>
      </c>
      <c r="AH24" s="47">
        <v>14.38</v>
      </c>
      <c r="AI24" s="6"/>
      <c r="AJ24" s="36">
        <v>8.5972000000000008</v>
      </c>
      <c r="AK24" s="47">
        <v>14.42</v>
      </c>
      <c r="AL24" s="6"/>
      <c r="AM24" s="36">
        <v>8.6354000000000006</v>
      </c>
      <c r="AN24" s="47">
        <v>14.39</v>
      </c>
      <c r="AO24" s="47"/>
      <c r="AP24" s="36">
        <v>8.5665999999999993</v>
      </c>
      <c r="AQ24" s="47">
        <v>14.48</v>
      </c>
      <c r="AR24" s="6"/>
      <c r="AS24" s="36">
        <v>8.5802999999999994</v>
      </c>
      <c r="AT24" s="47">
        <v>14.51</v>
      </c>
      <c r="AU24" s="6"/>
      <c r="AV24" s="36">
        <v>8.5991</v>
      </c>
      <c r="AW24" s="47">
        <v>14.5</v>
      </c>
      <c r="AX24" s="6"/>
      <c r="AY24" s="36">
        <v>8.6058000000000003</v>
      </c>
      <c r="AZ24" s="47">
        <v>14.53</v>
      </c>
      <c r="BA24" s="6"/>
      <c r="BB24" s="36">
        <v>8.6885999999999992</v>
      </c>
      <c r="BC24" s="47">
        <v>14.45</v>
      </c>
      <c r="BD24" s="47"/>
      <c r="BE24" s="36">
        <v>8.6464999999999996</v>
      </c>
      <c r="BF24" s="47">
        <v>14.51</v>
      </c>
      <c r="BG24" s="47"/>
      <c r="BH24" s="36">
        <v>8.6397999999999993</v>
      </c>
      <c r="BI24" s="47">
        <v>14.53</v>
      </c>
      <c r="BJ24" s="47"/>
      <c r="BK24" s="36">
        <v>8.7012999999999998</v>
      </c>
      <c r="BL24" s="47">
        <v>14.55</v>
      </c>
      <c r="BM24" s="6"/>
      <c r="BN24" s="36">
        <f t="shared" si="0"/>
        <v>8.6073809523809519</v>
      </c>
      <c r="BO24" s="53">
        <f t="shared" si="1"/>
        <v>14.486190476190473</v>
      </c>
      <c r="BP24" s="100"/>
      <c r="BQ24" s="118"/>
      <c r="BR24" s="118"/>
      <c r="BS24" s="119"/>
      <c r="BT24" s="111"/>
      <c r="BU24" s="111"/>
      <c r="BV24" s="120"/>
      <c r="BW24" s="120"/>
      <c r="BX24" s="111"/>
      <c r="BY24" s="107"/>
    </row>
    <row r="25" spans="1:167" ht="15.75" x14ac:dyDescent="0.25">
      <c r="A25" s="30">
        <v>11</v>
      </c>
      <c r="B25" s="3" t="s">
        <v>15</v>
      </c>
      <c r="C25" s="36">
        <v>6.8704000000000001</v>
      </c>
      <c r="D25" s="47">
        <v>18.510000000000002</v>
      </c>
      <c r="E25" s="47"/>
      <c r="F25" s="36">
        <v>6.8403999999999998</v>
      </c>
      <c r="G25" s="47">
        <v>18.5</v>
      </c>
      <c r="H25" s="6"/>
      <c r="I25" s="36">
        <v>6.8266999999999998</v>
      </c>
      <c r="J25" s="47">
        <v>18.510000000000002</v>
      </c>
      <c r="K25" s="6"/>
      <c r="L25" s="36">
        <v>6.6783999999999999</v>
      </c>
      <c r="M25" s="47">
        <v>18.559999999999999</v>
      </c>
      <c r="N25" s="6"/>
      <c r="O25" s="36">
        <v>6.6722999999999999</v>
      </c>
      <c r="P25" s="47">
        <v>18.57</v>
      </c>
      <c r="Q25" s="6"/>
      <c r="R25" s="36">
        <v>6.7087000000000003</v>
      </c>
      <c r="S25" s="47">
        <v>18.55</v>
      </c>
      <c r="T25" s="6"/>
      <c r="U25" s="36">
        <v>6.6609999999999996</v>
      </c>
      <c r="V25" s="47">
        <v>18.579999999999998</v>
      </c>
      <c r="W25" s="6"/>
      <c r="X25" s="36">
        <v>6.6379999999999999</v>
      </c>
      <c r="Y25" s="47">
        <v>18.57</v>
      </c>
      <c r="Z25" s="6"/>
      <c r="AA25" s="36">
        <v>6.5937000000000001</v>
      </c>
      <c r="AB25" s="47">
        <v>18.62</v>
      </c>
      <c r="AC25" s="6"/>
      <c r="AD25" s="36">
        <v>6.6143000000000001</v>
      </c>
      <c r="AE25" s="47">
        <v>18.61</v>
      </c>
      <c r="AF25" s="6"/>
      <c r="AG25" s="36">
        <v>6.6645000000000003</v>
      </c>
      <c r="AH25" s="47">
        <v>18.559999999999999</v>
      </c>
      <c r="AI25" s="6"/>
      <c r="AJ25" s="36">
        <v>6.6765999999999996</v>
      </c>
      <c r="AK25" s="47">
        <v>18.559999999999999</v>
      </c>
      <c r="AL25" s="6"/>
      <c r="AM25" s="36">
        <v>6.7088999999999999</v>
      </c>
      <c r="AN25" s="47">
        <v>18.53</v>
      </c>
      <c r="AO25" s="47"/>
      <c r="AP25" s="36">
        <v>6.7081999999999997</v>
      </c>
      <c r="AQ25" s="47">
        <v>18.489999999999998</v>
      </c>
      <c r="AR25" s="6"/>
      <c r="AS25" s="36">
        <v>6.7224000000000004</v>
      </c>
      <c r="AT25" s="47">
        <v>18.52</v>
      </c>
      <c r="AU25" s="6"/>
      <c r="AV25" s="36">
        <v>6.7435</v>
      </c>
      <c r="AW25" s="47">
        <v>18.489999999999998</v>
      </c>
      <c r="AX25" s="6"/>
      <c r="AY25" s="36">
        <v>6.7744</v>
      </c>
      <c r="AZ25" s="47">
        <v>18.46</v>
      </c>
      <c r="BA25" s="6"/>
      <c r="BB25" s="36">
        <v>6.7957000000000001</v>
      </c>
      <c r="BC25" s="47">
        <v>18.47</v>
      </c>
      <c r="BD25" s="47"/>
      <c r="BE25" s="36">
        <v>6.7736000000000001</v>
      </c>
      <c r="BF25" s="47">
        <v>18.52</v>
      </c>
      <c r="BG25" s="47"/>
      <c r="BH25" s="36">
        <v>6.7709999999999999</v>
      </c>
      <c r="BI25" s="47">
        <v>18.55</v>
      </c>
      <c r="BJ25" s="47"/>
      <c r="BK25" s="36">
        <v>6.8398000000000003</v>
      </c>
      <c r="BL25" s="47">
        <v>18.510000000000002</v>
      </c>
      <c r="BM25" s="6"/>
      <c r="BN25" s="36">
        <f t="shared" si="0"/>
        <v>6.7277380952380934</v>
      </c>
      <c r="BO25" s="53">
        <f t="shared" si="1"/>
        <v>18.535238095238093</v>
      </c>
      <c r="BP25" s="100"/>
      <c r="BQ25" s="118"/>
      <c r="BR25" s="118"/>
      <c r="BS25" s="119"/>
      <c r="BT25" s="111"/>
      <c r="BU25" s="111"/>
      <c r="BV25" s="120"/>
      <c r="BW25" s="120"/>
      <c r="BX25" s="111"/>
      <c r="BY25" s="107"/>
    </row>
    <row r="26" spans="1:167" ht="15.75" x14ac:dyDescent="0.25">
      <c r="A26" s="30">
        <v>12</v>
      </c>
      <c r="B26" s="3" t="s">
        <v>27</v>
      </c>
      <c r="C26" s="36">
        <v>0.72438000000000002</v>
      </c>
      <c r="D26" s="47">
        <v>175.57</v>
      </c>
      <c r="E26" s="47"/>
      <c r="F26" s="36">
        <v>0.72577999999999998</v>
      </c>
      <c r="G26" s="47">
        <v>174.34</v>
      </c>
      <c r="H26" s="47"/>
      <c r="I26" s="36">
        <v>0.72343999999999997</v>
      </c>
      <c r="J26" s="47">
        <v>174.62</v>
      </c>
      <c r="K26" s="47"/>
      <c r="L26" s="36">
        <v>0.72241999999999995</v>
      </c>
      <c r="M26" s="47">
        <v>171.6</v>
      </c>
      <c r="N26" s="47"/>
      <c r="O26" s="36">
        <v>0.71562000000000003</v>
      </c>
      <c r="P26" s="47">
        <v>173.12</v>
      </c>
      <c r="Q26" s="47"/>
      <c r="R26" s="36">
        <v>0.71511000000000002</v>
      </c>
      <c r="S26" s="47">
        <v>173.99</v>
      </c>
      <c r="T26" s="47"/>
      <c r="U26" s="36">
        <v>0.71721999999999997</v>
      </c>
      <c r="V26" s="47">
        <v>172.51</v>
      </c>
      <c r="W26" s="47"/>
      <c r="X26" s="36">
        <v>0.71447000000000005</v>
      </c>
      <c r="Y26" s="47">
        <v>172.56</v>
      </c>
      <c r="Z26" s="47"/>
      <c r="AA26" s="36">
        <v>0.71291000000000004</v>
      </c>
      <c r="AB26" s="47">
        <v>172.2</v>
      </c>
      <c r="AC26" s="47"/>
      <c r="AD26" s="36">
        <v>0.71004</v>
      </c>
      <c r="AE26" s="47">
        <v>173.4</v>
      </c>
      <c r="AF26" s="47"/>
      <c r="AG26" s="36">
        <v>0.71133000000000002</v>
      </c>
      <c r="AH26" s="47">
        <v>173.9</v>
      </c>
      <c r="AI26" s="47"/>
      <c r="AJ26" s="36">
        <v>0.71133000000000002</v>
      </c>
      <c r="AK26" s="47">
        <v>174.25</v>
      </c>
      <c r="AL26" s="47"/>
      <c r="AM26" s="36">
        <v>0.71526000000000001</v>
      </c>
      <c r="AN26" s="47">
        <v>173.77</v>
      </c>
      <c r="AO26" s="47"/>
      <c r="AP26" s="36">
        <v>0.71614999999999995</v>
      </c>
      <c r="AQ26" s="47">
        <v>173.23</v>
      </c>
      <c r="AR26" s="47"/>
      <c r="AS26" s="36">
        <v>0.71672999999999998</v>
      </c>
      <c r="AT26" s="47">
        <v>173.72</v>
      </c>
      <c r="AU26" s="47"/>
      <c r="AV26" s="36">
        <v>0.71660000000000001</v>
      </c>
      <c r="AW26" s="47">
        <v>174.04</v>
      </c>
      <c r="AX26" s="47"/>
      <c r="AY26" s="36">
        <v>0.71930000000000005</v>
      </c>
      <c r="AZ26" s="47">
        <v>173.86</v>
      </c>
      <c r="BA26" s="47"/>
      <c r="BB26" s="36">
        <v>0.71965000000000001</v>
      </c>
      <c r="BC26" s="47">
        <v>174.46</v>
      </c>
      <c r="BD26" s="47"/>
      <c r="BE26" s="36">
        <v>0.72153999999999996</v>
      </c>
      <c r="BF26" s="47">
        <v>173.82</v>
      </c>
      <c r="BG26" s="47"/>
      <c r="BH26" s="36">
        <v>0.71980999999999995</v>
      </c>
      <c r="BI26" s="47">
        <v>174.45</v>
      </c>
      <c r="BJ26" s="47"/>
      <c r="BK26" s="36">
        <v>0.72019999999999995</v>
      </c>
      <c r="BL26" s="47">
        <v>175.77</v>
      </c>
      <c r="BM26" s="47"/>
      <c r="BN26" s="36">
        <f t="shared" si="0"/>
        <v>0.71758523809523822</v>
      </c>
      <c r="BO26" s="53">
        <f t="shared" si="1"/>
        <v>173.77047619047622</v>
      </c>
      <c r="BP26" s="100"/>
      <c r="BQ26" s="118"/>
      <c r="BR26" s="118"/>
      <c r="BS26" s="119"/>
      <c r="BT26" s="111"/>
      <c r="BU26" s="111"/>
      <c r="BV26" s="120"/>
      <c r="BW26" s="120"/>
      <c r="BX26" s="111"/>
      <c r="BY26" s="107"/>
    </row>
    <row r="27" spans="1:167" s="21" customFormat="1" ht="16.5" thickBot="1" x14ac:dyDescent="0.3">
      <c r="A27" s="33">
        <v>13</v>
      </c>
      <c r="B27" s="4" t="s">
        <v>17</v>
      </c>
      <c r="C27" s="37">
        <v>1</v>
      </c>
      <c r="D27" s="71">
        <v>127.18</v>
      </c>
      <c r="E27" s="71"/>
      <c r="F27" s="37">
        <v>1</v>
      </c>
      <c r="G27" s="71">
        <v>126.53</v>
      </c>
      <c r="H27" s="71"/>
      <c r="I27" s="37">
        <v>1</v>
      </c>
      <c r="J27" s="71">
        <v>126.33</v>
      </c>
      <c r="K27" s="8"/>
      <c r="L27" s="37">
        <v>1</v>
      </c>
      <c r="M27" s="71">
        <v>123.97</v>
      </c>
      <c r="N27" s="8"/>
      <c r="O27" s="37">
        <v>1</v>
      </c>
      <c r="P27" s="71">
        <v>123.89</v>
      </c>
      <c r="Q27" s="8"/>
      <c r="R27" s="37">
        <v>1</v>
      </c>
      <c r="S27" s="71">
        <v>124.42</v>
      </c>
      <c r="T27" s="8"/>
      <c r="U27" s="37">
        <v>1</v>
      </c>
      <c r="V27" s="71">
        <v>123.73</v>
      </c>
      <c r="W27" s="71"/>
      <c r="X27" s="37">
        <v>1</v>
      </c>
      <c r="Y27" s="71">
        <v>123.29</v>
      </c>
      <c r="Z27" s="8"/>
      <c r="AA27" s="37">
        <v>1</v>
      </c>
      <c r="AB27" s="71">
        <v>122.76</v>
      </c>
      <c r="AC27" s="8"/>
      <c r="AD27" s="37">
        <v>1</v>
      </c>
      <c r="AE27" s="71">
        <v>123.12</v>
      </c>
      <c r="AF27" s="8"/>
      <c r="AG27" s="37">
        <v>1</v>
      </c>
      <c r="AH27" s="71">
        <v>123.7</v>
      </c>
      <c r="AI27" s="8"/>
      <c r="AJ27" s="37">
        <v>1</v>
      </c>
      <c r="AK27" s="71">
        <v>123.95</v>
      </c>
      <c r="AL27" s="8"/>
      <c r="AM27" s="37">
        <v>1</v>
      </c>
      <c r="AN27" s="71">
        <v>124.29</v>
      </c>
      <c r="AO27" s="71"/>
      <c r="AP27" s="37">
        <v>1</v>
      </c>
      <c r="AQ27" s="71">
        <v>124.06</v>
      </c>
      <c r="AR27" s="8"/>
      <c r="AS27" s="37">
        <v>1</v>
      </c>
      <c r="AT27" s="71">
        <v>124.51</v>
      </c>
      <c r="AU27" s="8"/>
      <c r="AV27" s="37">
        <v>1</v>
      </c>
      <c r="AW27" s="71">
        <v>124.72</v>
      </c>
      <c r="AX27" s="8"/>
      <c r="AY27" s="37">
        <v>1</v>
      </c>
      <c r="AZ27" s="71">
        <v>125.06</v>
      </c>
      <c r="BA27" s="8"/>
      <c r="BB27" s="37">
        <v>1</v>
      </c>
      <c r="BC27" s="71">
        <v>125.55</v>
      </c>
      <c r="BD27" s="71"/>
      <c r="BE27" s="37">
        <v>1</v>
      </c>
      <c r="BF27" s="71">
        <v>125.42</v>
      </c>
      <c r="BG27" s="71"/>
      <c r="BH27" s="37">
        <v>1</v>
      </c>
      <c r="BI27" s="71">
        <v>125.57</v>
      </c>
      <c r="BJ27" s="71"/>
      <c r="BK27" s="37">
        <v>1</v>
      </c>
      <c r="BL27" s="71">
        <v>126.59</v>
      </c>
      <c r="BM27" s="8"/>
      <c r="BN27" s="37">
        <f t="shared" si="0"/>
        <v>1</v>
      </c>
      <c r="BO27" s="54">
        <f t="shared" si="1"/>
        <v>124.69714285714288</v>
      </c>
      <c r="BP27" s="100"/>
      <c r="BQ27" s="118"/>
      <c r="BR27" s="118"/>
      <c r="BS27" s="119"/>
      <c r="BT27" s="111"/>
      <c r="BU27" s="111"/>
      <c r="BV27" s="120"/>
      <c r="BW27" s="120"/>
      <c r="BX27" s="111"/>
      <c r="BY27" s="107"/>
      <c r="BZ27" s="106"/>
      <c r="CA27" s="106"/>
      <c r="CB27" s="106"/>
      <c r="CC27" s="106"/>
      <c r="CD27" s="106"/>
      <c r="CE27" s="106"/>
      <c r="CF27" s="108"/>
      <c r="CG27" s="107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</row>
    <row r="28" spans="1:167" ht="16.5" thickTop="1" x14ac:dyDescent="0.25">
      <c r="A28" s="30"/>
      <c r="B28" s="5"/>
      <c r="C28" s="6"/>
      <c r="D28" s="6"/>
      <c r="E28" s="6"/>
      <c r="F28" s="6"/>
      <c r="G28" s="6"/>
      <c r="H28" s="47"/>
      <c r="I28" s="6"/>
      <c r="J28" s="47"/>
      <c r="K28" s="47"/>
      <c r="L28" s="47"/>
      <c r="M28" s="47"/>
      <c r="N28" s="6"/>
      <c r="O28" s="47"/>
      <c r="P28" s="47"/>
      <c r="Q28" s="6"/>
      <c r="R28" s="47"/>
      <c r="S28" s="47"/>
      <c r="T28" s="6"/>
      <c r="U28" s="6"/>
      <c r="V28" s="47"/>
      <c r="W28" s="47"/>
      <c r="X28" s="47"/>
      <c r="Y28" s="47"/>
      <c r="Z28" s="6"/>
      <c r="AA28" s="47"/>
      <c r="AB28" s="47"/>
      <c r="AC28" s="6"/>
      <c r="AD28" s="47"/>
      <c r="AE28" s="47"/>
      <c r="AF28" s="6"/>
      <c r="AG28" s="47"/>
      <c r="AH28" s="47"/>
      <c r="AI28" s="6"/>
      <c r="AJ28" s="47"/>
      <c r="AK28" s="47"/>
      <c r="AL28" s="6"/>
      <c r="AM28" s="47"/>
      <c r="AN28" s="47"/>
      <c r="AO28" s="47"/>
      <c r="AP28" s="47"/>
      <c r="AQ28" s="47"/>
      <c r="AR28" s="6"/>
      <c r="AS28" s="47"/>
      <c r="AT28" s="47"/>
      <c r="AU28" s="6"/>
      <c r="AV28" s="47"/>
      <c r="AW28" s="47"/>
      <c r="AX28" s="47"/>
      <c r="AY28" s="49"/>
      <c r="AZ28" s="49"/>
      <c r="BA28" s="6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6"/>
      <c r="BN28" s="36"/>
      <c r="BO28" s="6"/>
      <c r="BP28" s="42"/>
      <c r="BQ28" s="111"/>
      <c r="BR28" s="111"/>
      <c r="BS28" s="111"/>
      <c r="BT28" s="111"/>
      <c r="BU28" s="111"/>
      <c r="BV28" s="120"/>
      <c r="BW28" s="120"/>
      <c r="BX28" s="111"/>
      <c r="BY28" s="107"/>
    </row>
    <row r="29" spans="1:167" ht="15.75" x14ac:dyDescent="0.25">
      <c r="A29" s="30"/>
      <c r="B29" s="5"/>
      <c r="C29" s="47"/>
      <c r="D29" s="47"/>
      <c r="E29" s="47"/>
      <c r="F29" s="47"/>
      <c r="G29" s="47"/>
      <c r="H29" s="47"/>
      <c r="I29" s="6"/>
      <c r="J29" s="6"/>
      <c r="K29" s="6"/>
      <c r="L29" s="47"/>
      <c r="M29" s="47"/>
      <c r="N29" s="6"/>
      <c r="O29" s="47"/>
      <c r="P29" s="47"/>
      <c r="Q29" s="6"/>
      <c r="R29" s="47"/>
      <c r="S29" s="47"/>
      <c r="T29" s="6"/>
      <c r="U29" s="6"/>
      <c r="V29" s="6"/>
      <c r="W29" s="6"/>
      <c r="X29" s="47"/>
      <c r="Y29" s="47"/>
      <c r="Z29" s="6"/>
      <c r="AA29" s="47"/>
      <c r="AB29" s="47"/>
      <c r="AC29" s="6"/>
      <c r="AD29" s="47"/>
      <c r="AE29" s="47"/>
      <c r="AF29" s="6"/>
      <c r="AG29" s="47"/>
      <c r="AH29" s="47"/>
      <c r="AI29" s="6"/>
      <c r="AJ29" s="47"/>
      <c r="AK29" s="47"/>
      <c r="AL29" s="6"/>
      <c r="AM29" s="47"/>
      <c r="AN29" s="47"/>
      <c r="AO29" s="47"/>
      <c r="AP29" s="47"/>
      <c r="AQ29" s="47"/>
      <c r="AR29" s="6"/>
      <c r="AS29" s="47"/>
      <c r="AT29" s="47"/>
      <c r="AU29" s="6"/>
      <c r="AV29" s="47"/>
      <c r="AW29" s="47"/>
      <c r="AX29" s="47"/>
      <c r="AY29" s="49"/>
      <c r="AZ29" s="49"/>
      <c r="BA29" s="6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6"/>
      <c r="BN29" s="16"/>
      <c r="BO29" s="16"/>
      <c r="BP29" s="42"/>
      <c r="BQ29" s="111"/>
      <c r="BR29" s="111"/>
      <c r="BS29" s="111"/>
      <c r="BT29" s="111"/>
      <c r="BU29" s="111"/>
      <c r="BV29" s="120"/>
      <c r="BW29" s="120"/>
      <c r="BX29" s="111"/>
      <c r="BY29" s="107"/>
    </row>
    <row r="30" spans="1:167" ht="15.7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R30" s="105"/>
      <c r="BS30" s="122" t="s">
        <v>29</v>
      </c>
      <c r="BT30" s="123"/>
      <c r="BU30" s="123"/>
      <c r="BV30" s="123"/>
      <c r="BW30" s="123"/>
      <c r="BX30" s="123"/>
      <c r="BY30" s="123"/>
      <c r="BZ30" s="124"/>
      <c r="CA30" s="124"/>
      <c r="CB30" s="124"/>
      <c r="CC30" s="124"/>
      <c r="CD30" s="124"/>
      <c r="CE30" s="124"/>
      <c r="CF30" s="125"/>
      <c r="CG30" s="126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12"/>
    </row>
    <row r="31" spans="1:167" ht="16.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R31" s="105"/>
      <c r="BS31" s="123"/>
      <c r="BT31" s="127"/>
      <c r="BU31" s="123"/>
      <c r="BV31" s="123"/>
      <c r="BW31" s="123"/>
      <c r="BX31" s="123"/>
      <c r="BY31" s="123"/>
      <c r="BZ31" s="124"/>
      <c r="CA31" s="124"/>
      <c r="CB31" s="124"/>
      <c r="CC31" s="124"/>
      <c r="CD31" s="124"/>
      <c r="CE31" s="124"/>
      <c r="CF31" s="125"/>
      <c r="CG31" s="126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12"/>
    </row>
    <row r="32" spans="1:167" s="24" customFormat="1" ht="16.5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3"/>
      <c r="BO32" s="103"/>
      <c r="BP32" s="103"/>
      <c r="BQ32" s="153"/>
      <c r="BR32" s="128"/>
      <c r="BS32" s="122"/>
      <c r="BT32" s="127"/>
      <c r="BU32" s="111" t="s">
        <v>5</v>
      </c>
      <c r="BV32" s="111" t="s">
        <v>6</v>
      </c>
      <c r="BW32" s="111" t="s">
        <v>7</v>
      </c>
      <c r="BX32" s="111" t="s">
        <v>8</v>
      </c>
      <c r="BY32" s="129" t="s">
        <v>9</v>
      </c>
      <c r="BZ32" s="109" t="s">
        <v>10</v>
      </c>
      <c r="CA32" s="109" t="s">
        <v>25</v>
      </c>
      <c r="CB32" s="109" t="s">
        <v>26</v>
      </c>
      <c r="CC32" s="109" t="s">
        <v>13</v>
      </c>
      <c r="CD32" s="109" t="s">
        <v>14</v>
      </c>
      <c r="CE32" s="109" t="s">
        <v>15</v>
      </c>
      <c r="CF32" s="130" t="s">
        <v>27</v>
      </c>
      <c r="CG32" s="129" t="s">
        <v>17</v>
      </c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12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</row>
    <row r="33" spans="1:167" s="60" customFormat="1" ht="15.75" x14ac:dyDescent="0.25">
      <c r="A33" s="55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96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8"/>
      <c r="BO33" s="58"/>
      <c r="BP33" s="75"/>
      <c r="BQ33" s="131"/>
      <c r="BR33" s="131"/>
      <c r="BS33" s="132">
        <v>1</v>
      </c>
      <c r="BT33" s="137" t="s">
        <v>76</v>
      </c>
      <c r="BU33" s="134">
        <v>104.87</v>
      </c>
      <c r="BV33" s="134">
        <v>181.65</v>
      </c>
      <c r="BW33" s="134">
        <v>124.47</v>
      </c>
      <c r="BX33" s="134">
        <v>138.19</v>
      </c>
      <c r="BY33" s="134">
        <v>142759.54999999999</v>
      </c>
      <c r="BZ33" s="134">
        <v>1820.84</v>
      </c>
      <c r="CA33" s="134">
        <v>89.84</v>
      </c>
      <c r="CB33" s="134">
        <v>90.57</v>
      </c>
      <c r="CC33" s="134">
        <v>14.87</v>
      </c>
      <c r="CD33" s="134">
        <v>14.69</v>
      </c>
      <c r="CE33" s="134">
        <v>18.510000000000002</v>
      </c>
      <c r="CF33" s="134">
        <v>175.57</v>
      </c>
      <c r="CG33" s="134">
        <v>127.18</v>
      </c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</row>
    <row r="34" spans="1:167" s="60" customFormat="1" ht="15.7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96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58"/>
      <c r="BO34" s="58"/>
      <c r="BP34" s="75"/>
      <c r="BQ34" s="131"/>
      <c r="BR34" s="131"/>
      <c r="BS34" s="132">
        <v>2</v>
      </c>
      <c r="BT34" s="137" t="s">
        <v>75</v>
      </c>
      <c r="BU34" s="134">
        <v>104.77</v>
      </c>
      <c r="BV34" s="134">
        <v>182.15</v>
      </c>
      <c r="BW34" s="134">
        <v>123.94</v>
      </c>
      <c r="BX34" s="134">
        <v>138.09</v>
      </c>
      <c r="BY34" s="134">
        <v>142246.29</v>
      </c>
      <c r="BZ34" s="134">
        <v>1801.79</v>
      </c>
      <c r="CA34" s="134">
        <v>89.19</v>
      </c>
      <c r="CB34" s="134">
        <v>90.35</v>
      </c>
      <c r="CC34" s="134">
        <v>14.8</v>
      </c>
      <c r="CD34" s="134">
        <v>14.51</v>
      </c>
      <c r="CE34" s="134">
        <v>18.5</v>
      </c>
      <c r="CF34" s="134">
        <v>174.34</v>
      </c>
      <c r="CG34" s="134">
        <v>126.53</v>
      </c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</row>
    <row r="35" spans="1:167" s="60" customFormat="1" ht="15.75" x14ac:dyDescent="0.25">
      <c r="A35" s="63"/>
      <c r="B35" s="64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96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6"/>
      <c r="BO35" s="66"/>
      <c r="BP35" s="65"/>
      <c r="BQ35" s="154"/>
      <c r="BR35" s="136"/>
      <c r="BS35" s="132">
        <v>3</v>
      </c>
      <c r="BT35" s="137" t="s">
        <v>56</v>
      </c>
      <c r="BU35" s="134">
        <v>105.81</v>
      </c>
      <c r="BV35" s="134">
        <v>182.71</v>
      </c>
      <c r="BW35" s="134">
        <v>124.37</v>
      </c>
      <c r="BX35" s="134">
        <v>138.03</v>
      </c>
      <c r="BY35" s="134">
        <v>142639.20000000001</v>
      </c>
      <c r="BZ35" s="134">
        <v>1814.48</v>
      </c>
      <c r="CA35" s="134">
        <v>89.14</v>
      </c>
      <c r="CB35" s="134">
        <v>90.2</v>
      </c>
      <c r="CC35" s="134">
        <v>14.78</v>
      </c>
      <c r="CD35" s="134">
        <v>14.55</v>
      </c>
      <c r="CE35" s="134">
        <v>18.510000000000002</v>
      </c>
      <c r="CF35" s="134">
        <v>174.62</v>
      </c>
      <c r="CG35" s="134">
        <v>126.33</v>
      </c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</row>
    <row r="36" spans="1:167" s="60" customFormat="1" ht="15.75" x14ac:dyDescent="0.25">
      <c r="A36" s="63"/>
      <c r="B36" s="64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96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6"/>
      <c r="BO36" s="66"/>
      <c r="BP36" s="65"/>
      <c r="BQ36" s="154"/>
      <c r="BR36" s="136"/>
      <c r="BS36" s="132">
        <v>4</v>
      </c>
      <c r="BT36" s="137" t="s">
        <v>57</v>
      </c>
      <c r="BU36" s="134">
        <v>105.46</v>
      </c>
      <c r="BV36" s="134">
        <v>181.7</v>
      </c>
      <c r="BW36" s="134">
        <v>123.77</v>
      </c>
      <c r="BX36" s="134">
        <v>138.46</v>
      </c>
      <c r="BY36" s="134">
        <v>142095.65</v>
      </c>
      <c r="BZ36" s="134">
        <v>1828.56</v>
      </c>
      <c r="CA36" s="134">
        <v>89.62</v>
      </c>
      <c r="CB36" s="134">
        <v>90.69</v>
      </c>
      <c r="CC36" s="134">
        <v>14.79</v>
      </c>
      <c r="CD36" s="134">
        <v>14.62</v>
      </c>
      <c r="CE36" s="134">
        <v>18.559999999999999</v>
      </c>
      <c r="CF36" s="134">
        <v>171.6</v>
      </c>
      <c r="CG36" s="134">
        <v>123.97</v>
      </c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</row>
    <row r="37" spans="1:167" s="60" customFormat="1" ht="15.75" x14ac:dyDescent="0.25">
      <c r="A37" s="63"/>
      <c r="B37" s="64"/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96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6"/>
      <c r="BO37" s="66"/>
      <c r="BP37" s="65"/>
      <c r="BQ37" s="154"/>
      <c r="BR37" s="136"/>
      <c r="BS37" s="132">
        <v>5</v>
      </c>
      <c r="BT37" s="137" t="s">
        <v>58</v>
      </c>
      <c r="BU37" s="134">
        <v>106.07</v>
      </c>
      <c r="BV37" s="134">
        <v>179.9</v>
      </c>
      <c r="BW37" s="134">
        <v>124.98</v>
      </c>
      <c r="BX37" s="134">
        <v>138.52000000000001</v>
      </c>
      <c r="BY37" s="134">
        <v>143527.79999999999</v>
      </c>
      <c r="BZ37" s="134">
        <v>1844.72</v>
      </c>
      <c r="CA37" s="134">
        <v>89.03</v>
      </c>
      <c r="CB37" s="134">
        <v>90.26</v>
      </c>
      <c r="CC37" s="134">
        <v>14.75</v>
      </c>
      <c r="CD37" s="134">
        <v>14.53</v>
      </c>
      <c r="CE37" s="134">
        <v>18.57</v>
      </c>
      <c r="CF37" s="134">
        <v>173.12</v>
      </c>
      <c r="CG37" s="134">
        <v>123.89</v>
      </c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</row>
    <row r="38" spans="1:167" s="60" customFormat="1" ht="15.75" x14ac:dyDescent="0.25">
      <c r="A38" s="63"/>
      <c r="B38" s="64"/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96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6"/>
      <c r="BO38" s="66"/>
      <c r="BP38" s="65"/>
      <c r="BQ38" s="154"/>
      <c r="BR38" s="136"/>
      <c r="BS38" s="132">
        <v>6</v>
      </c>
      <c r="BT38" s="137" t="s">
        <v>59</v>
      </c>
      <c r="BU38" s="134">
        <v>106.69</v>
      </c>
      <c r="BV38" s="134">
        <v>179.45</v>
      </c>
      <c r="BW38" s="134">
        <v>125.13</v>
      </c>
      <c r="BX38" s="134">
        <v>138.53</v>
      </c>
      <c r="BY38" s="134">
        <v>146045.44</v>
      </c>
      <c r="BZ38" s="134">
        <v>1855.1</v>
      </c>
      <c r="CA38" s="134">
        <v>88.14</v>
      </c>
      <c r="CB38" s="134">
        <v>89.45</v>
      </c>
      <c r="CC38" s="134">
        <v>14.69</v>
      </c>
      <c r="CD38" s="134">
        <v>14.46</v>
      </c>
      <c r="CE38" s="134">
        <v>18.55</v>
      </c>
      <c r="CF38" s="134">
        <v>173.99</v>
      </c>
      <c r="CG38" s="134">
        <v>124.42</v>
      </c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</row>
    <row r="39" spans="1:167" s="60" customFormat="1" ht="15.75" x14ac:dyDescent="0.25">
      <c r="A39" s="63"/>
      <c r="B39" s="64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96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6"/>
      <c r="BO39" s="66"/>
      <c r="BP39" s="65"/>
      <c r="BQ39" s="154"/>
      <c r="BR39" s="136"/>
      <c r="BS39" s="132">
        <v>7</v>
      </c>
      <c r="BT39" s="137" t="s">
        <v>60</v>
      </c>
      <c r="BU39" s="134">
        <v>107.22</v>
      </c>
      <c r="BV39" s="134">
        <v>179.05</v>
      </c>
      <c r="BW39" s="134">
        <v>126.14</v>
      </c>
      <c r="BX39" s="134">
        <v>138.5</v>
      </c>
      <c r="BY39" s="134">
        <v>147060.53</v>
      </c>
      <c r="BZ39" s="134">
        <v>1895.54</v>
      </c>
      <c r="CA39" s="134">
        <v>87.2</v>
      </c>
      <c r="CB39" s="134">
        <v>89.31</v>
      </c>
      <c r="CC39" s="134">
        <v>14.61</v>
      </c>
      <c r="CD39" s="134">
        <v>14.42</v>
      </c>
      <c r="CE39" s="134">
        <v>18.579999999999998</v>
      </c>
      <c r="CF39" s="134">
        <v>172.51</v>
      </c>
      <c r="CG39" s="134">
        <v>123.73</v>
      </c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</row>
    <row r="40" spans="1:167" s="60" customFormat="1" ht="15.75" x14ac:dyDescent="0.25">
      <c r="A40" s="63"/>
      <c r="B40" s="6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96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6"/>
      <c r="BO40" s="66"/>
      <c r="BP40" s="65"/>
      <c r="BQ40" s="154"/>
      <c r="BR40" s="136"/>
      <c r="BS40" s="132">
        <v>8</v>
      </c>
      <c r="BT40" s="137" t="s">
        <v>61</v>
      </c>
      <c r="BU40" s="134">
        <v>107.1</v>
      </c>
      <c r="BV40" s="134">
        <v>178.77</v>
      </c>
      <c r="BW40" s="134">
        <v>126.41</v>
      </c>
      <c r="BX40" s="134">
        <v>138.63</v>
      </c>
      <c r="BY40" s="134">
        <v>145728.78</v>
      </c>
      <c r="BZ40" s="134">
        <v>1866.61</v>
      </c>
      <c r="CA40" s="134">
        <v>87.55</v>
      </c>
      <c r="CB40" s="134">
        <v>88.88</v>
      </c>
      <c r="CC40" s="134">
        <v>14.6</v>
      </c>
      <c r="CD40" s="134">
        <v>14.46</v>
      </c>
      <c r="CE40" s="134">
        <v>18.57</v>
      </c>
      <c r="CF40" s="134">
        <v>172.56</v>
      </c>
      <c r="CG40" s="134">
        <v>123.29</v>
      </c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</row>
    <row r="41" spans="1:167" s="60" customFormat="1" ht="15.75" x14ac:dyDescent="0.25">
      <c r="A41" s="63"/>
      <c r="B41" s="64"/>
      <c r="C41" s="64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96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6"/>
      <c r="BO41" s="66"/>
      <c r="BP41" s="65"/>
      <c r="BQ41" s="154"/>
      <c r="BR41" s="136"/>
      <c r="BS41" s="132">
        <v>9</v>
      </c>
      <c r="BT41" s="137" t="s">
        <v>62</v>
      </c>
      <c r="BU41" s="134">
        <v>109.98</v>
      </c>
      <c r="BV41" s="134">
        <v>177.55</v>
      </c>
      <c r="BW41" s="134">
        <v>126.66</v>
      </c>
      <c r="BX41" s="134">
        <v>138.82</v>
      </c>
      <c r="BY41" s="134">
        <v>150222.64000000001</v>
      </c>
      <c r="BZ41" s="134">
        <v>1910.02</v>
      </c>
      <c r="CA41" s="134">
        <v>86.51</v>
      </c>
      <c r="CB41" s="134">
        <v>87.95</v>
      </c>
      <c r="CC41" s="134">
        <v>14.62</v>
      </c>
      <c r="CD41" s="134">
        <v>14.35</v>
      </c>
      <c r="CE41" s="134">
        <v>18.62</v>
      </c>
      <c r="CF41" s="134">
        <v>172.2</v>
      </c>
      <c r="CG41" s="134">
        <v>122.76</v>
      </c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</row>
    <row r="42" spans="1:167" s="60" customFormat="1" ht="15.75" x14ac:dyDescent="0.25">
      <c r="A42" s="63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96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6"/>
      <c r="BO42" s="66"/>
      <c r="BP42" s="65"/>
      <c r="BQ42" s="154"/>
      <c r="BR42" s="136"/>
      <c r="BS42" s="132">
        <v>10</v>
      </c>
      <c r="BT42" s="137" t="s">
        <v>63</v>
      </c>
      <c r="BU42" s="134">
        <v>109.38</v>
      </c>
      <c r="BV42" s="134">
        <v>179.24</v>
      </c>
      <c r="BW42" s="134">
        <v>126.25</v>
      </c>
      <c r="BX42" s="134">
        <v>138.93</v>
      </c>
      <c r="BY42" s="134">
        <v>152496.43</v>
      </c>
      <c r="BZ42" s="134">
        <v>1925.6</v>
      </c>
      <c r="CA42" s="134">
        <v>87.56</v>
      </c>
      <c r="CB42" s="134">
        <v>88.5</v>
      </c>
      <c r="CC42" s="134">
        <v>14.71</v>
      </c>
      <c r="CD42" s="134">
        <v>14.37</v>
      </c>
      <c r="CE42" s="134">
        <v>18.61</v>
      </c>
      <c r="CF42" s="134">
        <v>173.4</v>
      </c>
      <c r="CG42" s="134">
        <v>123.12</v>
      </c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</row>
    <row r="43" spans="1:167" s="60" customFormat="1" ht="15.75" x14ac:dyDescent="0.25">
      <c r="A43" s="63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96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7"/>
      <c r="BO43" s="67"/>
      <c r="BP43" s="65"/>
      <c r="BQ43" s="154"/>
      <c r="BR43" s="136"/>
      <c r="BS43" s="132">
        <v>11</v>
      </c>
      <c r="BT43" s="137" t="s">
        <v>64</v>
      </c>
      <c r="BU43" s="134">
        <v>108.58</v>
      </c>
      <c r="BV43" s="134">
        <v>179.19</v>
      </c>
      <c r="BW43" s="134">
        <v>125.83</v>
      </c>
      <c r="BX43" s="134">
        <v>138.55000000000001</v>
      </c>
      <c r="BY43" s="134">
        <v>149602.78</v>
      </c>
      <c r="BZ43" s="134">
        <v>1893.72</v>
      </c>
      <c r="CA43" s="134">
        <v>88.51</v>
      </c>
      <c r="CB43" s="134">
        <v>89.53</v>
      </c>
      <c r="CC43" s="134">
        <v>14.6</v>
      </c>
      <c r="CD43" s="134">
        <v>14.38</v>
      </c>
      <c r="CE43" s="134">
        <v>18.559999999999999</v>
      </c>
      <c r="CF43" s="134">
        <v>173.9</v>
      </c>
      <c r="CG43" s="134">
        <v>123.7</v>
      </c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</row>
    <row r="44" spans="1:167" s="60" customFormat="1" ht="15.75" x14ac:dyDescent="0.25">
      <c r="A44" s="63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96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7"/>
      <c r="BO44" s="67"/>
      <c r="BP44" s="65"/>
      <c r="BQ44" s="154"/>
      <c r="BR44" s="136"/>
      <c r="BS44" s="132">
        <v>12</v>
      </c>
      <c r="BT44" s="137" t="s">
        <v>65</v>
      </c>
      <c r="BU44" s="134">
        <v>108.97</v>
      </c>
      <c r="BV44" s="134">
        <v>179.31</v>
      </c>
      <c r="BW44" s="134">
        <v>125.65</v>
      </c>
      <c r="BX44" s="134">
        <v>138.52000000000001</v>
      </c>
      <c r="BY44" s="134">
        <v>150259.63</v>
      </c>
      <c r="BZ44" s="134">
        <v>1901.15</v>
      </c>
      <c r="CA44" s="134">
        <v>88.75</v>
      </c>
      <c r="CB44" s="134">
        <v>89.96</v>
      </c>
      <c r="CC44" s="134">
        <v>14.63</v>
      </c>
      <c r="CD44" s="134">
        <v>14.42</v>
      </c>
      <c r="CE44" s="134">
        <v>18.559999999999999</v>
      </c>
      <c r="CF44" s="134">
        <v>174.25</v>
      </c>
      <c r="CG44" s="134">
        <v>123.95</v>
      </c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</row>
    <row r="45" spans="1:167" s="60" customFormat="1" ht="15.75" x14ac:dyDescent="0.25">
      <c r="A45" s="63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7"/>
      <c r="BO45" s="67"/>
      <c r="BP45" s="65"/>
      <c r="BQ45" s="154"/>
      <c r="BR45" s="136"/>
      <c r="BS45" s="132">
        <v>13</v>
      </c>
      <c r="BT45" s="137" t="s">
        <v>66</v>
      </c>
      <c r="BU45" s="134">
        <v>108.81</v>
      </c>
      <c r="BV45" s="134">
        <v>178.11</v>
      </c>
      <c r="BW45" s="134">
        <v>125.42</v>
      </c>
      <c r="BX45" s="134">
        <v>138.43</v>
      </c>
      <c r="BY45" s="134">
        <v>149191.5</v>
      </c>
      <c r="BZ45" s="134">
        <v>1887.97</v>
      </c>
      <c r="CA45" s="134">
        <v>88.64</v>
      </c>
      <c r="CB45" s="134">
        <v>89.95</v>
      </c>
      <c r="CC45" s="134">
        <v>14.61</v>
      </c>
      <c r="CD45" s="134">
        <v>14.39</v>
      </c>
      <c r="CE45" s="134">
        <v>18.53</v>
      </c>
      <c r="CF45" s="134">
        <v>173.77</v>
      </c>
      <c r="CG45" s="134">
        <v>124.29</v>
      </c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</row>
    <row r="46" spans="1:167" s="60" customFormat="1" ht="15.75" x14ac:dyDescent="0.25">
      <c r="A46" s="63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7"/>
      <c r="BO46" s="67"/>
      <c r="BP46" s="65"/>
      <c r="BQ46" s="154"/>
      <c r="BR46" s="136"/>
      <c r="BS46" s="132">
        <v>14</v>
      </c>
      <c r="BT46" s="137" t="s">
        <v>67</v>
      </c>
      <c r="BU46" s="134">
        <v>109</v>
      </c>
      <c r="BV46" s="134">
        <v>177.59</v>
      </c>
      <c r="BW46" s="134">
        <v>124.92</v>
      </c>
      <c r="BX46" s="134">
        <v>138.07</v>
      </c>
      <c r="BY46" s="134">
        <v>149430.26999999999</v>
      </c>
      <c r="BZ46" s="134">
        <v>1889.68</v>
      </c>
      <c r="CA46" s="134">
        <v>88.75</v>
      </c>
      <c r="CB46" s="134">
        <v>90.61</v>
      </c>
      <c r="CC46" s="134">
        <v>14.67</v>
      </c>
      <c r="CD46" s="134">
        <v>14.48</v>
      </c>
      <c r="CE46" s="134">
        <v>18.489999999999998</v>
      </c>
      <c r="CF46" s="134">
        <v>173.23</v>
      </c>
      <c r="CG46" s="134">
        <v>124.06</v>
      </c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</row>
    <row r="47" spans="1:167" s="60" customFormat="1" ht="15.75" x14ac:dyDescent="0.25">
      <c r="A47" s="63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7"/>
      <c r="BO47" s="67"/>
      <c r="BP47" s="65"/>
      <c r="BQ47" s="154"/>
      <c r="BR47" s="136"/>
      <c r="BS47" s="132">
        <v>15</v>
      </c>
      <c r="BT47" s="137" t="s">
        <v>68</v>
      </c>
      <c r="BU47" s="134">
        <v>110.38</v>
      </c>
      <c r="BV47" s="134">
        <v>178.1</v>
      </c>
      <c r="BW47" s="134">
        <v>125.17</v>
      </c>
      <c r="BX47" s="134">
        <v>138.22999999999999</v>
      </c>
      <c r="BY47" s="134">
        <v>152238.38</v>
      </c>
      <c r="BZ47" s="134">
        <v>1906.37</v>
      </c>
      <c r="CA47" s="134">
        <v>88.45</v>
      </c>
      <c r="CB47" s="134">
        <v>90.36</v>
      </c>
      <c r="CC47" s="134">
        <v>14.74</v>
      </c>
      <c r="CD47" s="134">
        <v>14.51</v>
      </c>
      <c r="CE47" s="134">
        <v>18.52</v>
      </c>
      <c r="CF47" s="134">
        <v>173.72</v>
      </c>
      <c r="CG47" s="134">
        <v>124.51</v>
      </c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</row>
    <row r="48" spans="1:167" s="60" customFormat="1" ht="15.75" x14ac:dyDescent="0.25">
      <c r="A48" s="63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7"/>
      <c r="BO48" s="67"/>
      <c r="BP48" s="65"/>
      <c r="BQ48" s="154"/>
      <c r="BR48" s="136"/>
      <c r="BS48" s="132">
        <v>16</v>
      </c>
      <c r="BT48" s="137" t="s">
        <v>69</v>
      </c>
      <c r="BU48" s="134">
        <v>110.24</v>
      </c>
      <c r="BV48" s="134">
        <v>176.7</v>
      </c>
      <c r="BW48" s="134">
        <v>125.4</v>
      </c>
      <c r="BX48" s="134">
        <v>137.99</v>
      </c>
      <c r="BY48" s="134">
        <v>150275.13</v>
      </c>
      <c r="BZ48" s="134">
        <v>1872.17</v>
      </c>
      <c r="CA48" s="134">
        <v>89.71</v>
      </c>
      <c r="CB48" s="134">
        <v>90.61</v>
      </c>
      <c r="CC48" s="134">
        <v>14.71</v>
      </c>
      <c r="CD48" s="134">
        <v>14.5</v>
      </c>
      <c r="CE48" s="134">
        <v>18.489999999999998</v>
      </c>
      <c r="CF48" s="134">
        <v>174.04</v>
      </c>
      <c r="CG48" s="134">
        <v>124.72</v>
      </c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</row>
    <row r="49" spans="1:167" s="60" customFormat="1" ht="15.75" x14ac:dyDescent="0.25">
      <c r="A49" s="63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7"/>
      <c r="BO49" s="67"/>
      <c r="BP49" s="65"/>
      <c r="BQ49" s="154"/>
      <c r="BR49" s="136"/>
      <c r="BS49" s="132">
        <v>17</v>
      </c>
      <c r="BT49" s="137" t="s">
        <v>70</v>
      </c>
      <c r="BU49" s="134">
        <v>111.74</v>
      </c>
      <c r="BV49" s="134">
        <v>176.12</v>
      </c>
      <c r="BW49" s="134">
        <v>125.93</v>
      </c>
      <c r="BX49" s="134">
        <v>137.72</v>
      </c>
      <c r="BY49" s="134">
        <v>152308.07</v>
      </c>
      <c r="BZ49" s="134">
        <v>1904.29</v>
      </c>
      <c r="CA49" s="134">
        <v>90.63</v>
      </c>
      <c r="CB49" s="134">
        <v>91.01</v>
      </c>
      <c r="CC49" s="134">
        <v>14.73</v>
      </c>
      <c r="CD49" s="134">
        <v>14.53</v>
      </c>
      <c r="CE49" s="134">
        <v>18.46</v>
      </c>
      <c r="CF49" s="134">
        <v>173.86</v>
      </c>
      <c r="CG49" s="134">
        <v>125.06</v>
      </c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</row>
    <row r="50" spans="1:167" s="60" customFormat="1" ht="15.75" x14ac:dyDescent="0.25">
      <c r="A50" s="63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7"/>
      <c r="BO50" s="67"/>
      <c r="BP50" s="65"/>
      <c r="BQ50" s="154"/>
      <c r="BR50" s="136"/>
      <c r="BS50" s="132">
        <v>18</v>
      </c>
      <c r="BT50" s="137" t="s">
        <v>71</v>
      </c>
      <c r="BU50" s="134">
        <v>112.32</v>
      </c>
      <c r="BV50" s="134">
        <v>174.75</v>
      </c>
      <c r="BW50" s="134">
        <v>126.56</v>
      </c>
      <c r="BX50" s="134">
        <v>137.9</v>
      </c>
      <c r="BY50" s="134">
        <v>154747.91</v>
      </c>
      <c r="BZ50" s="134">
        <v>1920.92</v>
      </c>
      <c r="CA50" s="134">
        <v>89.98</v>
      </c>
      <c r="CB50" s="134">
        <v>90.94</v>
      </c>
      <c r="CC50" s="134">
        <v>14.74</v>
      </c>
      <c r="CD50" s="134">
        <v>14.45</v>
      </c>
      <c r="CE50" s="134">
        <v>18.47</v>
      </c>
      <c r="CF50" s="134">
        <v>174.46</v>
      </c>
      <c r="CG50" s="134">
        <v>125.55</v>
      </c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</row>
    <row r="51" spans="1:167" s="60" customFormat="1" ht="15.75" x14ac:dyDescent="0.25">
      <c r="A51" s="68"/>
      <c r="B51" s="65"/>
      <c r="BN51" s="69"/>
      <c r="BO51" s="69"/>
      <c r="BQ51" s="155"/>
      <c r="BR51" s="135"/>
      <c r="BS51" s="132">
        <v>19</v>
      </c>
      <c r="BT51" s="137" t="s">
        <v>77</v>
      </c>
      <c r="BU51" s="134">
        <v>111.77</v>
      </c>
      <c r="BV51" s="134">
        <v>174.65</v>
      </c>
      <c r="BW51" s="134">
        <v>126.55</v>
      </c>
      <c r="BX51" s="134">
        <v>138.22</v>
      </c>
      <c r="BY51" s="134">
        <v>154994.04</v>
      </c>
      <c r="BZ51" s="134">
        <v>1912.66</v>
      </c>
      <c r="CA51" s="134">
        <v>89.99</v>
      </c>
      <c r="CB51" s="134">
        <v>91.58</v>
      </c>
      <c r="CC51" s="134">
        <v>14.76</v>
      </c>
      <c r="CD51" s="134">
        <v>14.51</v>
      </c>
      <c r="CE51" s="134">
        <v>18.52</v>
      </c>
      <c r="CF51" s="134">
        <v>173.82</v>
      </c>
      <c r="CG51" s="134">
        <v>125.42</v>
      </c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</row>
    <row r="52" spans="1:167" s="60" customFormat="1" ht="15.75" x14ac:dyDescent="0.25">
      <c r="A52" s="68"/>
      <c r="B52" s="65"/>
      <c r="BN52" s="69"/>
      <c r="BO52" s="69"/>
      <c r="BQ52" s="155"/>
      <c r="BR52" s="135"/>
      <c r="BS52" s="132">
        <v>20</v>
      </c>
      <c r="BT52" s="137" t="s">
        <v>78</v>
      </c>
      <c r="BU52" s="134">
        <v>111.12</v>
      </c>
      <c r="BV52" s="134">
        <v>175.95</v>
      </c>
      <c r="BW52" s="134">
        <v>126.54</v>
      </c>
      <c r="BX52" s="134">
        <v>138.38999999999999</v>
      </c>
      <c r="BY52" s="134">
        <v>154652.01</v>
      </c>
      <c r="BZ52" s="134">
        <v>1891.59</v>
      </c>
      <c r="CA52" s="134">
        <v>90.61</v>
      </c>
      <c r="CB52" s="134">
        <v>92.93</v>
      </c>
      <c r="CC52" s="134">
        <v>14.75</v>
      </c>
      <c r="CD52" s="134">
        <v>14.53</v>
      </c>
      <c r="CE52" s="134">
        <v>18.55</v>
      </c>
      <c r="CF52" s="134">
        <v>174.45</v>
      </c>
      <c r="CG52" s="134">
        <v>125.57</v>
      </c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</row>
    <row r="53" spans="1:167" s="60" customFormat="1" ht="15.75" x14ac:dyDescent="0.25">
      <c r="A53" s="68"/>
      <c r="B53" s="65"/>
      <c r="BN53" s="69"/>
      <c r="BO53" s="69"/>
      <c r="BQ53" s="155"/>
      <c r="BR53" s="135"/>
      <c r="BS53" s="132">
        <v>21</v>
      </c>
      <c r="BT53" s="137" t="s">
        <v>79</v>
      </c>
      <c r="BU53" s="134">
        <v>112.11</v>
      </c>
      <c r="BV53" s="134">
        <v>175.48</v>
      </c>
      <c r="BW53" s="134">
        <v>126.56</v>
      </c>
      <c r="BX53" s="134">
        <v>138.24</v>
      </c>
      <c r="BY53" s="134">
        <v>156333.59</v>
      </c>
      <c r="BZ53" s="134">
        <v>1876.95</v>
      </c>
      <c r="CA53" s="134">
        <v>90.59</v>
      </c>
      <c r="CB53" s="134">
        <v>93.4</v>
      </c>
      <c r="CC53" s="134">
        <v>14.82</v>
      </c>
      <c r="CD53" s="134">
        <v>14.55</v>
      </c>
      <c r="CE53" s="134">
        <v>18.510000000000002</v>
      </c>
      <c r="CF53" s="134">
        <v>175.77</v>
      </c>
      <c r="CG53" s="134">
        <v>126.59</v>
      </c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</row>
    <row r="54" spans="1:167" s="93" customFormat="1" ht="15.75" x14ac:dyDescent="0.25">
      <c r="A54" s="94"/>
      <c r="B54" s="65"/>
      <c r="C54" s="9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5"/>
      <c r="BO54" s="95"/>
      <c r="BP54" s="94"/>
      <c r="BQ54" s="138"/>
      <c r="BR54" s="138"/>
      <c r="BS54" s="139"/>
      <c r="BT54" s="108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92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</row>
    <row r="55" spans="1:167" s="46" customFormat="1" ht="15.75" x14ac:dyDescent="0.25">
      <c r="A55" s="44"/>
      <c r="B55" s="48"/>
      <c r="C55" s="48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52"/>
      <c r="BO55" s="52"/>
      <c r="BP55" s="44"/>
      <c r="BQ55" s="140"/>
      <c r="BR55" s="140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51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</row>
    <row r="56" spans="1:167" s="46" customFormat="1" ht="15.75" x14ac:dyDescent="0.25">
      <c r="A56" s="44"/>
      <c r="B56" s="48"/>
      <c r="C56" s="48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52"/>
      <c r="BO56" s="52"/>
      <c r="BP56" s="44"/>
      <c r="BQ56" s="140"/>
      <c r="BR56" s="140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51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</row>
    <row r="57" spans="1:167" s="85" customFormat="1" ht="15.75" x14ac:dyDescent="0.25">
      <c r="A57" s="78"/>
      <c r="B57" s="79"/>
      <c r="C57" s="79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80"/>
      <c r="BO57" s="80"/>
      <c r="BP57" s="78"/>
      <c r="BQ57" s="142"/>
      <c r="BR57" s="142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3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</row>
    <row r="58" spans="1:167" s="44" customFormat="1" ht="15.75" x14ac:dyDescent="0.25">
      <c r="B58" s="97"/>
      <c r="C58" s="79"/>
      <c r="BN58" s="98"/>
      <c r="BO58" s="98"/>
      <c r="BQ58" s="140"/>
      <c r="BR58" s="129"/>
      <c r="BS58" s="141"/>
      <c r="BT58" s="141"/>
      <c r="BU58" s="141">
        <f>AVERAGE(BU33:BU53)</f>
        <v>108.68523809523811</v>
      </c>
      <c r="BV58" s="141">
        <f t="shared" ref="BV58:CG58" si="2">AVERAGE(BV33:BV53)</f>
        <v>178.48190476190476</v>
      </c>
      <c r="BW58" s="141">
        <f t="shared" si="2"/>
        <v>125.5547619047619</v>
      </c>
      <c r="BX58" s="141">
        <f t="shared" si="2"/>
        <v>138.33142857142852</v>
      </c>
      <c r="BY58" s="141">
        <f t="shared" si="2"/>
        <v>148993.12476190474</v>
      </c>
      <c r="BZ58" s="141">
        <f t="shared" si="2"/>
        <v>1877.1776190476189</v>
      </c>
      <c r="CA58" s="141">
        <f t="shared" si="2"/>
        <v>88.970952380952383</v>
      </c>
      <c r="CB58" s="141">
        <f t="shared" si="2"/>
        <v>90.335238095238083</v>
      </c>
      <c r="CC58" s="141">
        <f t="shared" si="2"/>
        <v>14.713333333333331</v>
      </c>
      <c r="CD58" s="141">
        <f t="shared" si="2"/>
        <v>14.486190476190473</v>
      </c>
      <c r="CE58" s="141">
        <f t="shared" si="2"/>
        <v>18.535238095238093</v>
      </c>
      <c r="CF58" s="141">
        <f t="shared" si="2"/>
        <v>173.77047619047622</v>
      </c>
      <c r="CG58" s="141">
        <f t="shared" si="2"/>
        <v>124.69714285714288</v>
      </c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</row>
    <row r="59" spans="1:167" s="44" customFormat="1" ht="15.75" x14ac:dyDescent="0.25">
      <c r="B59" s="97"/>
      <c r="C59" s="79"/>
      <c r="BN59" s="98"/>
      <c r="BO59" s="98"/>
      <c r="BQ59" s="140"/>
      <c r="BR59" s="129"/>
      <c r="BS59" s="141"/>
      <c r="BT59" s="141"/>
      <c r="BU59" s="141">
        <v>108.68523809523811</v>
      </c>
      <c r="BV59" s="141">
        <v>178.48190476190476</v>
      </c>
      <c r="BW59" s="141">
        <v>125.5547619047619</v>
      </c>
      <c r="BX59" s="141">
        <v>138.33142857142852</v>
      </c>
      <c r="BY59" s="141">
        <v>148993.12476190474</v>
      </c>
      <c r="BZ59" s="141">
        <v>1877.1776190476189</v>
      </c>
      <c r="CA59" s="141">
        <v>88.970952380952383</v>
      </c>
      <c r="CB59" s="141">
        <v>90.335238095238083</v>
      </c>
      <c r="CC59" s="141">
        <v>14.713333333333331</v>
      </c>
      <c r="CD59" s="141">
        <v>14.486190476190473</v>
      </c>
      <c r="CE59" s="141">
        <v>18.535238095238093</v>
      </c>
      <c r="CF59" s="141">
        <v>173.77047619047622</v>
      </c>
      <c r="CG59" s="141">
        <v>124.69714285714288</v>
      </c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</row>
    <row r="60" spans="1:167" s="44" customFormat="1" ht="15.75" x14ac:dyDescent="0.25">
      <c r="B60" s="97"/>
      <c r="C60" s="79"/>
      <c r="BN60" s="98"/>
      <c r="BO60" s="98"/>
      <c r="BQ60" s="140"/>
      <c r="BR60" s="129"/>
      <c r="BS60" s="119"/>
      <c r="BT60" s="143"/>
      <c r="BU60" s="143">
        <f>BU59-BU58</f>
        <v>0</v>
      </c>
      <c r="BV60" s="143">
        <f t="shared" ref="BV60:CG60" si="3">BV59-BV58</f>
        <v>0</v>
      </c>
      <c r="BW60" s="143">
        <f t="shared" si="3"/>
        <v>0</v>
      </c>
      <c r="BX60" s="143">
        <f t="shared" si="3"/>
        <v>0</v>
      </c>
      <c r="BY60" s="143">
        <f t="shared" si="3"/>
        <v>0</v>
      </c>
      <c r="BZ60" s="143">
        <f t="shared" si="3"/>
        <v>0</v>
      </c>
      <c r="CA60" s="143">
        <f t="shared" si="3"/>
        <v>0</v>
      </c>
      <c r="CB60" s="143">
        <f t="shared" si="3"/>
        <v>0</v>
      </c>
      <c r="CC60" s="143">
        <f t="shared" si="3"/>
        <v>0</v>
      </c>
      <c r="CD60" s="143">
        <f t="shared" si="3"/>
        <v>0</v>
      </c>
      <c r="CE60" s="143">
        <f>CE59-CE58</f>
        <v>0</v>
      </c>
      <c r="CF60" s="143">
        <f t="shared" si="3"/>
        <v>0</v>
      </c>
      <c r="CG60" s="143">
        <f t="shared" si="3"/>
        <v>0</v>
      </c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</row>
    <row r="61" spans="1:167" s="44" customFormat="1" ht="15.75" x14ac:dyDescent="0.25">
      <c r="B61" s="97"/>
      <c r="C61" s="79"/>
      <c r="BN61" s="98"/>
      <c r="BO61" s="98"/>
      <c r="BQ61" s="140"/>
      <c r="BR61" s="129"/>
      <c r="BS61" s="107" t="s">
        <v>30</v>
      </c>
      <c r="BT61" s="129"/>
      <c r="BU61" s="129">
        <f t="shared" ref="BU61:CG61" si="4">MAX(BU33:BU53)</f>
        <v>112.32</v>
      </c>
      <c r="BV61" s="129">
        <f t="shared" si="4"/>
        <v>182.71</v>
      </c>
      <c r="BW61" s="129">
        <f t="shared" si="4"/>
        <v>126.66</v>
      </c>
      <c r="BX61" s="129">
        <f t="shared" si="4"/>
        <v>138.93</v>
      </c>
      <c r="BY61" s="129">
        <f t="shared" si="4"/>
        <v>156333.59</v>
      </c>
      <c r="BZ61" s="129">
        <f t="shared" si="4"/>
        <v>1925.6</v>
      </c>
      <c r="CA61" s="129">
        <f t="shared" si="4"/>
        <v>90.63</v>
      </c>
      <c r="CB61" s="129">
        <f t="shared" si="4"/>
        <v>93.4</v>
      </c>
      <c r="CC61" s="129">
        <f t="shared" si="4"/>
        <v>14.87</v>
      </c>
      <c r="CD61" s="129">
        <f t="shared" si="4"/>
        <v>14.69</v>
      </c>
      <c r="CE61" s="129">
        <f t="shared" si="4"/>
        <v>18.62</v>
      </c>
      <c r="CF61" s="129">
        <f t="shared" si="4"/>
        <v>175.77</v>
      </c>
      <c r="CG61" s="129">
        <f t="shared" si="4"/>
        <v>127.18</v>
      </c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</row>
    <row r="62" spans="1:167" s="44" customFormat="1" ht="15.75" x14ac:dyDescent="0.25">
      <c r="B62" s="97"/>
      <c r="C62" s="79"/>
      <c r="BN62" s="98"/>
      <c r="BO62" s="98"/>
      <c r="BQ62" s="140"/>
      <c r="BR62" s="129"/>
      <c r="BS62" s="107" t="s">
        <v>31</v>
      </c>
      <c r="BT62" s="129"/>
      <c r="BU62" s="129">
        <f>MIN(BU33:BU53)</f>
        <v>104.77</v>
      </c>
      <c r="BV62" s="129">
        <f t="shared" ref="BV62:CG62" si="5">MIN(BV33:BV53)</f>
        <v>174.65</v>
      </c>
      <c r="BW62" s="129">
        <f t="shared" si="5"/>
        <v>123.77</v>
      </c>
      <c r="BX62" s="129">
        <f t="shared" si="5"/>
        <v>137.72</v>
      </c>
      <c r="BY62" s="129">
        <f t="shared" si="5"/>
        <v>142095.65</v>
      </c>
      <c r="BZ62" s="129">
        <f t="shared" si="5"/>
        <v>1801.79</v>
      </c>
      <c r="CA62" s="129">
        <f t="shared" si="5"/>
        <v>86.51</v>
      </c>
      <c r="CB62" s="129">
        <f t="shared" si="5"/>
        <v>87.95</v>
      </c>
      <c r="CC62" s="129">
        <f t="shared" si="5"/>
        <v>14.6</v>
      </c>
      <c r="CD62" s="129">
        <f t="shared" si="5"/>
        <v>14.35</v>
      </c>
      <c r="CE62" s="129">
        <f t="shared" si="5"/>
        <v>18.46</v>
      </c>
      <c r="CF62" s="129">
        <f t="shared" si="5"/>
        <v>171.6</v>
      </c>
      <c r="CG62" s="129">
        <f t="shared" si="5"/>
        <v>122.76</v>
      </c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</row>
    <row r="63" spans="1:167" ht="15.75" x14ac:dyDescent="0.25">
      <c r="C63" s="79"/>
      <c r="BS63" s="107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</row>
    <row r="64" spans="1:167" s="24" customFormat="1" ht="15.75" x14ac:dyDescent="0.25">
      <c r="A64" s="34"/>
      <c r="B64" s="76"/>
      <c r="C64" s="79"/>
      <c r="BN64" s="77"/>
      <c r="BO64" s="77"/>
      <c r="BQ64" s="156"/>
      <c r="BR64" s="109"/>
      <c r="BS64" s="107"/>
      <c r="BT64" s="129"/>
      <c r="BU64" s="129">
        <f>BU61-BU62</f>
        <v>7.5499999999999972</v>
      </c>
      <c r="BV64" s="129">
        <f>BV61-BV62</f>
        <v>8.0600000000000023</v>
      </c>
      <c r="BW64" s="129">
        <f t="shared" ref="BW64:CG64" si="6">BW61-BW62</f>
        <v>2.8900000000000006</v>
      </c>
      <c r="BX64" s="129">
        <f t="shared" si="6"/>
        <v>1.210000000000008</v>
      </c>
      <c r="BY64" s="129">
        <f>BY61-BY62</f>
        <v>14237.940000000002</v>
      </c>
      <c r="BZ64" s="129">
        <f t="shared" si="6"/>
        <v>123.80999999999995</v>
      </c>
      <c r="CA64" s="129">
        <f t="shared" si="6"/>
        <v>4.1199999999999903</v>
      </c>
      <c r="CB64" s="129">
        <f t="shared" si="6"/>
        <v>5.4500000000000028</v>
      </c>
      <c r="CC64" s="129">
        <f t="shared" si="6"/>
        <v>0.26999999999999957</v>
      </c>
      <c r="CD64" s="129">
        <f t="shared" si="6"/>
        <v>0.33999999999999986</v>
      </c>
      <c r="CE64" s="129">
        <f t="shared" si="6"/>
        <v>0.16000000000000014</v>
      </c>
      <c r="CF64" s="129">
        <f t="shared" si="6"/>
        <v>4.1700000000000159</v>
      </c>
      <c r="CG64" s="129">
        <f t="shared" si="6"/>
        <v>4.4200000000000017</v>
      </c>
      <c r="CH64" s="111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</row>
    <row r="65" spans="1:167" ht="15.75" x14ac:dyDescent="0.25">
      <c r="C65" s="79"/>
      <c r="BS65" s="107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35"/>
    </row>
    <row r="66" spans="1:167" ht="15.75" x14ac:dyDescent="0.25">
      <c r="C66" s="79"/>
      <c r="BX66" s="106"/>
      <c r="CF66" s="106"/>
      <c r="CG66" s="106"/>
      <c r="CH66" s="135"/>
    </row>
    <row r="67" spans="1:167" ht="15.75" x14ac:dyDescent="0.25">
      <c r="C67" s="79"/>
      <c r="BS67" s="122" t="s">
        <v>18</v>
      </c>
      <c r="BT67" s="122"/>
      <c r="BU67" s="111" t="s">
        <v>5</v>
      </c>
      <c r="BV67" s="111" t="s">
        <v>6</v>
      </c>
      <c r="BW67" s="111" t="s">
        <v>7</v>
      </c>
      <c r="BX67" s="111" t="s">
        <v>8</v>
      </c>
      <c r="BY67" s="129" t="s">
        <v>9</v>
      </c>
      <c r="BZ67" s="109" t="s">
        <v>10</v>
      </c>
      <c r="CA67" s="109" t="s">
        <v>11</v>
      </c>
      <c r="CB67" s="109" t="s">
        <v>12</v>
      </c>
      <c r="CC67" s="109" t="s">
        <v>13</v>
      </c>
      <c r="CD67" s="109" t="s">
        <v>14</v>
      </c>
      <c r="CE67" s="109" t="s">
        <v>15</v>
      </c>
      <c r="CF67" s="130" t="s">
        <v>16</v>
      </c>
      <c r="CG67" s="129" t="s">
        <v>17</v>
      </c>
      <c r="CH67" s="135"/>
    </row>
    <row r="68" spans="1:167" ht="15.75" x14ac:dyDescent="0.25">
      <c r="C68" s="79"/>
      <c r="BS68" s="132">
        <v>1</v>
      </c>
      <c r="BT68" s="137" t="s">
        <v>76</v>
      </c>
      <c r="BU68" s="134">
        <v>121.27</v>
      </c>
      <c r="BV68" s="134">
        <v>0.70009999999999994</v>
      </c>
      <c r="BW68" s="134">
        <v>1.0218</v>
      </c>
      <c r="BX68" s="134">
        <v>0.92079999999999995</v>
      </c>
      <c r="BY68" s="134">
        <v>1122.5</v>
      </c>
      <c r="BZ68" s="134">
        <v>14.317</v>
      </c>
      <c r="CA68" s="134">
        <v>1.4156</v>
      </c>
      <c r="CB68" s="134">
        <v>1.4041999999999999</v>
      </c>
      <c r="CC68" s="134">
        <v>8.5508000000000006</v>
      </c>
      <c r="CD68" s="134">
        <v>8.6553000000000004</v>
      </c>
      <c r="CE68" s="134">
        <v>6.8704000000000001</v>
      </c>
      <c r="CF68" s="139">
        <v>0.72438000000000002</v>
      </c>
      <c r="CG68" s="141">
        <v>1</v>
      </c>
      <c r="CH68" s="135"/>
    </row>
    <row r="69" spans="1:167" ht="15.75" x14ac:dyDescent="0.25">
      <c r="C69" s="79"/>
      <c r="BS69" s="132">
        <v>2</v>
      </c>
      <c r="BT69" s="137" t="s">
        <v>75</v>
      </c>
      <c r="BU69" s="134">
        <v>120.77</v>
      </c>
      <c r="BV69" s="134">
        <v>0.6946</v>
      </c>
      <c r="BW69" s="134">
        <v>1.0208999999999999</v>
      </c>
      <c r="BX69" s="134">
        <v>0.91679999999999995</v>
      </c>
      <c r="BY69" s="134">
        <v>1124.21</v>
      </c>
      <c r="BZ69" s="134">
        <v>14.24</v>
      </c>
      <c r="CA69" s="134">
        <v>1.4186000000000001</v>
      </c>
      <c r="CB69" s="134">
        <v>1.4004000000000001</v>
      </c>
      <c r="CC69" s="134">
        <v>8.5477000000000007</v>
      </c>
      <c r="CD69" s="134">
        <v>8.7219999999999995</v>
      </c>
      <c r="CE69" s="134">
        <v>6.8403999999999998</v>
      </c>
      <c r="CF69" s="139">
        <v>0.72577999999999998</v>
      </c>
      <c r="CG69" s="141">
        <v>1</v>
      </c>
      <c r="CH69" s="135"/>
      <c r="CI69" s="129"/>
      <c r="CJ69" s="129"/>
    </row>
    <row r="70" spans="1:167" ht="15.75" x14ac:dyDescent="0.25">
      <c r="B70" s="20"/>
      <c r="BS70" s="132">
        <v>3</v>
      </c>
      <c r="BT70" s="137" t="s">
        <v>56</v>
      </c>
      <c r="BU70" s="134">
        <v>119.39</v>
      </c>
      <c r="BV70" s="134">
        <v>0.69140000000000001</v>
      </c>
      <c r="BW70" s="134">
        <v>1.0158</v>
      </c>
      <c r="BX70" s="134">
        <v>0.91510000000000002</v>
      </c>
      <c r="BY70" s="134">
        <v>1129.0999999999999</v>
      </c>
      <c r="BZ70" s="134">
        <v>14.363</v>
      </c>
      <c r="CA70" s="134">
        <v>1.4172</v>
      </c>
      <c r="CB70" s="134">
        <v>1.4005000000000001</v>
      </c>
      <c r="CC70" s="134">
        <v>8.5490999999999993</v>
      </c>
      <c r="CD70" s="134">
        <v>8.6844000000000001</v>
      </c>
      <c r="CE70" s="134">
        <v>6.8266999999999998</v>
      </c>
      <c r="CF70" s="139">
        <v>0.72343999999999997</v>
      </c>
      <c r="CG70" s="141">
        <v>1</v>
      </c>
      <c r="CH70" s="135"/>
      <c r="CI70" s="107"/>
      <c r="CJ70" s="107"/>
    </row>
    <row r="71" spans="1:167" ht="15.75" x14ac:dyDescent="0.25">
      <c r="B71" s="20"/>
      <c r="BS71" s="132">
        <v>4</v>
      </c>
      <c r="BT71" s="137" t="s">
        <v>57</v>
      </c>
      <c r="BU71" s="134">
        <v>117.55</v>
      </c>
      <c r="BV71" s="134">
        <v>0.68230000000000002</v>
      </c>
      <c r="BW71" s="134">
        <v>1.0016</v>
      </c>
      <c r="BX71" s="134">
        <v>0.89500000000000002</v>
      </c>
      <c r="BY71" s="134">
        <v>1146.21</v>
      </c>
      <c r="BZ71" s="134">
        <v>14.75</v>
      </c>
      <c r="CA71" s="134">
        <v>1.3833</v>
      </c>
      <c r="CB71" s="134">
        <v>1.367</v>
      </c>
      <c r="CC71" s="134">
        <v>8.3818999999999999</v>
      </c>
      <c r="CD71" s="134">
        <v>8.4771000000000001</v>
      </c>
      <c r="CE71" s="134">
        <v>6.6783999999999999</v>
      </c>
      <c r="CF71" s="139">
        <v>0.72241999999999995</v>
      </c>
      <c r="CG71" s="141">
        <v>1</v>
      </c>
      <c r="CH71" s="135"/>
      <c r="CI71" s="107"/>
      <c r="CJ71" s="107"/>
    </row>
    <row r="72" spans="1:167" ht="15.75" x14ac:dyDescent="0.25">
      <c r="B72" s="20"/>
      <c r="BS72" s="132">
        <v>5</v>
      </c>
      <c r="BT72" s="137" t="s">
        <v>58</v>
      </c>
      <c r="BU72" s="134">
        <v>116.8</v>
      </c>
      <c r="BV72" s="134">
        <v>0.68869999999999998</v>
      </c>
      <c r="BW72" s="134">
        <v>0.99129999999999996</v>
      </c>
      <c r="BX72" s="134">
        <v>0.89410000000000001</v>
      </c>
      <c r="BY72" s="134">
        <v>1158.51</v>
      </c>
      <c r="BZ72" s="134">
        <v>14.89</v>
      </c>
      <c r="CA72" s="134">
        <v>1.3915999999999999</v>
      </c>
      <c r="CB72" s="134">
        <v>1.3726</v>
      </c>
      <c r="CC72" s="134">
        <v>8.4010999999999996</v>
      </c>
      <c r="CD72" s="134">
        <v>8.5250000000000004</v>
      </c>
      <c r="CE72" s="134">
        <v>6.6722999999999999</v>
      </c>
      <c r="CF72" s="139">
        <v>0.71562000000000003</v>
      </c>
      <c r="CG72" s="141">
        <v>1</v>
      </c>
      <c r="CH72" s="135"/>
      <c r="CI72" s="141"/>
      <c r="CJ72" s="141"/>
    </row>
    <row r="73" spans="1:167" ht="15.75" x14ac:dyDescent="0.25">
      <c r="B73" s="20"/>
      <c r="BS73" s="132">
        <v>6</v>
      </c>
      <c r="BT73" s="137" t="s">
        <v>59</v>
      </c>
      <c r="BU73" s="134">
        <v>116.62</v>
      </c>
      <c r="BV73" s="134">
        <v>0.69330000000000003</v>
      </c>
      <c r="BW73" s="134">
        <v>0.99429999999999996</v>
      </c>
      <c r="BX73" s="134">
        <v>0.89929999999999999</v>
      </c>
      <c r="BY73" s="134">
        <v>1173.81</v>
      </c>
      <c r="BZ73" s="134">
        <v>14.91</v>
      </c>
      <c r="CA73" s="134">
        <v>1.4116</v>
      </c>
      <c r="CB73" s="134">
        <v>1.3909</v>
      </c>
      <c r="CC73" s="134">
        <v>8.4689999999999994</v>
      </c>
      <c r="CD73" s="134">
        <v>8.6041000000000007</v>
      </c>
      <c r="CE73" s="134">
        <v>6.7087000000000003</v>
      </c>
      <c r="CF73" s="139">
        <v>0.71511000000000002</v>
      </c>
      <c r="CG73" s="141">
        <v>1</v>
      </c>
      <c r="CH73" s="135"/>
      <c r="CI73" s="141"/>
      <c r="CJ73" s="141"/>
    </row>
    <row r="74" spans="1:167" ht="15.75" x14ac:dyDescent="0.25">
      <c r="B74" s="20"/>
      <c r="BS74" s="132">
        <v>7</v>
      </c>
      <c r="BT74" s="137" t="s">
        <v>60</v>
      </c>
      <c r="BU74" s="134">
        <v>115.4</v>
      </c>
      <c r="BV74" s="134">
        <v>0.69099999999999995</v>
      </c>
      <c r="BW74" s="134">
        <v>0.98089999999999999</v>
      </c>
      <c r="BX74" s="134">
        <v>0.89270000000000005</v>
      </c>
      <c r="BY74" s="134">
        <v>1188.56</v>
      </c>
      <c r="BZ74" s="134">
        <v>15.32</v>
      </c>
      <c r="CA74" s="134">
        <v>1.4188000000000001</v>
      </c>
      <c r="CB74" s="134">
        <v>1.3854</v>
      </c>
      <c r="CC74" s="134">
        <v>8.4704999999999995</v>
      </c>
      <c r="CD74" s="134">
        <v>8.5782000000000007</v>
      </c>
      <c r="CE74" s="134">
        <v>6.6609999999999996</v>
      </c>
      <c r="CF74" s="139">
        <v>0.71721999999999997</v>
      </c>
      <c r="CG74" s="141">
        <v>1</v>
      </c>
      <c r="CH74" s="135"/>
      <c r="CI74" s="141"/>
      <c r="CJ74" s="141"/>
    </row>
    <row r="75" spans="1:167" ht="15.75" x14ac:dyDescent="0.25">
      <c r="B75" s="20"/>
      <c r="BS75" s="132">
        <v>8</v>
      </c>
      <c r="BT75" s="137" t="s">
        <v>61</v>
      </c>
      <c r="BU75" s="134">
        <v>115.12</v>
      </c>
      <c r="BV75" s="134">
        <v>0.68969999999999998</v>
      </c>
      <c r="BW75" s="134">
        <v>0.97529999999999994</v>
      </c>
      <c r="BX75" s="134">
        <v>0.88959999999999995</v>
      </c>
      <c r="BY75" s="134">
        <v>1182</v>
      </c>
      <c r="BZ75" s="134">
        <v>15.14</v>
      </c>
      <c r="CA75" s="134">
        <v>1.4083000000000001</v>
      </c>
      <c r="CB75" s="134">
        <v>1.3871</v>
      </c>
      <c r="CC75" s="134">
        <v>8.4444999999999997</v>
      </c>
      <c r="CD75" s="134">
        <v>8.5279000000000007</v>
      </c>
      <c r="CE75" s="134">
        <v>6.6379999999999999</v>
      </c>
      <c r="CF75" s="139">
        <v>0.71447000000000005</v>
      </c>
      <c r="CG75" s="141">
        <v>1</v>
      </c>
      <c r="CH75" s="135"/>
      <c r="CI75" s="141"/>
      <c r="CJ75" s="141"/>
    </row>
    <row r="76" spans="1:167" ht="15.75" x14ac:dyDescent="0.25">
      <c r="A76" s="20"/>
      <c r="B76" s="20"/>
      <c r="BN76" s="88"/>
      <c r="BO76" s="88"/>
      <c r="BP76" s="87"/>
      <c r="BQ76" s="157"/>
      <c r="BR76" s="105"/>
      <c r="BS76" s="132">
        <v>9</v>
      </c>
      <c r="BT76" s="137" t="s">
        <v>62</v>
      </c>
      <c r="BU76" s="145">
        <v>111.62</v>
      </c>
      <c r="BV76" s="134">
        <v>0.69140000000000001</v>
      </c>
      <c r="BW76" s="134">
        <v>0.96919999999999995</v>
      </c>
      <c r="BX76" s="134">
        <v>0.88360000000000005</v>
      </c>
      <c r="BY76" s="134">
        <v>1223.71</v>
      </c>
      <c r="BZ76" s="134">
        <v>15.558999999999999</v>
      </c>
      <c r="CA76" s="134">
        <v>1.419</v>
      </c>
      <c r="CB76" s="134">
        <v>1.3957999999999999</v>
      </c>
      <c r="CC76" s="134">
        <v>8.3940999999999999</v>
      </c>
      <c r="CD76" s="134">
        <v>8.5519999999999996</v>
      </c>
      <c r="CE76" s="134">
        <v>6.5937000000000001</v>
      </c>
      <c r="CF76" s="139">
        <v>0.71291000000000004</v>
      </c>
      <c r="CG76" s="141">
        <v>1</v>
      </c>
      <c r="CH76" s="135"/>
      <c r="CI76" s="146"/>
      <c r="CJ76" s="146"/>
      <c r="CK76" s="147"/>
      <c r="CL76" s="147"/>
      <c r="CM76" s="147"/>
      <c r="CN76" s="147"/>
      <c r="CO76" s="147"/>
      <c r="CP76" s="147"/>
      <c r="CQ76" s="147"/>
      <c r="CR76" s="105"/>
      <c r="CS76" s="105"/>
      <c r="CT76" s="105"/>
      <c r="CU76" s="105"/>
      <c r="CV76" s="105"/>
      <c r="CW76" s="105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</row>
    <row r="77" spans="1:167" ht="15.75" x14ac:dyDescent="0.25">
      <c r="B77" s="20"/>
      <c r="BS77" s="132">
        <v>10</v>
      </c>
      <c r="BT77" s="137" t="s">
        <v>63</v>
      </c>
      <c r="BU77" s="145">
        <v>112.56</v>
      </c>
      <c r="BV77" s="134">
        <v>0.68689999999999996</v>
      </c>
      <c r="BW77" s="134">
        <v>0.97519999999999996</v>
      </c>
      <c r="BX77" s="134">
        <v>0.88639999999999997</v>
      </c>
      <c r="BY77" s="134">
        <v>1238.5999999999999</v>
      </c>
      <c r="BZ77" s="134">
        <v>15.64</v>
      </c>
      <c r="CA77" s="134">
        <v>1.4060999999999999</v>
      </c>
      <c r="CB77" s="134">
        <v>1.3912</v>
      </c>
      <c r="CC77" s="134">
        <v>8.3704999999999998</v>
      </c>
      <c r="CD77" s="134">
        <v>8.5663999999999998</v>
      </c>
      <c r="CE77" s="134">
        <v>6.6143000000000001</v>
      </c>
      <c r="CF77" s="139">
        <v>0.71004</v>
      </c>
      <c r="CG77" s="141">
        <v>1</v>
      </c>
      <c r="CH77" s="135"/>
      <c r="CI77" s="111"/>
      <c r="CJ77" s="111"/>
    </row>
    <row r="78" spans="1:167" ht="15.75" x14ac:dyDescent="0.25">
      <c r="A78" s="20"/>
      <c r="B78" s="20"/>
      <c r="BN78" s="20"/>
      <c r="BO78" s="20"/>
      <c r="BR78" s="105"/>
      <c r="BS78" s="132">
        <v>11</v>
      </c>
      <c r="BT78" s="137" t="s">
        <v>64</v>
      </c>
      <c r="BU78" s="145">
        <v>113.92</v>
      </c>
      <c r="BV78" s="134">
        <v>0.69030000000000002</v>
      </c>
      <c r="BW78" s="134">
        <v>0.98309999999999997</v>
      </c>
      <c r="BX78" s="134">
        <v>0.89319999999999999</v>
      </c>
      <c r="BY78" s="134">
        <v>1209.4000000000001</v>
      </c>
      <c r="BZ78" s="134">
        <v>15.308999999999999</v>
      </c>
      <c r="CA78" s="134">
        <v>1.3976</v>
      </c>
      <c r="CB78" s="134">
        <v>1.3816999999999999</v>
      </c>
      <c r="CC78" s="134">
        <v>8.4725999999999999</v>
      </c>
      <c r="CD78" s="134">
        <v>8.6020000000000003</v>
      </c>
      <c r="CE78" s="134">
        <v>6.6645000000000003</v>
      </c>
      <c r="CF78" s="139">
        <v>0.71133000000000002</v>
      </c>
      <c r="CG78" s="141">
        <v>1</v>
      </c>
      <c r="CH78" s="135"/>
      <c r="CI78" s="111"/>
      <c r="CJ78" s="111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</row>
    <row r="79" spans="1:167" ht="15.75" x14ac:dyDescent="0.25">
      <c r="A79" s="20"/>
      <c r="B79" s="20"/>
      <c r="BN79" s="20"/>
      <c r="BO79" s="20"/>
      <c r="BR79" s="105"/>
      <c r="BS79" s="132">
        <v>12</v>
      </c>
      <c r="BT79" s="137" t="s">
        <v>65</v>
      </c>
      <c r="BU79" s="145">
        <v>113.75</v>
      </c>
      <c r="BV79" s="134">
        <v>0.69130000000000003</v>
      </c>
      <c r="BW79" s="134">
        <v>0.98650000000000004</v>
      </c>
      <c r="BX79" s="134">
        <v>0.89459999999999995</v>
      </c>
      <c r="BY79" s="134">
        <v>1212.26</v>
      </c>
      <c r="BZ79" s="134">
        <v>15.337999999999999</v>
      </c>
      <c r="CA79" s="134">
        <v>1.3966000000000001</v>
      </c>
      <c r="CB79" s="134">
        <v>1.3777999999999999</v>
      </c>
      <c r="CC79" s="134">
        <v>8.4719999999999995</v>
      </c>
      <c r="CD79" s="134">
        <v>8.5972000000000008</v>
      </c>
      <c r="CE79" s="134">
        <v>6.6765999999999996</v>
      </c>
      <c r="CF79" s="139">
        <v>0.71133000000000002</v>
      </c>
      <c r="CG79" s="141">
        <v>1</v>
      </c>
      <c r="CH79" s="135"/>
      <c r="CI79" s="135"/>
      <c r="CJ79" s="13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</row>
    <row r="80" spans="1:167" ht="15.75" x14ac:dyDescent="0.25">
      <c r="A80" s="20"/>
      <c r="B80" s="20"/>
      <c r="BN80" s="20"/>
      <c r="BO80" s="20"/>
      <c r="BR80" s="105"/>
      <c r="BS80" s="132">
        <v>13</v>
      </c>
      <c r="BT80" s="137" t="s">
        <v>66</v>
      </c>
      <c r="BU80" s="145">
        <v>114.23</v>
      </c>
      <c r="BV80" s="134">
        <v>0.69779999999999998</v>
      </c>
      <c r="BW80" s="134">
        <v>0.99099999999999999</v>
      </c>
      <c r="BX80" s="134">
        <v>0.89890000000000003</v>
      </c>
      <c r="BY80" s="134">
        <v>1200.3499999999999</v>
      </c>
      <c r="BZ80" s="134">
        <v>15.19</v>
      </c>
      <c r="CA80" s="134">
        <v>1.4020999999999999</v>
      </c>
      <c r="CB80" s="134">
        <v>1.3816999999999999</v>
      </c>
      <c r="CC80" s="134">
        <v>8.5047999999999995</v>
      </c>
      <c r="CD80" s="134">
        <v>8.6354000000000006</v>
      </c>
      <c r="CE80" s="134">
        <v>6.7088999999999999</v>
      </c>
      <c r="CF80" s="139">
        <v>0.71526000000000001</v>
      </c>
      <c r="CG80" s="141">
        <v>1</v>
      </c>
      <c r="CH80" s="135"/>
      <c r="CI80" s="135"/>
      <c r="CJ80" s="13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</row>
    <row r="81" spans="1:167" ht="15.75" x14ac:dyDescent="0.25">
      <c r="A81" s="20"/>
      <c r="B81" s="20"/>
      <c r="BN81" s="20"/>
      <c r="BO81" s="20"/>
      <c r="BR81" s="105"/>
      <c r="BS81" s="132">
        <v>14</v>
      </c>
      <c r="BT81" s="137" t="s">
        <v>67</v>
      </c>
      <c r="BU81" s="145">
        <v>113.82</v>
      </c>
      <c r="BV81" s="134">
        <v>0.6986</v>
      </c>
      <c r="BW81" s="134">
        <v>0.99309999999999998</v>
      </c>
      <c r="BX81" s="134">
        <v>0.89910000000000001</v>
      </c>
      <c r="BY81" s="134">
        <v>1204.5</v>
      </c>
      <c r="BZ81" s="134">
        <v>15.231999999999999</v>
      </c>
      <c r="CA81" s="134">
        <v>1.3977999999999999</v>
      </c>
      <c r="CB81" s="134">
        <v>1.3692</v>
      </c>
      <c r="CC81" s="134">
        <v>8.4563000000000006</v>
      </c>
      <c r="CD81" s="134">
        <v>8.5665999999999993</v>
      </c>
      <c r="CE81" s="134">
        <v>6.7081999999999997</v>
      </c>
      <c r="CF81" s="139">
        <v>0.71614999999999995</v>
      </c>
      <c r="CG81" s="141">
        <v>1</v>
      </c>
      <c r="CH81" s="135"/>
      <c r="CI81" s="135"/>
      <c r="CJ81" s="13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</row>
    <row r="82" spans="1:167" ht="15.75" x14ac:dyDescent="0.25">
      <c r="A82" s="20"/>
      <c r="B82" s="20"/>
      <c r="BN82" s="20"/>
      <c r="BO82" s="20"/>
      <c r="BR82" s="105"/>
      <c r="BS82" s="132">
        <v>15</v>
      </c>
      <c r="BT82" s="137" t="s">
        <v>68</v>
      </c>
      <c r="BU82" s="145">
        <v>112.8</v>
      </c>
      <c r="BV82" s="134">
        <v>0.69910000000000005</v>
      </c>
      <c r="BW82" s="134">
        <v>0.99470000000000003</v>
      </c>
      <c r="BX82" s="134">
        <v>0.90090000000000003</v>
      </c>
      <c r="BY82" s="134">
        <v>1222.7</v>
      </c>
      <c r="BZ82" s="134">
        <v>15.311</v>
      </c>
      <c r="CA82" s="134">
        <v>1.4077</v>
      </c>
      <c r="CB82" s="134">
        <v>1.3779999999999999</v>
      </c>
      <c r="CC82" s="134">
        <v>8.4479000000000006</v>
      </c>
      <c r="CD82" s="134">
        <v>8.5802999999999994</v>
      </c>
      <c r="CE82" s="134">
        <v>6.7224000000000004</v>
      </c>
      <c r="CF82" s="139">
        <v>0.71672999999999998</v>
      </c>
      <c r="CG82" s="141">
        <v>1</v>
      </c>
      <c r="CH82" s="135"/>
      <c r="CI82" s="135"/>
      <c r="CJ82" s="13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</row>
    <row r="83" spans="1:167" ht="15.75" x14ac:dyDescent="0.25">
      <c r="A83" s="20"/>
      <c r="B83" s="20"/>
      <c r="BN83" s="20"/>
      <c r="BO83" s="20"/>
      <c r="BR83" s="105"/>
      <c r="BS83" s="132">
        <v>16</v>
      </c>
      <c r="BT83" s="137" t="s">
        <v>69</v>
      </c>
      <c r="BU83" s="134">
        <v>113.13</v>
      </c>
      <c r="BV83" s="134">
        <v>0.70579999999999998</v>
      </c>
      <c r="BW83" s="134">
        <v>0.99460000000000004</v>
      </c>
      <c r="BX83" s="134">
        <v>0.90380000000000005</v>
      </c>
      <c r="BY83" s="134">
        <v>1204.9000000000001</v>
      </c>
      <c r="BZ83" s="134">
        <v>15.010999999999999</v>
      </c>
      <c r="CA83" s="134">
        <v>1.3902000000000001</v>
      </c>
      <c r="CB83" s="134">
        <v>1.3764000000000001</v>
      </c>
      <c r="CC83" s="134">
        <v>8.4758999999999993</v>
      </c>
      <c r="CD83" s="134">
        <v>8.5991</v>
      </c>
      <c r="CE83" s="134">
        <v>6.7435</v>
      </c>
      <c r="CF83" s="139">
        <v>0.71660000000000001</v>
      </c>
      <c r="CG83" s="141">
        <v>1</v>
      </c>
      <c r="CH83" s="135"/>
      <c r="CI83" s="135"/>
      <c r="CJ83" s="13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</row>
    <row r="84" spans="1:167" ht="15.75" x14ac:dyDescent="0.25">
      <c r="A84" s="20"/>
      <c r="B84" s="20"/>
      <c r="BN84" s="20"/>
      <c r="BO84" s="20"/>
      <c r="BR84" s="105"/>
      <c r="BS84" s="132">
        <v>17</v>
      </c>
      <c r="BT84" s="137" t="s">
        <v>70</v>
      </c>
      <c r="BU84" s="134">
        <v>111.92</v>
      </c>
      <c r="BV84" s="134">
        <v>0.71009999999999995</v>
      </c>
      <c r="BW84" s="134">
        <v>0.99309999999999998</v>
      </c>
      <c r="BX84" s="134">
        <v>0.9083</v>
      </c>
      <c r="BY84" s="134">
        <v>1217.8800000000001</v>
      </c>
      <c r="BZ84" s="134">
        <v>15.227</v>
      </c>
      <c r="CA84" s="134">
        <v>1.3798999999999999</v>
      </c>
      <c r="CB84" s="134">
        <v>1.3742000000000001</v>
      </c>
      <c r="CC84" s="134">
        <v>8.49</v>
      </c>
      <c r="CD84" s="134">
        <v>8.6058000000000003</v>
      </c>
      <c r="CE84" s="134">
        <v>6.7744</v>
      </c>
      <c r="CF84" s="139">
        <v>0.71930000000000005</v>
      </c>
      <c r="CG84" s="141">
        <v>1</v>
      </c>
      <c r="CH84" s="135"/>
      <c r="CI84" s="135"/>
      <c r="CJ84" s="13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</row>
    <row r="85" spans="1:167" ht="15.75" x14ac:dyDescent="0.25">
      <c r="A85" s="20"/>
      <c r="B85" s="20"/>
      <c r="BN85" s="20"/>
      <c r="BO85" s="20"/>
      <c r="BR85" s="105"/>
      <c r="BS85" s="132">
        <v>18</v>
      </c>
      <c r="BT85" s="137" t="s">
        <v>71</v>
      </c>
      <c r="BU85" s="134">
        <v>111.78</v>
      </c>
      <c r="BV85" s="134">
        <v>0.71840000000000004</v>
      </c>
      <c r="BW85" s="134">
        <v>0.99199999999999999</v>
      </c>
      <c r="BX85" s="134">
        <v>0.91090000000000004</v>
      </c>
      <c r="BY85" s="134">
        <v>1232.56</v>
      </c>
      <c r="BZ85" s="134">
        <v>15.3</v>
      </c>
      <c r="CA85" s="134">
        <v>1.3953</v>
      </c>
      <c r="CB85" s="134">
        <v>1.3806</v>
      </c>
      <c r="CC85" s="134">
        <v>8.5189000000000004</v>
      </c>
      <c r="CD85" s="134">
        <v>8.6885999999999992</v>
      </c>
      <c r="CE85" s="134">
        <v>6.7957000000000001</v>
      </c>
      <c r="CF85" s="139">
        <v>0.71965000000000001</v>
      </c>
      <c r="CG85" s="141">
        <v>1</v>
      </c>
      <c r="CH85" s="139"/>
      <c r="CI85" s="135"/>
      <c r="CJ85" s="13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</row>
    <row r="86" spans="1:167" ht="15.75" x14ac:dyDescent="0.25">
      <c r="A86" s="20"/>
      <c r="B86" s="20"/>
      <c r="BN86" s="20"/>
      <c r="BO86" s="20"/>
      <c r="BR86" s="105"/>
      <c r="BS86" s="132">
        <v>19</v>
      </c>
      <c r="BT86" s="137" t="s">
        <v>77</v>
      </c>
      <c r="BU86" s="134">
        <v>112.21</v>
      </c>
      <c r="BV86" s="134">
        <v>0.71809999999999996</v>
      </c>
      <c r="BW86" s="134">
        <v>0.99109999999999998</v>
      </c>
      <c r="BX86" s="134">
        <v>0.90790000000000004</v>
      </c>
      <c r="BY86" s="134">
        <v>1235.8</v>
      </c>
      <c r="BZ86" s="134">
        <v>15.25</v>
      </c>
      <c r="CA86" s="134">
        <v>1.3936999999999999</v>
      </c>
      <c r="CB86" s="134">
        <v>1.3694999999999999</v>
      </c>
      <c r="CC86" s="134">
        <v>8.4967000000000006</v>
      </c>
      <c r="CD86" s="134">
        <v>8.6464999999999996</v>
      </c>
      <c r="CE86" s="134">
        <v>6.7736000000000001</v>
      </c>
      <c r="CF86" s="139">
        <v>0.72153999999999996</v>
      </c>
      <c r="CG86" s="150">
        <v>1</v>
      </c>
      <c r="CH86" s="141"/>
      <c r="CI86" s="141"/>
      <c r="CJ86" s="141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</row>
    <row r="87" spans="1:167" ht="15.75" x14ac:dyDescent="0.25">
      <c r="A87" s="20"/>
      <c r="B87" s="20"/>
      <c r="BN87" s="20"/>
      <c r="BO87" s="20"/>
      <c r="BR87" s="105"/>
      <c r="BS87" s="132">
        <v>20</v>
      </c>
      <c r="BT87" s="137" t="s">
        <v>78</v>
      </c>
      <c r="BU87" s="139">
        <v>113</v>
      </c>
      <c r="BV87" s="139">
        <v>0.7137</v>
      </c>
      <c r="BW87" s="139">
        <v>0.99229999999999996</v>
      </c>
      <c r="BX87" s="139">
        <v>0.90790000000000004</v>
      </c>
      <c r="BY87" s="139">
        <v>1231.5999999999999</v>
      </c>
      <c r="BZ87" s="139">
        <v>15.064</v>
      </c>
      <c r="CA87" s="139">
        <v>1.3857999999999999</v>
      </c>
      <c r="CB87" s="139">
        <v>1.3512999999999999</v>
      </c>
      <c r="CC87" s="139">
        <v>8.5129000000000001</v>
      </c>
      <c r="CD87" s="139">
        <v>8.6397999999999993</v>
      </c>
      <c r="CE87" s="139">
        <v>6.7709999999999999</v>
      </c>
      <c r="CF87" s="139">
        <v>0.71980999999999995</v>
      </c>
      <c r="CG87" s="150">
        <v>1</v>
      </c>
      <c r="CH87" s="141"/>
      <c r="CI87" s="141"/>
      <c r="CJ87" s="141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</row>
    <row r="88" spans="1:167" ht="15.75" x14ac:dyDescent="0.25">
      <c r="B88" s="20"/>
      <c r="BS88" s="132">
        <v>21</v>
      </c>
      <c r="BT88" s="137" t="s">
        <v>79</v>
      </c>
      <c r="BU88" s="134">
        <v>112.92</v>
      </c>
      <c r="BV88" s="134">
        <v>0.72140000000000004</v>
      </c>
      <c r="BW88" s="134">
        <v>1.0002</v>
      </c>
      <c r="BX88" s="134">
        <v>0.91710000000000003</v>
      </c>
      <c r="BY88" s="134">
        <v>1234.96</v>
      </c>
      <c r="BZ88" s="134">
        <v>14.827</v>
      </c>
      <c r="CA88" s="134">
        <v>1.3974</v>
      </c>
      <c r="CB88" s="134">
        <v>1.3552999999999999</v>
      </c>
      <c r="CC88" s="134">
        <v>8.5437999999999992</v>
      </c>
      <c r="CD88" s="134">
        <v>8.7012999999999998</v>
      </c>
      <c r="CE88" s="134">
        <v>6.8398000000000003</v>
      </c>
      <c r="CF88" s="139">
        <v>0.72019999999999995</v>
      </c>
      <c r="CG88" s="150">
        <v>1</v>
      </c>
      <c r="CH88" s="119"/>
    </row>
    <row r="89" spans="1:167" ht="15.75" x14ac:dyDescent="0.25">
      <c r="B89" s="20"/>
      <c r="BS89" s="139"/>
      <c r="BT89" s="108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</row>
    <row r="90" spans="1:167" s="44" customFormat="1" ht="15.75" x14ac:dyDescent="0.25">
      <c r="B90" s="97"/>
      <c r="BN90" s="98"/>
      <c r="BO90" s="98"/>
      <c r="BQ90" s="140"/>
      <c r="BR90" s="129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</row>
    <row r="91" spans="1:167" s="44" customFormat="1" ht="15.75" x14ac:dyDescent="0.25">
      <c r="B91" s="97"/>
      <c r="BN91" s="98"/>
      <c r="BO91" s="98"/>
      <c r="BQ91" s="140"/>
      <c r="BR91" s="129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</row>
    <row r="93" spans="1:167" ht="15.75" x14ac:dyDescent="0.25">
      <c r="BS93" s="141"/>
      <c r="BT93" s="141"/>
      <c r="BU93" s="118">
        <f>AVERAGE(BU68:BU88)</f>
        <v>114.78952380952383</v>
      </c>
      <c r="BV93" s="118">
        <f t="shared" ref="BV93:CG93" si="7">AVERAGE(BV68:BV88)</f>
        <v>0.69876190476190492</v>
      </c>
      <c r="BW93" s="118">
        <f t="shared" si="7"/>
        <v>0.99323809523809525</v>
      </c>
      <c r="BX93" s="118">
        <f t="shared" si="7"/>
        <v>0.90171428571428602</v>
      </c>
      <c r="BY93" s="118">
        <f t="shared" si="7"/>
        <v>1194.9580952380954</v>
      </c>
      <c r="BZ93" s="118">
        <f t="shared" si="7"/>
        <v>15.056571428571431</v>
      </c>
      <c r="CA93" s="118">
        <f t="shared" si="7"/>
        <v>1.4016285714285714</v>
      </c>
      <c r="CB93" s="118">
        <f t="shared" si="7"/>
        <v>1.3805142857142854</v>
      </c>
      <c r="CC93" s="118">
        <f t="shared" si="7"/>
        <v>8.4748095238095242</v>
      </c>
      <c r="CD93" s="118">
        <f t="shared" si="7"/>
        <v>8.6073809523809519</v>
      </c>
      <c r="CE93" s="118">
        <f t="shared" si="7"/>
        <v>6.7277380952380934</v>
      </c>
      <c r="CF93" s="139">
        <f t="shared" si="7"/>
        <v>0.71758523809523822</v>
      </c>
      <c r="CG93" s="118">
        <f t="shared" si="7"/>
        <v>1</v>
      </c>
    </row>
    <row r="94" spans="1:167" ht="15.75" x14ac:dyDescent="0.25">
      <c r="BS94" s="141"/>
      <c r="BT94" s="141"/>
      <c r="BU94" s="118">
        <v>114.78952380952383</v>
      </c>
      <c r="BV94" s="118">
        <v>0.69876190476190492</v>
      </c>
      <c r="BW94" s="118">
        <v>0.99323809523809525</v>
      </c>
      <c r="BX94" s="118">
        <v>0.90171428571428602</v>
      </c>
      <c r="BY94" s="118">
        <v>1194.9580952380954</v>
      </c>
      <c r="BZ94" s="118">
        <v>15.056571428571431</v>
      </c>
      <c r="CA94" s="118">
        <v>1.4016285714285714</v>
      </c>
      <c r="CB94" s="118">
        <v>1.3805142857142854</v>
      </c>
      <c r="CC94" s="118">
        <v>8.4748095238095242</v>
      </c>
      <c r="CD94" s="118">
        <v>8.6073809523809519</v>
      </c>
      <c r="CE94" s="118">
        <v>6.7277380952380934</v>
      </c>
      <c r="CF94" s="139">
        <v>0.71758523809523822</v>
      </c>
      <c r="CG94" s="141">
        <v>1</v>
      </c>
    </row>
    <row r="95" spans="1:167" ht="15.75" x14ac:dyDescent="0.25">
      <c r="BS95" s="119"/>
      <c r="BT95" s="143"/>
      <c r="BU95" s="143">
        <f>BU94-BU93</f>
        <v>0</v>
      </c>
      <c r="BV95" s="143">
        <f t="shared" ref="BV95:CG95" si="8">BV94-BV93</f>
        <v>0</v>
      </c>
      <c r="BW95" s="143">
        <f t="shared" si="8"/>
        <v>0</v>
      </c>
      <c r="BX95" s="143">
        <f t="shared" si="8"/>
        <v>0</v>
      </c>
      <c r="BY95" s="143">
        <f t="shared" si="8"/>
        <v>0</v>
      </c>
      <c r="BZ95" s="143">
        <f t="shared" si="8"/>
        <v>0</v>
      </c>
      <c r="CA95" s="143">
        <f t="shared" si="8"/>
        <v>0</v>
      </c>
      <c r="CB95" s="143">
        <f t="shared" si="8"/>
        <v>0</v>
      </c>
      <c r="CC95" s="143">
        <f t="shared" si="8"/>
        <v>0</v>
      </c>
      <c r="CD95" s="143">
        <f t="shared" si="8"/>
        <v>0</v>
      </c>
      <c r="CE95" s="143">
        <f t="shared" si="8"/>
        <v>0</v>
      </c>
      <c r="CF95" s="143">
        <f t="shared" si="8"/>
        <v>0</v>
      </c>
      <c r="CG95" s="143">
        <f t="shared" si="8"/>
        <v>0</v>
      </c>
    </row>
    <row r="96" spans="1:167" ht="15.75" x14ac:dyDescent="0.25">
      <c r="BS96" s="107" t="s">
        <v>30</v>
      </c>
      <c r="BT96" s="129"/>
      <c r="BU96" s="130">
        <f t="shared" ref="BU96:CG96" si="9">MAX(BU68:BU88)</f>
        <v>121.27</v>
      </c>
      <c r="BV96" s="130">
        <f t="shared" si="9"/>
        <v>0.72140000000000004</v>
      </c>
      <c r="BW96" s="130">
        <f t="shared" si="9"/>
        <v>1.0218</v>
      </c>
      <c r="BX96" s="139">
        <f t="shared" si="9"/>
        <v>0.92079999999999995</v>
      </c>
      <c r="BY96" s="130">
        <f t="shared" si="9"/>
        <v>1238.5999999999999</v>
      </c>
      <c r="BZ96" s="130">
        <f t="shared" si="9"/>
        <v>15.64</v>
      </c>
      <c r="CA96" s="130">
        <f t="shared" si="9"/>
        <v>1.419</v>
      </c>
      <c r="CB96" s="130">
        <f t="shared" si="9"/>
        <v>1.4041999999999999</v>
      </c>
      <c r="CC96" s="130">
        <f t="shared" si="9"/>
        <v>8.5508000000000006</v>
      </c>
      <c r="CD96" s="130">
        <f t="shared" si="9"/>
        <v>8.7219999999999995</v>
      </c>
      <c r="CE96" s="130">
        <f t="shared" si="9"/>
        <v>6.8704000000000001</v>
      </c>
      <c r="CF96" s="139">
        <f t="shared" si="9"/>
        <v>0.72577999999999998</v>
      </c>
      <c r="CG96" s="151">
        <f t="shared" si="9"/>
        <v>1</v>
      </c>
    </row>
    <row r="97" spans="71:85" ht="15.75" x14ac:dyDescent="0.25">
      <c r="BS97" s="107" t="s">
        <v>31</v>
      </c>
      <c r="BT97" s="129"/>
      <c r="BU97" s="130">
        <f>MIN(BU68:BU88)</f>
        <v>111.62</v>
      </c>
      <c r="BV97" s="130">
        <f t="shared" ref="BV97:CF97" si="10">MIN(BV68:BV88)</f>
        <v>0.68230000000000002</v>
      </c>
      <c r="BW97" s="130">
        <f t="shared" si="10"/>
        <v>0.96919999999999995</v>
      </c>
      <c r="BX97" s="130">
        <f t="shared" si="10"/>
        <v>0.88360000000000005</v>
      </c>
      <c r="BY97" s="130">
        <f t="shared" si="10"/>
        <v>1122.5</v>
      </c>
      <c r="BZ97" s="130">
        <f t="shared" si="10"/>
        <v>14.24</v>
      </c>
      <c r="CA97" s="130">
        <f t="shared" si="10"/>
        <v>1.3798999999999999</v>
      </c>
      <c r="CB97" s="130">
        <f t="shared" si="10"/>
        <v>1.3512999999999999</v>
      </c>
      <c r="CC97" s="130">
        <f t="shared" si="10"/>
        <v>8.3704999999999998</v>
      </c>
      <c r="CD97" s="130">
        <f t="shared" si="10"/>
        <v>8.4771000000000001</v>
      </c>
      <c r="CE97" s="130">
        <f t="shared" si="10"/>
        <v>6.5937000000000001</v>
      </c>
      <c r="CF97" s="130">
        <f t="shared" si="10"/>
        <v>0.71004</v>
      </c>
      <c r="CG97" s="151">
        <f>MAX(CG69:CG89)</f>
        <v>1</v>
      </c>
    </row>
    <row r="99" spans="71:85" x14ac:dyDescent="0.2">
      <c r="BU99" s="106">
        <f>BU96-BU97</f>
        <v>9.6499999999999915</v>
      </c>
      <c r="BV99" s="106">
        <f t="shared" ref="BV99:CG99" si="11">BV96-BV97</f>
        <v>3.9100000000000024E-2</v>
      </c>
      <c r="BW99" s="106">
        <f t="shared" si="11"/>
        <v>5.2600000000000091E-2</v>
      </c>
      <c r="BX99" s="106">
        <f t="shared" si="11"/>
        <v>3.71999999999999E-2</v>
      </c>
      <c r="BY99" s="106">
        <f t="shared" si="11"/>
        <v>116.09999999999991</v>
      </c>
      <c r="BZ99" s="106">
        <f t="shared" si="11"/>
        <v>1.4000000000000004</v>
      </c>
      <c r="CA99" s="106">
        <f t="shared" si="11"/>
        <v>3.9100000000000135E-2</v>
      </c>
      <c r="CB99" s="106">
        <f t="shared" si="11"/>
        <v>5.2899999999999947E-2</v>
      </c>
      <c r="CC99" s="106">
        <f t="shared" si="11"/>
        <v>0.18030000000000079</v>
      </c>
      <c r="CD99" s="106">
        <f t="shared" si="11"/>
        <v>0.24489999999999945</v>
      </c>
      <c r="CE99" s="106">
        <f t="shared" si="11"/>
        <v>0.27669999999999995</v>
      </c>
      <c r="CF99" s="106">
        <f t="shared" si="11"/>
        <v>1.5739999999999976E-2</v>
      </c>
      <c r="CG99" s="106">
        <f t="shared" si="11"/>
        <v>0</v>
      </c>
    </row>
  </sheetData>
  <mergeCells count="22">
    <mergeCell ref="BE6:BF6"/>
    <mergeCell ref="BH6:BI6"/>
    <mergeCell ref="BK6:BL6"/>
    <mergeCell ref="BN6:BO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99"/>
  <sheetViews>
    <sheetView topLeftCell="A5" zoomScale="80" zoomScaleNormal="80" workbookViewId="0">
      <pane xSplit="2" topLeftCell="BG1" activePane="topRight" state="frozen"/>
      <selection pane="topRight" activeCell="BK36" sqref="BK36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0.28515625" style="158" customWidth="1"/>
    <col min="18" max="18" width="19.5703125" style="158" customWidth="1"/>
    <col min="19" max="19" width="18.42578125" style="158" customWidth="1"/>
    <col min="20" max="20" width="10.5703125" style="158" customWidth="1"/>
    <col min="21" max="21" width="19.5703125" style="158" customWidth="1"/>
    <col min="22" max="22" width="22" style="158" customWidth="1"/>
    <col min="23" max="23" width="10" style="158" customWidth="1"/>
    <col min="24" max="24" width="20.42578125" style="158" customWidth="1"/>
    <col min="25" max="25" width="19.28515625" style="158" customWidth="1"/>
    <col min="26" max="26" width="10.7109375" style="158" customWidth="1"/>
    <col min="27" max="27" width="20.42578125" style="158" customWidth="1"/>
    <col min="28" max="28" width="17.5703125" style="158" customWidth="1"/>
    <col min="29" max="29" width="9.85546875" style="158" customWidth="1"/>
    <col min="30" max="30" width="18.42578125" style="158" customWidth="1"/>
    <col min="31" max="31" width="17.140625" style="158" customWidth="1"/>
    <col min="32" max="32" width="10.28515625" style="158" customWidth="1"/>
    <col min="33" max="33" width="20.140625" style="158" customWidth="1"/>
    <col min="34" max="34" width="18.7109375" style="158" customWidth="1"/>
    <col min="35" max="35" width="11.7109375" style="158" customWidth="1"/>
    <col min="36" max="36" width="20.28515625" style="158" customWidth="1"/>
    <col min="37" max="37" width="18.85546875" style="158" customWidth="1"/>
    <col min="38" max="38" width="9.140625" style="158" customWidth="1"/>
    <col min="39" max="39" width="21.28515625" style="158" customWidth="1"/>
    <col min="40" max="40" width="19.85546875" style="158" customWidth="1"/>
    <col min="41" max="41" width="10" style="158" customWidth="1"/>
    <col min="42" max="43" width="19.85546875" style="158" customWidth="1"/>
    <col min="44" max="44" width="10.5703125" style="158" customWidth="1"/>
    <col min="45" max="45" width="18" style="158" customWidth="1"/>
    <col min="46" max="46" width="16.140625" style="158" customWidth="1"/>
    <col min="47" max="47" width="8.7109375" style="158" customWidth="1"/>
    <col min="48" max="48" width="21.7109375" style="158" customWidth="1"/>
    <col min="49" max="49" width="18" style="158" customWidth="1"/>
    <col min="50" max="50" width="9.85546875" style="158" customWidth="1"/>
    <col min="51" max="51" width="17.7109375" style="158" customWidth="1"/>
    <col min="52" max="52" width="18.42578125" style="158" customWidth="1"/>
    <col min="53" max="53" width="10.5703125" style="158" customWidth="1"/>
    <col min="54" max="54" width="18.28515625" style="158" customWidth="1"/>
    <col min="55" max="55" width="16.42578125" style="158" customWidth="1"/>
    <col min="56" max="56" width="11.7109375" style="158" customWidth="1"/>
    <col min="57" max="57" width="19" style="158" customWidth="1"/>
    <col min="58" max="58" width="16.42578125" style="158" customWidth="1"/>
    <col min="59" max="59" width="13.140625" style="158" customWidth="1"/>
    <col min="60" max="60" width="19.140625" style="158" customWidth="1"/>
    <col min="61" max="61" width="16.42578125" style="158" customWidth="1"/>
    <col min="62" max="62" width="10.7109375" style="158" customWidth="1"/>
    <col min="63" max="63" width="21.140625" style="161" customWidth="1"/>
    <col min="64" max="64" width="20.28515625" style="161" customWidth="1"/>
    <col min="65" max="66" width="20.28515625" style="158" customWidth="1"/>
    <col min="67" max="67" width="14.7109375" style="160" customWidth="1"/>
    <col min="68" max="68" width="14.140625" style="160" customWidth="1"/>
    <col min="69" max="69" width="25.140625" style="160" customWidth="1"/>
    <col min="70" max="70" width="16.5703125" style="160" customWidth="1"/>
    <col min="71" max="72" width="11.7109375" style="160" customWidth="1"/>
    <col min="73" max="73" width="11.7109375" style="107" customWidth="1"/>
    <col min="74" max="74" width="19.5703125" style="160" customWidth="1"/>
    <col min="75" max="75" width="13.85546875" style="160" customWidth="1"/>
    <col min="76" max="80" width="11.7109375" style="160" customWidth="1"/>
    <col min="81" max="81" width="12.5703125" style="108" customWidth="1"/>
    <col min="82" max="82" width="11.7109375" style="107" customWidth="1"/>
    <col min="83" max="96" width="13.28515625" style="160" customWidth="1"/>
    <col min="97" max="164" width="13.28515625" style="159" customWidth="1"/>
    <col min="165" max="16384" width="9.140625" style="158"/>
  </cols>
  <sheetData>
    <row r="1" spans="1:167" x14ac:dyDescent="0.2">
      <c r="B1" s="159"/>
      <c r="BK1" s="158"/>
      <c r="BL1" s="158"/>
      <c r="BO1" s="163"/>
      <c r="BP1" s="163"/>
      <c r="BU1" s="160"/>
      <c r="BW1" s="107"/>
      <c r="CC1" s="160"/>
      <c r="CD1" s="160"/>
      <c r="CE1" s="108"/>
      <c r="CF1" s="107"/>
      <c r="FI1" s="159"/>
      <c r="FJ1" s="159"/>
      <c r="FK1" s="159"/>
    </row>
    <row r="2" spans="1:167" x14ac:dyDescent="0.2">
      <c r="B2" s="159"/>
      <c r="BK2" s="158"/>
      <c r="BL2" s="158"/>
      <c r="BO2" s="163"/>
      <c r="BP2" s="163"/>
      <c r="BU2" s="160"/>
      <c r="BW2" s="107"/>
      <c r="CC2" s="160"/>
      <c r="CD2" s="160"/>
      <c r="CE2" s="108"/>
      <c r="CF2" s="107"/>
      <c r="FI2" s="159"/>
      <c r="FJ2" s="159"/>
      <c r="FK2" s="159"/>
    </row>
    <row r="3" spans="1:167" ht="15.95" customHeight="1" x14ac:dyDescent="0.25">
      <c r="A3" s="27" t="s">
        <v>32</v>
      </c>
      <c r="B3" s="204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 t="s">
        <v>0</v>
      </c>
      <c r="AF3" s="188"/>
      <c r="AG3" s="188"/>
      <c r="AH3" s="188"/>
      <c r="AI3" s="188"/>
      <c r="AJ3" s="188"/>
      <c r="AK3" s="222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221"/>
      <c r="BL3" s="221"/>
      <c r="BM3" s="171"/>
      <c r="BN3" s="171"/>
      <c r="BO3" s="169"/>
      <c r="BP3" s="169"/>
      <c r="BQ3" s="169"/>
      <c r="BR3" s="169"/>
      <c r="BS3" s="169"/>
      <c r="BT3" s="169"/>
      <c r="BU3" s="169"/>
      <c r="BV3" s="107"/>
    </row>
    <row r="4" spans="1:167" ht="15.95" customHeight="1" x14ac:dyDescent="0.25">
      <c r="A4" s="27"/>
      <c r="B4" s="204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222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221"/>
      <c r="BL4" s="221"/>
      <c r="BM4" s="171"/>
      <c r="BN4" s="171"/>
      <c r="BO4" s="169"/>
      <c r="BP4" s="169"/>
      <c r="BQ4" s="169"/>
      <c r="BR4" s="169"/>
      <c r="BS4" s="169"/>
      <c r="BT4" s="169"/>
      <c r="BU4" s="169"/>
      <c r="BV4" s="107"/>
    </row>
    <row r="5" spans="1:167" ht="15.95" customHeight="1" x14ac:dyDescent="0.25">
      <c r="A5" s="28"/>
      <c r="B5" s="220" t="s">
        <v>103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95"/>
      <c r="BL5" s="195"/>
      <c r="BM5" s="219"/>
      <c r="BN5" s="219"/>
      <c r="BO5" s="243"/>
      <c r="BP5" s="165"/>
      <c r="BQ5" s="165"/>
      <c r="BR5" s="165"/>
      <c r="BS5" s="165"/>
      <c r="BT5" s="169"/>
      <c r="BU5" s="169"/>
      <c r="BV5" s="107"/>
    </row>
    <row r="6" spans="1:167" s="196" customFormat="1" ht="15.95" customHeight="1" thickBot="1" x14ac:dyDescent="0.3">
      <c r="A6" s="29" t="s">
        <v>1</v>
      </c>
      <c r="B6" s="199"/>
      <c r="C6" s="373" t="s">
        <v>102</v>
      </c>
      <c r="D6" s="373"/>
      <c r="E6" s="217"/>
      <c r="F6" s="373" t="s">
        <v>101</v>
      </c>
      <c r="G6" s="373"/>
      <c r="H6" s="216"/>
      <c r="I6" s="373" t="s">
        <v>97</v>
      </c>
      <c r="J6" s="373"/>
      <c r="K6" s="216"/>
      <c r="L6" s="373" t="s">
        <v>96</v>
      </c>
      <c r="M6" s="373"/>
      <c r="N6" s="218"/>
      <c r="O6" s="373" t="s">
        <v>95</v>
      </c>
      <c r="P6" s="373"/>
      <c r="Q6" s="216"/>
      <c r="R6" s="373" t="s">
        <v>94</v>
      </c>
      <c r="S6" s="373"/>
      <c r="T6" s="216"/>
      <c r="U6" s="373" t="s">
        <v>93</v>
      </c>
      <c r="V6" s="373"/>
      <c r="W6" s="218"/>
      <c r="X6" s="373" t="s">
        <v>92</v>
      </c>
      <c r="Y6" s="373"/>
      <c r="Z6" s="218"/>
      <c r="AA6" s="373" t="s">
        <v>91</v>
      </c>
      <c r="AB6" s="373"/>
      <c r="AC6" s="216"/>
      <c r="AD6" s="373" t="s">
        <v>90</v>
      </c>
      <c r="AE6" s="373"/>
      <c r="AF6" s="216"/>
      <c r="AG6" s="373" t="s">
        <v>89</v>
      </c>
      <c r="AH6" s="373"/>
      <c r="AI6" s="216"/>
      <c r="AJ6" s="373" t="s">
        <v>88</v>
      </c>
      <c r="AK6" s="373"/>
      <c r="AL6" s="216"/>
      <c r="AM6" s="373" t="s">
        <v>87</v>
      </c>
      <c r="AN6" s="373"/>
      <c r="AO6" s="217"/>
      <c r="AP6" s="373" t="s">
        <v>86</v>
      </c>
      <c r="AQ6" s="373"/>
      <c r="AR6" s="216"/>
      <c r="AS6" s="373" t="s">
        <v>85</v>
      </c>
      <c r="AT6" s="373"/>
      <c r="AU6" s="216"/>
      <c r="AV6" s="373" t="s">
        <v>84</v>
      </c>
      <c r="AW6" s="373"/>
      <c r="AX6" s="216"/>
      <c r="AY6" s="373" t="s">
        <v>83</v>
      </c>
      <c r="AZ6" s="373"/>
      <c r="BA6" s="216"/>
      <c r="BB6" s="373" t="s">
        <v>100</v>
      </c>
      <c r="BC6" s="373"/>
      <c r="BD6" s="217"/>
      <c r="BE6" s="373" t="s">
        <v>81</v>
      </c>
      <c r="BF6" s="373"/>
      <c r="BG6" s="217"/>
      <c r="BH6" s="373" t="s">
        <v>80</v>
      </c>
      <c r="BI6" s="373"/>
      <c r="BJ6" s="216"/>
      <c r="BK6" s="373" t="s">
        <v>2</v>
      </c>
      <c r="BL6" s="373"/>
      <c r="BM6" s="215"/>
      <c r="BN6" s="215"/>
      <c r="BO6" s="244"/>
      <c r="BP6" s="243"/>
      <c r="BQ6" s="243"/>
      <c r="BR6" s="243"/>
      <c r="BS6" s="243"/>
      <c r="BT6" s="243"/>
      <c r="BU6" s="165"/>
      <c r="BV6" s="107"/>
      <c r="BW6" s="160"/>
      <c r="BX6" s="160"/>
      <c r="BY6" s="160"/>
      <c r="BZ6" s="160"/>
      <c r="CA6" s="160"/>
      <c r="CB6" s="160"/>
      <c r="CC6" s="108"/>
      <c r="CD6" s="107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</row>
    <row r="7" spans="1:167" ht="15.95" customHeight="1" thickTop="1" x14ac:dyDescent="0.25">
      <c r="A7" s="28"/>
      <c r="B7" s="205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7"/>
      <c r="BL7" s="187"/>
      <c r="BM7" s="203"/>
      <c r="BN7" s="203"/>
      <c r="BO7" s="245"/>
      <c r="BP7" s="165"/>
      <c r="BQ7" s="165"/>
      <c r="BR7" s="165"/>
      <c r="BS7" s="165"/>
      <c r="BT7" s="165"/>
      <c r="BU7" s="165"/>
      <c r="BV7" s="107"/>
    </row>
    <row r="8" spans="1:167" ht="15.6" customHeight="1" x14ac:dyDescent="0.25">
      <c r="A8" s="28"/>
      <c r="B8" s="205"/>
      <c r="C8" s="187"/>
      <c r="D8" s="187" t="s">
        <v>3</v>
      </c>
      <c r="E8" s="187"/>
      <c r="F8" s="187"/>
      <c r="G8" s="187" t="s">
        <v>3</v>
      </c>
      <c r="H8" s="188"/>
      <c r="I8" s="187"/>
      <c r="J8" s="187" t="s">
        <v>3</v>
      </c>
      <c r="K8" s="188"/>
      <c r="L8" s="187"/>
      <c r="M8" s="187" t="s">
        <v>3</v>
      </c>
      <c r="N8" s="188"/>
      <c r="O8" s="187"/>
      <c r="P8" s="187" t="s">
        <v>3</v>
      </c>
      <c r="Q8" s="188"/>
      <c r="R8" s="187"/>
      <c r="S8" s="187" t="s">
        <v>3</v>
      </c>
      <c r="T8" s="188"/>
      <c r="U8" s="187"/>
      <c r="V8" s="187" t="s">
        <v>3</v>
      </c>
      <c r="W8" s="188"/>
      <c r="X8" s="187"/>
      <c r="Y8" s="187" t="s">
        <v>3</v>
      </c>
      <c r="Z8" s="188"/>
      <c r="AA8" s="187"/>
      <c r="AB8" s="187" t="s">
        <v>3</v>
      </c>
      <c r="AC8" s="188"/>
      <c r="AD8" s="187"/>
      <c r="AE8" s="187" t="s">
        <v>3</v>
      </c>
      <c r="AF8" s="188"/>
      <c r="AG8" s="187"/>
      <c r="AH8" s="187" t="s">
        <v>3</v>
      </c>
      <c r="AI8" s="188"/>
      <c r="AJ8" s="187"/>
      <c r="AK8" s="187" t="s">
        <v>3</v>
      </c>
      <c r="AL8" s="188"/>
      <c r="AM8" s="187"/>
      <c r="AN8" s="187" t="s">
        <v>3</v>
      </c>
      <c r="AO8" s="187"/>
      <c r="AP8" s="187"/>
      <c r="AQ8" s="187" t="s">
        <v>3</v>
      </c>
      <c r="AR8" s="188"/>
      <c r="AS8" s="187"/>
      <c r="AT8" s="187" t="s">
        <v>3</v>
      </c>
      <c r="AU8" s="188"/>
      <c r="AV8" s="187"/>
      <c r="AW8" s="187" t="s">
        <v>3</v>
      </c>
      <c r="AX8" s="188"/>
      <c r="AY8" s="187"/>
      <c r="AZ8" s="187" t="s">
        <v>3</v>
      </c>
      <c r="BA8" s="188"/>
      <c r="BB8" s="187"/>
      <c r="BC8" s="187" t="s">
        <v>3</v>
      </c>
      <c r="BD8" s="187"/>
      <c r="BE8" s="187"/>
      <c r="BF8" s="187" t="s">
        <v>3</v>
      </c>
      <c r="BG8" s="187"/>
      <c r="BH8" s="187"/>
      <c r="BI8" s="187" t="s">
        <v>3</v>
      </c>
      <c r="BJ8" s="188"/>
      <c r="BK8" s="187"/>
      <c r="BL8" s="187" t="s">
        <v>3</v>
      </c>
      <c r="BM8" s="203"/>
      <c r="BN8" s="203"/>
      <c r="BO8" s="245"/>
      <c r="BP8" s="165"/>
      <c r="BQ8" s="165"/>
      <c r="BR8" s="165"/>
      <c r="BS8" s="165"/>
      <c r="BT8" s="165"/>
      <c r="BU8" s="165"/>
      <c r="BV8" s="107"/>
    </row>
    <row r="9" spans="1:167" ht="15.95" customHeight="1" x14ac:dyDescent="0.25">
      <c r="A9" s="30"/>
      <c r="B9" s="205"/>
      <c r="C9" s="187" t="s">
        <v>3</v>
      </c>
      <c r="D9" s="187" t="s">
        <v>19</v>
      </c>
      <c r="E9" s="187"/>
      <c r="F9" s="187" t="s">
        <v>3</v>
      </c>
      <c r="G9" s="187" t="s">
        <v>19</v>
      </c>
      <c r="H9" s="187"/>
      <c r="I9" s="187" t="s">
        <v>3</v>
      </c>
      <c r="J9" s="187" t="s">
        <v>19</v>
      </c>
      <c r="K9" s="187"/>
      <c r="L9" s="187" t="s">
        <v>3</v>
      </c>
      <c r="M9" s="187" t="s">
        <v>19</v>
      </c>
      <c r="N9" s="187"/>
      <c r="O9" s="187" t="s">
        <v>3</v>
      </c>
      <c r="P9" s="187" t="s">
        <v>19</v>
      </c>
      <c r="Q9" s="187"/>
      <c r="R9" s="187" t="s">
        <v>3</v>
      </c>
      <c r="S9" s="187" t="s">
        <v>19</v>
      </c>
      <c r="T9" s="187"/>
      <c r="U9" s="187" t="s">
        <v>3</v>
      </c>
      <c r="V9" s="187" t="s">
        <v>19</v>
      </c>
      <c r="W9" s="187"/>
      <c r="X9" s="187" t="s">
        <v>3</v>
      </c>
      <c r="Y9" s="187" t="s">
        <v>19</v>
      </c>
      <c r="Z9" s="187"/>
      <c r="AA9" s="187" t="s">
        <v>3</v>
      </c>
      <c r="AB9" s="187" t="s">
        <v>19</v>
      </c>
      <c r="AC9" s="187"/>
      <c r="AD9" s="187" t="s">
        <v>3</v>
      </c>
      <c r="AE9" s="187" t="s">
        <v>19</v>
      </c>
      <c r="AF9" s="187"/>
      <c r="AG9" s="187" t="s">
        <v>3</v>
      </c>
      <c r="AH9" s="187" t="s">
        <v>19</v>
      </c>
      <c r="AI9" s="187"/>
      <c r="AJ9" s="187" t="s">
        <v>3</v>
      </c>
      <c r="AK9" s="187" t="s">
        <v>19</v>
      </c>
      <c r="AL9" s="187"/>
      <c r="AM9" s="187" t="s">
        <v>3</v>
      </c>
      <c r="AN9" s="187" t="s">
        <v>19</v>
      </c>
      <c r="AO9" s="187"/>
      <c r="AP9" s="187" t="s">
        <v>3</v>
      </c>
      <c r="AQ9" s="187" t="s">
        <v>19</v>
      </c>
      <c r="AR9" s="187"/>
      <c r="AS9" s="187" t="s">
        <v>3</v>
      </c>
      <c r="AT9" s="187" t="s">
        <v>19</v>
      </c>
      <c r="AU9" s="187"/>
      <c r="AV9" s="187" t="s">
        <v>3</v>
      </c>
      <c r="AW9" s="187" t="s">
        <v>19</v>
      </c>
      <c r="AX9" s="187"/>
      <c r="AY9" s="187" t="s">
        <v>3</v>
      </c>
      <c r="AZ9" s="187" t="s">
        <v>19</v>
      </c>
      <c r="BA9" s="187"/>
      <c r="BB9" s="187" t="s">
        <v>3</v>
      </c>
      <c r="BC9" s="187" t="s">
        <v>19</v>
      </c>
      <c r="BD9" s="187"/>
      <c r="BE9" s="187" t="s">
        <v>3</v>
      </c>
      <c r="BF9" s="187" t="s">
        <v>19</v>
      </c>
      <c r="BG9" s="187"/>
      <c r="BH9" s="187" t="s">
        <v>3</v>
      </c>
      <c r="BI9" s="187" t="s">
        <v>19</v>
      </c>
      <c r="BJ9" s="187"/>
      <c r="BK9" s="187" t="s">
        <v>3</v>
      </c>
      <c r="BL9" s="187" t="s">
        <v>19</v>
      </c>
      <c r="BM9" s="203"/>
      <c r="BN9" s="203"/>
      <c r="BO9" s="245"/>
      <c r="BP9" s="245"/>
      <c r="BQ9" s="245"/>
      <c r="BR9" s="245"/>
      <c r="BS9" s="245"/>
      <c r="BT9" s="245"/>
      <c r="BU9" s="245"/>
      <c r="BV9" s="107"/>
    </row>
    <row r="10" spans="1:167" ht="15.95" customHeight="1" x14ac:dyDescent="0.25">
      <c r="A10" s="28"/>
      <c r="B10" s="214" t="s">
        <v>20</v>
      </c>
      <c r="C10" s="187" t="s">
        <v>23</v>
      </c>
      <c r="D10" s="187" t="s">
        <v>21</v>
      </c>
      <c r="E10" s="187"/>
      <c r="F10" s="187" t="s">
        <v>23</v>
      </c>
      <c r="G10" s="187" t="s">
        <v>21</v>
      </c>
      <c r="H10" s="187"/>
      <c r="I10" s="187" t="s">
        <v>23</v>
      </c>
      <c r="J10" s="187" t="s">
        <v>21</v>
      </c>
      <c r="K10" s="187"/>
      <c r="L10" s="187" t="s">
        <v>23</v>
      </c>
      <c r="M10" s="187" t="s">
        <v>21</v>
      </c>
      <c r="N10" s="187"/>
      <c r="O10" s="187" t="s">
        <v>23</v>
      </c>
      <c r="P10" s="187" t="s">
        <v>21</v>
      </c>
      <c r="Q10" s="187"/>
      <c r="R10" s="187" t="s">
        <v>23</v>
      </c>
      <c r="S10" s="187" t="s">
        <v>21</v>
      </c>
      <c r="T10" s="187"/>
      <c r="U10" s="187" t="s">
        <v>23</v>
      </c>
      <c r="V10" s="187" t="s">
        <v>21</v>
      </c>
      <c r="W10" s="187"/>
      <c r="X10" s="187" t="s">
        <v>23</v>
      </c>
      <c r="Y10" s="187" t="s">
        <v>21</v>
      </c>
      <c r="Z10" s="187"/>
      <c r="AA10" s="187" t="s">
        <v>23</v>
      </c>
      <c r="AB10" s="187" t="s">
        <v>21</v>
      </c>
      <c r="AC10" s="187"/>
      <c r="AD10" s="187" t="s">
        <v>23</v>
      </c>
      <c r="AE10" s="187" t="s">
        <v>21</v>
      </c>
      <c r="AF10" s="187"/>
      <c r="AG10" s="187" t="s">
        <v>23</v>
      </c>
      <c r="AH10" s="187" t="s">
        <v>21</v>
      </c>
      <c r="AI10" s="187"/>
      <c r="AJ10" s="187" t="s">
        <v>23</v>
      </c>
      <c r="AK10" s="187" t="s">
        <v>21</v>
      </c>
      <c r="AL10" s="187"/>
      <c r="AM10" s="187" t="s">
        <v>23</v>
      </c>
      <c r="AN10" s="187" t="s">
        <v>21</v>
      </c>
      <c r="AO10" s="187"/>
      <c r="AP10" s="187" t="s">
        <v>23</v>
      </c>
      <c r="AQ10" s="187" t="s">
        <v>21</v>
      </c>
      <c r="AR10" s="187"/>
      <c r="AS10" s="187" t="s">
        <v>23</v>
      </c>
      <c r="AT10" s="187" t="s">
        <v>21</v>
      </c>
      <c r="AU10" s="187"/>
      <c r="AV10" s="187" t="s">
        <v>23</v>
      </c>
      <c r="AW10" s="187" t="s">
        <v>21</v>
      </c>
      <c r="AX10" s="187"/>
      <c r="AY10" s="187" t="s">
        <v>23</v>
      </c>
      <c r="AZ10" s="187" t="s">
        <v>21</v>
      </c>
      <c r="BA10" s="187"/>
      <c r="BB10" s="187" t="s">
        <v>23</v>
      </c>
      <c r="BC10" s="187" t="s">
        <v>21</v>
      </c>
      <c r="BD10" s="187"/>
      <c r="BE10" s="187" t="s">
        <v>23</v>
      </c>
      <c r="BF10" s="187" t="s">
        <v>21</v>
      </c>
      <c r="BG10" s="187"/>
      <c r="BH10" s="187" t="s">
        <v>23</v>
      </c>
      <c r="BI10" s="187" t="s">
        <v>21</v>
      </c>
      <c r="BJ10" s="187"/>
      <c r="BK10" s="187" t="s">
        <v>24</v>
      </c>
      <c r="BL10" s="187" t="s">
        <v>21</v>
      </c>
      <c r="BM10" s="203"/>
      <c r="BN10" s="203"/>
      <c r="BO10" s="245"/>
      <c r="BP10" s="245"/>
      <c r="BQ10" s="245"/>
      <c r="BR10" s="245"/>
      <c r="BS10" s="245"/>
      <c r="BT10" s="245"/>
      <c r="BU10" s="245"/>
      <c r="BV10" s="107"/>
    </row>
    <row r="11" spans="1:167" s="210" customFormat="1" ht="15.75" customHeight="1" x14ac:dyDescent="0.25">
      <c r="A11" s="39"/>
      <c r="B11" s="213"/>
      <c r="C11" s="187"/>
      <c r="D11" s="187" t="s">
        <v>22</v>
      </c>
      <c r="E11" s="187"/>
      <c r="F11" s="187"/>
      <c r="G11" s="187" t="s">
        <v>22</v>
      </c>
      <c r="H11" s="187"/>
      <c r="I11" s="187"/>
      <c r="J11" s="187" t="s">
        <v>22</v>
      </c>
      <c r="K11" s="187"/>
      <c r="L11" s="187"/>
      <c r="M11" s="187" t="s">
        <v>22</v>
      </c>
      <c r="N11" s="187"/>
      <c r="O11" s="187"/>
      <c r="P11" s="187" t="s">
        <v>22</v>
      </c>
      <c r="Q11" s="187"/>
      <c r="R11" s="187"/>
      <c r="S11" s="187" t="s">
        <v>22</v>
      </c>
      <c r="T11" s="187"/>
      <c r="U11" s="187"/>
      <c r="V11" s="187" t="s">
        <v>22</v>
      </c>
      <c r="W11" s="187"/>
      <c r="X11" s="187"/>
      <c r="Y11" s="187" t="s">
        <v>22</v>
      </c>
      <c r="Z11" s="187"/>
      <c r="AA11" s="187"/>
      <c r="AB11" s="187" t="s">
        <v>22</v>
      </c>
      <c r="AC11" s="187"/>
      <c r="AD11" s="187"/>
      <c r="AE11" s="187" t="s">
        <v>22</v>
      </c>
      <c r="AF11" s="187"/>
      <c r="AG11" s="187"/>
      <c r="AH11" s="187" t="s">
        <v>22</v>
      </c>
      <c r="AI11" s="187"/>
      <c r="AJ11" s="187"/>
      <c r="AK11" s="187" t="s">
        <v>22</v>
      </c>
      <c r="AL11" s="187"/>
      <c r="AM11" s="187"/>
      <c r="AN11" s="187" t="s">
        <v>22</v>
      </c>
      <c r="AO11" s="187"/>
      <c r="AP11" s="187"/>
      <c r="AQ11" s="187" t="s">
        <v>22</v>
      </c>
      <c r="AR11" s="187"/>
      <c r="AS11" s="187"/>
      <c r="AT11" s="187" t="s">
        <v>22</v>
      </c>
      <c r="AU11" s="187"/>
      <c r="AV11" s="187"/>
      <c r="AW11" s="187" t="s">
        <v>22</v>
      </c>
      <c r="AX11" s="187"/>
      <c r="AY11" s="187"/>
      <c r="AZ11" s="187" t="s">
        <v>22</v>
      </c>
      <c r="BA11" s="187"/>
      <c r="BB11" s="187"/>
      <c r="BC11" s="187" t="s">
        <v>22</v>
      </c>
      <c r="BD11" s="187"/>
      <c r="BE11" s="187"/>
      <c r="BF11" s="187" t="s">
        <v>22</v>
      </c>
      <c r="BG11" s="187"/>
      <c r="BH11" s="187"/>
      <c r="BI11" s="187" t="s">
        <v>22</v>
      </c>
      <c r="BJ11" s="187"/>
      <c r="BK11" s="187"/>
      <c r="BL11" s="187" t="s">
        <v>22</v>
      </c>
      <c r="BM11" s="203"/>
      <c r="BN11" s="203"/>
      <c r="BO11" s="245"/>
      <c r="BP11" s="245"/>
      <c r="BQ11" s="245"/>
      <c r="BR11" s="245"/>
      <c r="BS11" s="245"/>
      <c r="BT11" s="245"/>
      <c r="BU11" s="245"/>
      <c r="BV11" s="114"/>
      <c r="BW11" s="212"/>
      <c r="BX11" s="212"/>
      <c r="BY11" s="212"/>
      <c r="BZ11" s="212"/>
      <c r="CA11" s="212"/>
      <c r="CB11" s="212"/>
      <c r="CC11" s="116"/>
      <c r="CD11" s="114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</row>
    <row r="12" spans="1:167" ht="15.95" customHeight="1" x14ac:dyDescent="0.25">
      <c r="A12" s="28"/>
      <c r="B12" s="205"/>
      <c r="C12" s="187"/>
      <c r="D12" s="187" t="s">
        <v>4</v>
      </c>
      <c r="E12" s="187"/>
      <c r="F12" s="187"/>
      <c r="G12" s="187" t="s">
        <v>4</v>
      </c>
      <c r="H12" s="187"/>
      <c r="I12" s="187"/>
      <c r="J12" s="187" t="s">
        <v>4</v>
      </c>
      <c r="K12" s="187"/>
      <c r="L12" s="187"/>
      <c r="M12" s="187" t="s">
        <v>4</v>
      </c>
      <c r="N12" s="188"/>
      <c r="O12" s="187"/>
      <c r="P12" s="187" t="s">
        <v>4</v>
      </c>
      <c r="Q12" s="187"/>
      <c r="R12" s="187"/>
      <c r="S12" s="187" t="s">
        <v>4</v>
      </c>
      <c r="T12" s="187"/>
      <c r="U12" s="187"/>
      <c r="V12" s="187" t="s">
        <v>4</v>
      </c>
      <c r="W12" s="187"/>
      <c r="X12" s="187"/>
      <c r="Y12" s="187" t="s">
        <v>4</v>
      </c>
      <c r="Z12" s="187"/>
      <c r="AA12" s="187"/>
      <c r="AB12" s="187" t="s">
        <v>4</v>
      </c>
      <c r="AC12" s="187"/>
      <c r="AD12" s="187"/>
      <c r="AE12" s="187" t="s">
        <v>4</v>
      </c>
      <c r="AF12" s="187"/>
      <c r="AG12" s="187"/>
      <c r="AH12" s="187" t="s">
        <v>4</v>
      </c>
      <c r="AI12" s="187"/>
      <c r="AJ12" s="187"/>
      <c r="AK12" s="187" t="s">
        <v>4</v>
      </c>
      <c r="AL12" s="187"/>
      <c r="AM12" s="187"/>
      <c r="AN12" s="187" t="s">
        <v>4</v>
      </c>
      <c r="AO12" s="187"/>
      <c r="AP12" s="187"/>
      <c r="AQ12" s="187" t="s">
        <v>4</v>
      </c>
      <c r="AR12" s="187"/>
      <c r="AS12" s="187"/>
      <c r="AT12" s="187" t="s">
        <v>4</v>
      </c>
      <c r="AU12" s="187"/>
      <c r="AV12" s="187"/>
      <c r="AW12" s="187" t="s">
        <v>4</v>
      </c>
      <c r="AX12" s="187"/>
      <c r="AY12" s="187"/>
      <c r="AZ12" s="187" t="s">
        <v>4</v>
      </c>
      <c r="BA12" s="187"/>
      <c r="BB12" s="187"/>
      <c r="BC12" s="187" t="s">
        <v>4</v>
      </c>
      <c r="BD12" s="187"/>
      <c r="BE12" s="187"/>
      <c r="BF12" s="187" t="s">
        <v>4</v>
      </c>
      <c r="BG12" s="187"/>
      <c r="BH12" s="187"/>
      <c r="BI12" s="187" t="s">
        <v>4</v>
      </c>
      <c r="BJ12" s="187"/>
      <c r="BK12" s="187"/>
      <c r="BL12" s="187" t="s">
        <v>4</v>
      </c>
      <c r="BM12" s="203"/>
      <c r="BN12" s="203"/>
      <c r="BO12" s="245"/>
      <c r="BP12" s="165"/>
      <c r="BQ12" s="245"/>
      <c r="BR12" s="245"/>
      <c r="BS12" s="245"/>
      <c r="BT12" s="245"/>
      <c r="BU12" s="245"/>
      <c r="BV12" s="117"/>
    </row>
    <row r="13" spans="1:167" s="206" customFormat="1" ht="14.25" customHeight="1" x14ac:dyDescent="0.25">
      <c r="A13" s="31"/>
      <c r="B13" s="209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7"/>
      <c r="BM13" s="203"/>
      <c r="BN13" s="203"/>
      <c r="BO13" s="245"/>
      <c r="BP13" s="165"/>
      <c r="BQ13" s="165"/>
      <c r="BR13" s="165"/>
      <c r="BS13" s="165"/>
      <c r="BT13" s="165"/>
      <c r="BU13" s="165"/>
      <c r="BV13" s="107"/>
      <c r="BW13" s="160"/>
      <c r="BX13" s="160"/>
      <c r="BY13" s="160"/>
      <c r="BZ13" s="160"/>
      <c r="CA13" s="160"/>
      <c r="CB13" s="160"/>
      <c r="CC13" s="108"/>
      <c r="CD13" s="107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</row>
    <row r="14" spans="1:167" ht="16.5" customHeight="1" x14ac:dyDescent="0.25">
      <c r="A14" s="32" t="s">
        <v>1</v>
      </c>
      <c r="B14" s="205"/>
      <c r="C14" s="204"/>
      <c r="D14" s="188"/>
      <c r="E14" s="188"/>
      <c r="F14" s="188"/>
      <c r="G14" s="188"/>
      <c r="H14" s="188"/>
      <c r="I14" s="204"/>
      <c r="J14" s="188"/>
      <c r="K14" s="188"/>
      <c r="L14" s="204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7"/>
      <c r="BM14" s="203"/>
      <c r="BN14" s="203"/>
      <c r="BO14" s="245"/>
      <c r="BP14" s="165"/>
      <c r="BQ14" s="165"/>
      <c r="BR14" s="165"/>
      <c r="BS14" s="165"/>
      <c r="BT14" s="165"/>
      <c r="BU14" s="165"/>
      <c r="BV14" s="107"/>
    </row>
    <row r="15" spans="1:167" ht="15.95" customHeight="1" x14ac:dyDescent="0.25">
      <c r="A15" s="30">
        <v>1</v>
      </c>
      <c r="B15" s="201" t="s">
        <v>5</v>
      </c>
      <c r="C15" s="36">
        <v>113.16</v>
      </c>
      <c r="D15" s="47">
        <v>112.12</v>
      </c>
      <c r="E15" s="47"/>
      <c r="F15" s="36">
        <v>114.32</v>
      </c>
      <c r="G15" s="47">
        <v>111.09</v>
      </c>
      <c r="H15" s="188"/>
      <c r="I15" s="36">
        <v>113.93</v>
      </c>
      <c r="J15" s="47">
        <v>111.44</v>
      </c>
      <c r="K15" s="188"/>
      <c r="L15" s="36">
        <v>113.69</v>
      </c>
      <c r="M15" s="47">
        <v>110.7</v>
      </c>
      <c r="N15" s="188"/>
      <c r="O15" s="36">
        <v>113.43</v>
      </c>
      <c r="P15" s="47">
        <v>110.98</v>
      </c>
      <c r="Q15" s="188"/>
      <c r="R15" s="36">
        <v>112.84</v>
      </c>
      <c r="S15" s="47">
        <v>111.07</v>
      </c>
      <c r="T15" s="188"/>
      <c r="U15" s="36">
        <v>112.26</v>
      </c>
      <c r="V15" s="47">
        <v>112.03</v>
      </c>
      <c r="W15" s="188"/>
      <c r="X15" s="36">
        <v>113.48</v>
      </c>
      <c r="Y15" s="47">
        <v>110.83</v>
      </c>
      <c r="Z15" s="188"/>
      <c r="AA15" s="36">
        <v>113.83</v>
      </c>
      <c r="AB15" s="47">
        <v>109.26</v>
      </c>
      <c r="AC15" s="188"/>
      <c r="AD15" s="36">
        <v>113.04</v>
      </c>
      <c r="AE15" s="47">
        <v>110.12</v>
      </c>
      <c r="AF15" s="188"/>
      <c r="AG15" s="36">
        <v>113.55</v>
      </c>
      <c r="AH15" s="47">
        <v>109.66</v>
      </c>
      <c r="AI15" s="188"/>
      <c r="AJ15" s="36">
        <v>111.25</v>
      </c>
      <c r="AK15" s="47">
        <v>109.84</v>
      </c>
      <c r="AL15" s="188"/>
      <c r="AM15" s="36">
        <v>111.41</v>
      </c>
      <c r="AN15" s="47">
        <v>110.29</v>
      </c>
      <c r="AO15" s="47"/>
      <c r="AP15" s="36">
        <v>111.47</v>
      </c>
      <c r="AQ15" s="47">
        <v>110.3</v>
      </c>
      <c r="AR15" s="188"/>
      <c r="AS15" s="36">
        <v>112.69</v>
      </c>
      <c r="AT15" s="47">
        <v>109.69</v>
      </c>
      <c r="AU15" s="188"/>
      <c r="AV15" s="36">
        <v>112.69</v>
      </c>
      <c r="AW15" s="47">
        <v>109.97</v>
      </c>
      <c r="AX15" s="188"/>
      <c r="AY15" s="36">
        <v>112.98</v>
      </c>
      <c r="AZ15" s="47">
        <v>109.78</v>
      </c>
      <c r="BA15" s="188"/>
      <c r="BB15" s="36">
        <v>113.65</v>
      </c>
      <c r="BC15" s="47">
        <v>109.03</v>
      </c>
      <c r="BD15" s="47"/>
      <c r="BE15" s="36">
        <v>112.29</v>
      </c>
      <c r="BF15" s="47">
        <v>109.2</v>
      </c>
      <c r="BG15" s="47"/>
      <c r="BH15" s="36">
        <v>112.37</v>
      </c>
      <c r="BI15" s="47">
        <v>108.8</v>
      </c>
      <c r="BJ15" s="188"/>
      <c r="BK15" s="36">
        <f t="shared" ref="BK15:BK27" si="0">(C15+F15+I15+L15+O15+R15+U15+X15+AA15+AD15+AG15+AJ15+AM15+AP15+AS15+AV15+AY15+BB15+BE15+BH15)/20</f>
        <v>112.91650000000001</v>
      </c>
      <c r="BL15" s="53">
        <f t="shared" ref="BL15:BL27" si="1">(D15+G15+J15+M15+P15+S15+V15+Y15+AB15+AE15+AH15+AK15+AN15+AQ15+AT15+AW15+AZ15+BC15+BF15+BI15)/20</f>
        <v>110.30999999999999</v>
      </c>
      <c r="BM15" s="100"/>
      <c r="BN15" s="100"/>
      <c r="BO15" s="118"/>
      <c r="BP15" s="119"/>
      <c r="BQ15" s="165"/>
      <c r="BR15" s="165"/>
      <c r="BS15" s="120"/>
      <c r="BT15" s="120"/>
      <c r="BU15" s="165"/>
      <c r="BV15" s="107"/>
    </row>
    <row r="16" spans="1:167" s="202" customFormat="1" ht="15.95" customHeight="1" x14ac:dyDescent="0.25">
      <c r="A16" s="30">
        <v>2</v>
      </c>
      <c r="B16" s="201" t="s">
        <v>6</v>
      </c>
      <c r="C16" s="36">
        <v>0.71450000000000002</v>
      </c>
      <c r="D16" s="47">
        <v>177.57</v>
      </c>
      <c r="E16" s="47"/>
      <c r="F16" s="36">
        <v>0.71709999999999996</v>
      </c>
      <c r="G16" s="47">
        <v>177.1</v>
      </c>
      <c r="H16" s="188"/>
      <c r="I16" s="36">
        <v>0.71060000000000001</v>
      </c>
      <c r="J16" s="47">
        <v>178.67</v>
      </c>
      <c r="K16" s="188"/>
      <c r="L16" s="36">
        <v>0.70720000000000005</v>
      </c>
      <c r="M16" s="47">
        <v>177.95</v>
      </c>
      <c r="N16" s="188"/>
      <c r="O16" s="36">
        <v>0.70699999999999996</v>
      </c>
      <c r="P16" s="47">
        <v>178.06</v>
      </c>
      <c r="Q16" s="188"/>
      <c r="R16" s="36">
        <v>0.70289999999999997</v>
      </c>
      <c r="S16" s="47">
        <v>178.31</v>
      </c>
      <c r="T16" s="188"/>
      <c r="U16" s="36">
        <v>0.70279999999999998</v>
      </c>
      <c r="V16" s="47">
        <v>178.95</v>
      </c>
      <c r="W16" s="188"/>
      <c r="X16" s="36">
        <v>0.70309999999999995</v>
      </c>
      <c r="Y16" s="47">
        <v>178.87</v>
      </c>
      <c r="Z16" s="188"/>
      <c r="AA16" s="36">
        <v>0.69969999999999999</v>
      </c>
      <c r="AB16" s="47">
        <v>177.75</v>
      </c>
      <c r="AC16" s="188"/>
      <c r="AD16" s="36">
        <v>0.7056</v>
      </c>
      <c r="AE16" s="47">
        <v>176.41</v>
      </c>
      <c r="AF16" s="188"/>
      <c r="AG16" s="36">
        <v>0.70889999999999997</v>
      </c>
      <c r="AH16" s="47">
        <v>175.66</v>
      </c>
      <c r="AI16" s="188"/>
      <c r="AJ16" s="36">
        <v>0.69689999999999996</v>
      </c>
      <c r="AK16" s="47">
        <v>175.36</v>
      </c>
      <c r="AL16" s="188"/>
      <c r="AM16" s="36">
        <v>0.6925</v>
      </c>
      <c r="AN16" s="47">
        <v>177.42</v>
      </c>
      <c r="AO16" s="47"/>
      <c r="AP16" s="36">
        <v>0.69420000000000004</v>
      </c>
      <c r="AQ16" s="47">
        <v>177.12</v>
      </c>
      <c r="AR16" s="188"/>
      <c r="AS16" s="36">
        <v>0.70599999999999996</v>
      </c>
      <c r="AT16" s="47">
        <v>175.08</v>
      </c>
      <c r="AU16" s="188"/>
      <c r="AV16" s="36">
        <v>0.70850000000000002</v>
      </c>
      <c r="AW16" s="47">
        <v>174.93</v>
      </c>
      <c r="AX16" s="188"/>
      <c r="AY16" s="36">
        <v>0.70689999999999997</v>
      </c>
      <c r="AZ16" s="47">
        <v>175.47</v>
      </c>
      <c r="BA16" s="188"/>
      <c r="BB16" s="36">
        <v>0.70120000000000005</v>
      </c>
      <c r="BC16" s="47">
        <v>176.72</v>
      </c>
      <c r="BD16" s="47"/>
      <c r="BE16" s="36">
        <v>0.69520000000000004</v>
      </c>
      <c r="BF16" s="47">
        <v>176.39</v>
      </c>
      <c r="BG16" s="47"/>
      <c r="BH16" s="36">
        <v>0.69510000000000005</v>
      </c>
      <c r="BI16" s="47">
        <v>175.88</v>
      </c>
      <c r="BJ16" s="188"/>
      <c r="BK16" s="36">
        <f t="shared" si="0"/>
        <v>0.70379499999999995</v>
      </c>
      <c r="BL16" s="53">
        <f t="shared" si="1"/>
        <v>176.98349999999999</v>
      </c>
      <c r="BM16" s="100"/>
      <c r="BN16" s="100"/>
      <c r="BO16" s="118"/>
      <c r="BP16" s="119"/>
      <c r="BQ16" s="165"/>
      <c r="BR16" s="165"/>
      <c r="BS16" s="120"/>
      <c r="BT16" s="120"/>
      <c r="BU16" s="165"/>
      <c r="BV16" s="107"/>
      <c r="BW16" s="160"/>
      <c r="BX16" s="160"/>
      <c r="BY16" s="160"/>
      <c r="BZ16" s="160"/>
      <c r="CA16" s="160"/>
      <c r="CB16" s="160"/>
      <c r="CC16" s="108"/>
      <c r="CD16" s="107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</row>
    <row r="17" spans="1:164" ht="15.75" x14ac:dyDescent="0.25">
      <c r="A17" s="30">
        <v>3</v>
      </c>
      <c r="B17" s="201" t="s">
        <v>7</v>
      </c>
      <c r="C17" s="36">
        <v>1.0004</v>
      </c>
      <c r="D17" s="47">
        <v>126.82</v>
      </c>
      <c r="E17" s="47"/>
      <c r="F17" s="36">
        <v>0.99809999999999999</v>
      </c>
      <c r="G17" s="47">
        <v>127.24</v>
      </c>
      <c r="H17" s="188"/>
      <c r="I17" s="36">
        <v>0.99709999999999999</v>
      </c>
      <c r="J17" s="47">
        <v>127.33</v>
      </c>
      <c r="K17" s="188"/>
      <c r="L17" s="36">
        <v>0.9909</v>
      </c>
      <c r="M17" s="47">
        <v>127.01</v>
      </c>
      <c r="N17" s="188"/>
      <c r="O17" s="36">
        <v>0.99909999999999999</v>
      </c>
      <c r="P17" s="47">
        <v>126</v>
      </c>
      <c r="Q17" s="188"/>
      <c r="R17" s="36">
        <v>0.99219999999999997</v>
      </c>
      <c r="S17" s="47">
        <v>126.32</v>
      </c>
      <c r="T17" s="188"/>
      <c r="U17" s="36">
        <v>0.99980000000000002</v>
      </c>
      <c r="V17" s="47">
        <v>125.8</v>
      </c>
      <c r="W17" s="188"/>
      <c r="X17" s="36">
        <v>0.997</v>
      </c>
      <c r="Y17" s="47">
        <v>126.15</v>
      </c>
      <c r="Z17" s="188"/>
      <c r="AA17" s="36">
        <v>0.98740000000000006</v>
      </c>
      <c r="AB17" s="47">
        <v>125.96</v>
      </c>
      <c r="AC17" s="188"/>
      <c r="AD17" s="36">
        <v>0.98819999999999997</v>
      </c>
      <c r="AE17" s="47">
        <v>125.97</v>
      </c>
      <c r="AF17" s="188"/>
      <c r="AG17" s="36">
        <v>0.98860000000000003</v>
      </c>
      <c r="AH17" s="47">
        <v>125.96</v>
      </c>
      <c r="AI17" s="188"/>
      <c r="AJ17" s="36">
        <v>0.96850000000000003</v>
      </c>
      <c r="AK17" s="47">
        <v>126.17</v>
      </c>
      <c r="AL17" s="188"/>
      <c r="AM17" s="36">
        <v>0.96989999999999998</v>
      </c>
      <c r="AN17" s="47">
        <v>126.68</v>
      </c>
      <c r="AO17" s="47"/>
      <c r="AP17" s="36">
        <v>0.96930000000000005</v>
      </c>
      <c r="AQ17" s="47">
        <v>126.84</v>
      </c>
      <c r="AR17" s="188"/>
      <c r="AS17" s="36">
        <v>0.97299999999999998</v>
      </c>
      <c r="AT17" s="47">
        <v>127.04</v>
      </c>
      <c r="AU17" s="188"/>
      <c r="AV17" s="36">
        <v>0.97560000000000002</v>
      </c>
      <c r="AW17" s="47">
        <v>127.03</v>
      </c>
      <c r="AX17" s="188"/>
      <c r="AY17" s="36">
        <v>0.97719999999999996</v>
      </c>
      <c r="AZ17" s="47">
        <v>126.92</v>
      </c>
      <c r="BA17" s="188"/>
      <c r="BB17" s="36">
        <v>0.97430000000000005</v>
      </c>
      <c r="BC17" s="47">
        <v>127.18</v>
      </c>
      <c r="BD17" s="47"/>
      <c r="BE17" s="36">
        <v>0.9637</v>
      </c>
      <c r="BF17" s="47">
        <v>127.24</v>
      </c>
      <c r="BG17" s="47"/>
      <c r="BH17" s="36">
        <v>0.96309999999999996</v>
      </c>
      <c r="BI17" s="47">
        <v>126.94</v>
      </c>
      <c r="BJ17" s="188"/>
      <c r="BK17" s="36">
        <f t="shared" si="0"/>
        <v>0.98367000000000004</v>
      </c>
      <c r="BL17" s="53">
        <f t="shared" si="1"/>
        <v>126.62999999999997</v>
      </c>
      <c r="BM17" s="100"/>
      <c r="BN17" s="100"/>
      <c r="BO17" s="118"/>
      <c r="BP17" s="119"/>
      <c r="BQ17" s="165"/>
      <c r="BR17" s="165"/>
      <c r="BS17" s="120"/>
      <c r="BT17" s="120"/>
      <c r="BU17" s="165"/>
      <c r="BV17" s="107"/>
    </row>
    <row r="18" spans="1:164" ht="15.75" x14ac:dyDescent="0.25">
      <c r="A18" s="30">
        <v>4</v>
      </c>
      <c r="B18" s="201" t="s">
        <v>8</v>
      </c>
      <c r="C18" s="36">
        <v>0.91990000000000005</v>
      </c>
      <c r="D18" s="47">
        <v>138.04</v>
      </c>
      <c r="E18" s="47"/>
      <c r="F18" s="36">
        <v>0.92059999999999997</v>
      </c>
      <c r="G18" s="47">
        <v>137.99</v>
      </c>
      <c r="H18" s="188"/>
      <c r="I18" s="36">
        <v>0.91979999999999995</v>
      </c>
      <c r="J18" s="47">
        <v>138.02000000000001</v>
      </c>
      <c r="K18" s="188"/>
      <c r="L18" s="36">
        <v>0.91110000000000002</v>
      </c>
      <c r="M18" s="47">
        <v>138.08000000000001</v>
      </c>
      <c r="N18" s="188"/>
      <c r="O18" s="36">
        <v>0.91269999999999996</v>
      </c>
      <c r="P18" s="47">
        <v>138.01</v>
      </c>
      <c r="Q18" s="188"/>
      <c r="R18" s="36">
        <v>0.9083</v>
      </c>
      <c r="S18" s="47">
        <v>138.03</v>
      </c>
      <c r="T18" s="188"/>
      <c r="U18" s="36">
        <v>0.91190000000000004</v>
      </c>
      <c r="V18" s="47">
        <v>138.02000000000001</v>
      </c>
      <c r="W18" s="188"/>
      <c r="X18" s="36">
        <v>0.91100000000000003</v>
      </c>
      <c r="Y18" s="47">
        <v>138.02000000000001</v>
      </c>
      <c r="Z18" s="188"/>
      <c r="AA18" s="36">
        <v>0.90069999999999995</v>
      </c>
      <c r="AB18" s="47">
        <v>138.1</v>
      </c>
      <c r="AC18" s="188"/>
      <c r="AD18" s="36">
        <v>0.90200000000000002</v>
      </c>
      <c r="AE18" s="47">
        <v>138.05000000000001</v>
      </c>
      <c r="AF18" s="188"/>
      <c r="AG18" s="36">
        <v>0.90200000000000002</v>
      </c>
      <c r="AH18" s="47">
        <v>138.02000000000001</v>
      </c>
      <c r="AI18" s="188"/>
      <c r="AJ18" s="36">
        <v>0.88239999999999996</v>
      </c>
      <c r="AK18" s="47">
        <v>138.24</v>
      </c>
      <c r="AL18" s="188"/>
      <c r="AM18" s="36">
        <v>0.88749999999999996</v>
      </c>
      <c r="AN18" s="47">
        <v>138.34</v>
      </c>
      <c r="AO18" s="47"/>
      <c r="AP18" s="36">
        <v>0.88790000000000002</v>
      </c>
      <c r="AQ18" s="47">
        <v>138.38999999999999</v>
      </c>
      <c r="AR18" s="188"/>
      <c r="AS18" s="36">
        <v>0.89359999999999995</v>
      </c>
      <c r="AT18" s="47">
        <v>138.29</v>
      </c>
      <c r="AU18" s="188"/>
      <c r="AV18" s="36">
        <v>0.8952</v>
      </c>
      <c r="AW18" s="47">
        <v>138.34</v>
      </c>
      <c r="AX18" s="188"/>
      <c r="AY18" s="36">
        <v>0.89529999999999998</v>
      </c>
      <c r="AZ18" s="47">
        <v>138.49</v>
      </c>
      <c r="BA18" s="188"/>
      <c r="BB18" s="36">
        <v>0.89429999999999998</v>
      </c>
      <c r="BC18" s="47">
        <v>138.51</v>
      </c>
      <c r="BD18" s="47"/>
      <c r="BE18" s="36">
        <v>0.88380000000000003</v>
      </c>
      <c r="BF18" s="47">
        <v>138.65</v>
      </c>
      <c r="BG18" s="47"/>
      <c r="BH18" s="36">
        <v>0.87980000000000003</v>
      </c>
      <c r="BI18" s="47">
        <v>138.77000000000001</v>
      </c>
      <c r="BJ18" s="188"/>
      <c r="BK18" s="36">
        <f t="shared" si="0"/>
        <v>0.90098999999999996</v>
      </c>
      <c r="BL18" s="53">
        <f t="shared" si="1"/>
        <v>138.22000000000003</v>
      </c>
      <c r="BM18" s="100"/>
      <c r="BN18" s="100"/>
      <c r="BO18" s="118"/>
      <c r="BP18" s="119"/>
      <c r="BQ18" s="165"/>
      <c r="BR18" s="165"/>
      <c r="BS18" s="120"/>
      <c r="BT18" s="120"/>
      <c r="BU18" s="165"/>
      <c r="BV18" s="107"/>
    </row>
    <row r="19" spans="1:164" ht="15.75" x14ac:dyDescent="0.25">
      <c r="A19" s="30">
        <v>5</v>
      </c>
      <c r="B19" s="201" t="s">
        <v>9</v>
      </c>
      <c r="C19" s="36">
        <v>1239.1500000000001</v>
      </c>
      <c r="D19" s="70">
        <v>157210.96</v>
      </c>
      <c r="E19" s="70"/>
      <c r="F19" s="86">
        <v>1229.76</v>
      </c>
      <c r="G19" s="70">
        <v>156179.51999999999</v>
      </c>
      <c r="H19" s="188"/>
      <c r="I19" s="36">
        <v>1242.1099999999999</v>
      </c>
      <c r="J19" s="70">
        <v>157698.29</v>
      </c>
      <c r="K19" s="188"/>
      <c r="L19" s="36">
        <v>1271.4000000000001</v>
      </c>
      <c r="M19" s="70">
        <v>160005.69</v>
      </c>
      <c r="N19" s="188"/>
      <c r="O19" s="36">
        <v>1267.9000000000001</v>
      </c>
      <c r="P19" s="70">
        <v>159615.93</v>
      </c>
      <c r="Q19" s="188"/>
      <c r="R19" s="36">
        <v>1273.26</v>
      </c>
      <c r="S19" s="70">
        <v>159577.68</v>
      </c>
      <c r="T19" s="188"/>
      <c r="U19" s="36">
        <v>1257.55</v>
      </c>
      <c r="V19" s="70">
        <v>158162.06</v>
      </c>
      <c r="W19" s="188"/>
      <c r="X19" s="36">
        <v>1247.03</v>
      </c>
      <c r="Y19" s="70">
        <v>156838.96</v>
      </c>
      <c r="Z19" s="188"/>
      <c r="AA19" s="36">
        <v>1263.21</v>
      </c>
      <c r="AB19" s="70">
        <v>157105.43</v>
      </c>
      <c r="AC19" s="188"/>
      <c r="AD19" s="36">
        <v>1234.3</v>
      </c>
      <c r="AE19" s="70">
        <v>153645.66</v>
      </c>
      <c r="AF19" s="188"/>
      <c r="AG19" s="36">
        <v>1232.5</v>
      </c>
      <c r="AH19" s="70">
        <v>153470.9</v>
      </c>
      <c r="AI19" s="188"/>
      <c r="AJ19" s="36">
        <v>1270.1600000000001</v>
      </c>
      <c r="AK19" s="70">
        <v>155213.54999999999</v>
      </c>
      <c r="AL19" s="188"/>
      <c r="AM19" s="36">
        <v>1253.3599999999999</v>
      </c>
      <c r="AN19" s="70">
        <v>154000.34</v>
      </c>
      <c r="AO19" s="70"/>
      <c r="AP19" s="86">
        <v>1244.1500000000001</v>
      </c>
      <c r="AQ19" s="70">
        <v>152968.24</v>
      </c>
      <c r="AR19" s="188"/>
      <c r="AS19" s="36">
        <v>1234.06</v>
      </c>
      <c r="AT19" s="70">
        <v>152542.16</v>
      </c>
      <c r="AU19" s="188"/>
      <c r="AV19" s="36">
        <v>1216.9000000000001</v>
      </c>
      <c r="AW19" s="70">
        <v>150810.42000000001</v>
      </c>
      <c r="AX19" s="188"/>
      <c r="AY19" s="36">
        <v>1216.0999999999999</v>
      </c>
      <c r="AZ19" s="70">
        <v>150832.88</v>
      </c>
      <c r="BA19" s="188"/>
      <c r="BB19" s="36">
        <v>1216.27</v>
      </c>
      <c r="BC19" s="70">
        <v>150708.01999999999</v>
      </c>
      <c r="BD19" s="70"/>
      <c r="BE19" s="86">
        <v>1237.51</v>
      </c>
      <c r="BF19" s="70">
        <v>151743.48000000001</v>
      </c>
      <c r="BG19" s="70"/>
      <c r="BH19" s="86">
        <v>1233.3</v>
      </c>
      <c r="BI19" s="70">
        <v>150783.26</v>
      </c>
      <c r="BJ19" s="188"/>
      <c r="BK19" s="36">
        <f t="shared" si="0"/>
        <v>1243.999</v>
      </c>
      <c r="BL19" s="53">
        <f t="shared" si="1"/>
        <v>154955.6715</v>
      </c>
      <c r="BM19" s="100"/>
      <c r="BN19" s="100"/>
      <c r="BO19" s="118"/>
      <c r="BP19" s="119"/>
      <c r="BQ19" s="165"/>
      <c r="BR19" s="246"/>
      <c r="BS19" s="120"/>
      <c r="BT19" s="120"/>
      <c r="BU19" s="165"/>
      <c r="BV19" s="107"/>
    </row>
    <row r="20" spans="1:164" ht="15.75" x14ac:dyDescent="0.25">
      <c r="A20" s="30">
        <v>6</v>
      </c>
      <c r="B20" s="201" t="s">
        <v>10</v>
      </c>
      <c r="C20" s="36">
        <v>14.891</v>
      </c>
      <c r="D20" s="47">
        <v>1889.22</v>
      </c>
      <c r="E20" s="47"/>
      <c r="F20" s="36">
        <v>14.81</v>
      </c>
      <c r="G20" s="47">
        <v>1880.87</v>
      </c>
      <c r="H20" s="188"/>
      <c r="I20" s="36">
        <v>14.946999999999999</v>
      </c>
      <c r="J20" s="47">
        <v>1897.67</v>
      </c>
      <c r="K20" s="188"/>
      <c r="L20" s="36">
        <v>15.451000000000001</v>
      </c>
      <c r="M20" s="47">
        <v>1944.51</v>
      </c>
      <c r="N20" s="188"/>
      <c r="O20" s="36">
        <v>15.65</v>
      </c>
      <c r="P20" s="47">
        <v>1970.18</v>
      </c>
      <c r="Q20" s="188"/>
      <c r="R20" s="36">
        <v>15.592000000000001</v>
      </c>
      <c r="S20" s="47">
        <v>1954.15</v>
      </c>
      <c r="T20" s="188"/>
      <c r="U20" s="36">
        <v>15.345000000000001</v>
      </c>
      <c r="V20" s="47">
        <v>1929.94</v>
      </c>
      <c r="W20" s="188"/>
      <c r="X20" s="36">
        <v>15.28</v>
      </c>
      <c r="Y20" s="47">
        <v>1921.77</v>
      </c>
      <c r="Z20" s="188"/>
      <c r="AA20" s="36">
        <v>15.558999999999999</v>
      </c>
      <c r="AB20" s="47">
        <v>1935.07</v>
      </c>
      <c r="AC20" s="188"/>
      <c r="AD20" s="36">
        <v>15.3</v>
      </c>
      <c r="AE20" s="47">
        <v>1904.54</v>
      </c>
      <c r="AF20" s="188"/>
      <c r="AG20" s="36">
        <v>15.25</v>
      </c>
      <c r="AH20" s="47">
        <v>1898.93</v>
      </c>
      <c r="AI20" s="188"/>
      <c r="AJ20" s="36">
        <v>15.743</v>
      </c>
      <c r="AK20" s="47">
        <v>1923.79</v>
      </c>
      <c r="AL20" s="188"/>
      <c r="AM20" s="36">
        <v>16.006</v>
      </c>
      <c r="AN20" s="47">
        <v>1966.66</v>
      </c>
      <c r="AO20" s="47"/>
      <c r="AP20" s="36">
        <v>15.746</v>
      </c>
      <c r="AQ20" s="47">
        <v>1935.97</v>
      </c>
      <c r="AR20" s="188"/>
      <c r="AS20" s="36">
        <v>15.647</v>
      </c>
      <c r="AT20" s="47">
        <v>1934.13</v>
      </c>
      <c r="AU20" s="188"/>
      <c r="AV20" s="36">
        <v>15.279</v>
      </c>
      <c r="AW20" s="47">
        <v>1893.53</v>
      </c>
      <c r="AX20" s="188"/>
      <c r="AY20" s="36">
        <v>15.15</v>
      </c>
      <c r="AZ20" s="47">
        <v>1879.05</v>
      </c>
      <c r="BA20" s="188"/>
      <c r="BB20" s="36">
        <v>15.077</v>
      </c>
      <c r="BC20" s="47">
        <v>1868.19</v>
      </c>
      <c r="BD20" s="47"/>
      <c r="BE20" s="36">
        <v>15.36</v>
      </c>
      <c r="BF20" s="47">
        <v>1883.44</v>
      </c>
      <c r="BG20" s="47"/>
      <c r="BH20" s="36">
        <v>15.359</v>
      </c>
      <c r="BI20" s="47">
        <v>1877.79</v>
      </c>
      <c r="BJ20" s="188"/>
      <c r="BK20" s="36">
        <f t="shared" si="0"/>
        <v>15.3721</v>
      </c>
      <c r="BL20" s="53">
        <f t="shared" si="1"/>
        <v>1914.4700000000005</v>
      </c>
      <c r="BM20" s="100"/>
      <c r="BN20" s="100"/>
      <c r="BO20" s="118"/>
      <c r="BP20" s="119"/>
      <c r="BQ20" s="165"/>
      <c r="BR20" s="165"/>
      <c r="BS20" s="120"/>
      <c r="BT20" s="120"/>
      <c r="BU20" s="165"/>
      <c r="BV20" s="107"/>
    </row>
    <row r="21" spans="1:164" ht="15.75" x14ac:dyDescent="0.25">
      <c r="A21" s="30">
        <v>7</v>
      </c>
      <c r="B21" s="201" t="s">
        <v>25</v>
      </c>
      <c r="C21" s="36">
        <v>1.399</v>
      </c>
      <c r="D21" s="47">
        <v>90.69</v>
      </c>
      <c r="E21" s="47"/>
      <c r="F21" s="36">
        <v>1.3876999999999999</v>
      </c>
      <c r="G21" s="47">
        <v>91.52</v>
      </c>
      <c r="H21" s="188"/>
      <c r="I21" s="36">
        <v>1.3648</v>
      </c>
      <c r="J21" s="47">
        <v>93.02</v>
      </c>
      <c r="K21" s="188"/>
      <c r="L21" s="36">
        <v>1.3573999999999999</v>
      </c>
      <c r="M21" s="47">
        <v>92.71</v>
      </c>
      <c r="N21" s="188"/>
      <c r="O21" s="36">
        <v>1.3508</v>
      </c>
      <c r="P21" s="47">
        <v>93.2</v>
      </c>
      <c r="Q21" s="188"/>
      <c r="R21" s="36">
        <v>1.3454999999999999</v>
      </c>
      <c r="S21" s="47">
        <v>93.15</v>
      </c>
      <c r="T21" s="188"/>
      <c r="U21" s="36">
        <v>1.3360000000000001</v>
      </c>
      <c r="V21" s="47">
        <v>94.14</v>
      </c>
      <c r="W21" s="188"/>
      <c r="X21" s="36">
        <v>1.3380000000000001</v>
      </c>
      <c r="Y21" s="47">
        <v>94</v>
      </c>
      <c r="Z21" s="188"/>
      <c r="AA21" s="36">
        <v>1.3319000000000001</v>
      </c>
      <c r="AB21" s="47">
        <v>93.38</v>
      </c>
      <c r="AC21" s="188"/>
      <c r="AD21" s="36">
        <v>1.3399000000000001</v>
      </c>
      <c r="AE21" s="47">
        <v>92.9</v>
      </c>
      <c r="AF21" s="188"/>
      <c r="AG21" s="36">
        <v>1.3401000000000001</v>
      </c>
      <c r="AH21" s="47">
        <v>92.92</v>
      </c>
      <c r="AI21" s="188"/>
      <c r="AJ21" s="36">
        <v>1.3103</v>
      </c>
      <c r="AK21" s="47">
        <v>93.26</v>
      </c>
      <c r="AL21" s="188"/>
      <c r="AM21" s="36">
        <v>1.3120000000000001</v>
      </c>
      <c r="AN21" s="47">
        <v>93.65</v>
      </c>
      <c r="AO21" s="47"/>
      <c r="AP21" s="36">
        <v>1.3131999999999999</v>
      </c>
      <c r="AQ21" s="47">
        <v>93.63</v>
      </c>
      <c r="AR21" s="188"/>
      <c r="AS21" s="36">
        <v>1.3196000000000001</v>
      </c>
      <c r="AT21" s="47">
        <v>93.67</v>
      </c>
      <c r="AU21" s="188"/>
      <c r="AV21" s="36">
        <v>1.3319000000000001</v>
      </c>
      <c r="AW21" s="47">
        <v>93.05</v>
      </c>
      <c r="AX21" s="188"/>
      <c r="AY21" s="36">
        <v>1.3284</v>
      </c>
      <c r="AZ21" s="47">
        <v>93.37</v>
      </c>
      <c r="BA21" s="188"/>
      <c r="BB21" s="36">
        <v>1.3293999999999999</v>
      </c>
      <c r="BC21" s="47">
        <v>93.21</v>
      </c>
      <c r="BD21" s="47"/>
      <c r="BE21" s="36">
        <v>1.3063</v>
      </c>
      <c r="BF21" s="47">
        <v>93.87</v>
      </c>
      <c r="BG21" s="47"/>
      <c r="BH21" s="36">
        <v>1.3028999999999999</v>
      </c>
      <c r="BI21" s="47">
        <v>93.83</v>
      </c>
      <c r="BJ21" s="188"/>
      <c r="BK21" s="36">
        <f t="shared" si="0"/>
        <v>1.3372550000000003</v>
      </c>
      <c r="BL21" s="53">
        <f t="shared" si="1"/>
        <v>93.158500000000004</v>
      </c>
      <c r="BM21" s="100"/>
      <c r="BN21" s="100"/>
      <c r="BO21" s="118"/>
      <c r="BP21" s="119"/>
      <c r="BQ21" s="165"/>
      <c r="BR21" s="165"/>
      <c r="BS21" s="120"/>
      <c r="BT21" s="120"/>
      <c r="BU21" s="165"/>
      <c r="BV21" s="107"/>
    </row>
    <row r="22" spans="1:164" ht="15.75" x14ac:dyDescent="0.25">
      <c r="A22" s="30">
        <v>8</v>
      </c>
      <c r="B22" s="201" t="s">
        <v>26</v>
      </c>
      <c r="C22" s="36">
        <v>1.3512999999999999</v>
      </c>
      <c r="D22" s="47">
        <v>93.89</v>
      </c>
      <c r="E22" s="47"/>
      <c r="F22" s="36">
        <v>1.3462000000000001</v>
      </c>
      <c r="G22" s="47">
        <v>94.34</v>
      </c>
      <c r="H22" s="188"/>
      <c r="I22" s="36">
        <v>1.3432999999999999</v>
      </c>
      <c r="J22" s="47">
        <v>94.51</v>
      </c>
      <c r="K22" s="188"/>
      <c r="L22" s="36">
        <v>1.3447</v>
      </c>
      <c r="M22" s="47">
        <v>93.59</v>
      </c>
      <c r="N22" s="188"/>
      <c r="O22" s="36">
        <v>1.3360000000000001</v>
      </c>
      <c r="P22" s="47">
        <v>94.23</v>
      </c>
      <c r="Q22" s="188"/>
      <c r="R22" s="36">
        <v>1.3346</v>
      </c>
      <c r="S22" s="47">
        <v>93.91</v>
      </c>
      <c r="T22" s="188"/>
      <c r="U22" s="36">
        <v>1.3384</v>
      </c>
      <c r="V22" s="47">
        <v>93.97</v>
      </c>
      <c r="W22" s="188"/>
      <c r="X22" s="36">
        <v>1.327</v>
      </c>
      <c r="Y22" s="47">
        <v>94.78</v>
      </c>
      <c r="Z22" s="188"/>
      <c r="AA22" s="36">
        <v>1.3239000000000001</v>
      </c>
      <c r="AB22" s="47">
        <v>93.94</v>
      </c>
      <c r="AC22" s="188"/>
      <c r="AD22" s="36">
        <v>1.337</v>
      </c>
      <c r="AE22" s="47">
        <v>93.1</v>
      </c>
      <c r="AF22" s="188"/>
      <c r="AG22" s="36">
        <v>1.3358000000000001</v>
      </c>
      <c r="AH22" s="47">
        <v>93.22</v>
      </c>
      <c r="AI22" s="188"/>
      <c r="AJ22" s="36">
        <v>1.3001</v>
      </c>
      <c r="AK22" s="47">
        <v>93.99</v>
      </c>
      <c r="AL22" s="188"/>
      <c r="AM22" s="36">
        <v>1.2996000000000001</v>
      </c>
      <c r="AN22" s="47">
        <v>94.54</v>
      </c>
      <c r="AO22" s="47"/>
      <c r="AP22" s="36">
        <v>1.3025</v>
      </c>
      <c r="AQ22" s="47">
        <v>94.4</v>
      </c>
      <c r="AR22" s="188"/>
      <c r="AS22" s="36">
        <v>1.3077000000000001</v>
      </c>
      <c r="AT22" s="47">
        <v>94.52</v>
      </c>
      <c r="AU22" s="188"/>
      <c r="AV22" s="36">
        <v>1.3243</v>
      </c>
      <c r="AW22" s="47">
        <v>93.58</v>
      </c>
      <c r="AX22" s="188"/>
      <c r="AY22" s="36">
        <v>1.3231999999999999</v>
      </c>
      <c r="AZ22" s="47">
        <v>93.73</v>
      </c>
      <c r="BA22" s="188"/>
      <c r="BB22" s="36">
        <v>1.3180000000000001</v>
      </c>
      <c r="BC22" s="47">
        <v>94.01</v>
      </c>
      <c r="BD22" s="47"/>
      <c r="BE22" s="36">
        <v>1.3047</v>
      </c>
      <c r="BF22" s="47">
        <v>93.98</v>
      </c>
      <c r="BG22" s="47"/>
      <c r="BH22" s="36">
        <v>1.2945</v>
      </c>
      <c r="BI22" s="47">
        <v>94.45</v>
      </c>
      <c r="BJ22" s="188"/>
      <c r="BK22" s="36">
        <f t="shared" si="0"/>
        <v>1.32464</v>
      </c>
      <c r="BL22" s="53">
        <f t="shared" si="1"/>
        <v>94.034000000000006</v>
      </c>
      <c r="BM22" s="100"/>
      <c r="BN22" s="100"/>
      <c r="BO22" s="118"/>
      <c r="BP22" s="119"/>
      <c r="BQ22" s="165"/>
      <c r="BR22" s="165"/>
      <c r="BS22" s="120"/>
      <c r="BT22" s="120"/>
      <c r="BU22" s="165"/>
      <c r="BV22" s="107"/>
    </row>
    <row r="23" spans="1:164" ht="15.75" x14ac:dyDescent="0.25">
      <c r="A23" s="30">
        <v>9</v>
      </c>
      <c r="B23" s="201" t="s">
        <v>13</v>
      </c>
      <c r="C23" s="36">
        <v>8.5853000000000002</v>
      </c>
      <c r="D23" s="47">
        <v>14.78</v>
      </c>
      <c r="E23" s="47"/>
      <c r="F23" s="36">
        <v>8.5998000000000001</v>
      </c>
      <c r="G23" s="47">
        <v>14.77</v>
      </c>
      <c r="H23" s="188"/>
      <c r="I23" s="36">
        <v>8.5998999999999999</v>
      </c>
      <c r="J23" s="47">
        <v>14.76</v>
      </c>
      <c r="K23" s="188"/>
      <c r="L23" s="36">
        <v>8.5143000000000004</v>
      </c>
      <c r="M23" s="47">
        <v>14.78</v>
      </c>
      <c r="N23" s="188"/>
      <c r="O23" s="36">
        <v>8.5098000000000003</v>
      </c>
      <c r="P23" s="47">
        <v>14.79</v>
      </c>
      <c r="Q23" s="188"/>
      <c r="R23" s="36">
        <v>8.5054999999999996</v>
      </c>
      <c r="S23" s="47">
        <v>14.74</v>
      </c>
      <c r="T23" s="188"/>
      <c r="U23" s="36">
        <v>8.4784000000000006</v>
      </c>
      <c r="V23" s="47">
        <v>14.83</v>
      </c>
      <c r="W23" s="188"/>
      <c r="X23" s="36">
        <v>8.4497</v>
      </c>
      <c r="Y23" s="47">
        <v>14.88</v>
      </c>
      <c r="Z23" s="188"/>
      <c r="AA23" s="36">
        <v>8.3878000000000004</v>
      </c>
      <c r="AB23" s="47">
        <v>14.83</v>
      </c>
      <c r="AC23" s="188"/>
      <c r="AD23" s="36">
        <v>8.3460999999999999</v>
      </c>
      <c r="AE23" s="47">
        <v>14.91</v>
      </c>
      <c r="AF23" s="188"/>
      <c r="AG23" s="36">
        <v>8.3351000000000006</v>
      </c>
      <c r="AH23" s="47">
        <v>14.94</v>
      </c>
      <c r="AI23" s="188"/>
      <c r="AJ23" s="36">
        <v>8.1638000000000002</v>
      </c>
      <c r="AK23" s="47">
        <v>14.97</v>
      </c>
      <c r="AL23" s="188"/>
      <c r="AM23" s="36">
        <v>8.2135999999999996</v>
      </c>
      <c r="AN23" s="47">
        <v>14.96</v>
      </c>
      <c r="AO23" s="47"/>
      <c r="AP23" s="36">
        <v>8.2180999999999997</v>
      </c>
      <c r="AQ23" s="47">
        <v>14.96</v>
      </c>
      <c r="AR23" s="188"/>
      <c r="AS23" s="36">
        <v>8.2574000000000005</v>
      </c>
      <c r="AT23" s="47">
        <v>14.97</v>
      </c>
      <c r="AU23" s="188"/>
      <c r="AV23" s="36">
        <v>8.2757000000000005</v>
      </c>
      <c r="AW23" s="47">
        <v>14.98</v>
      </c>
      <c r="AX23" s="188"/>
      <c r="AY23" s="36">
        <v>8.2888999999999999</v>
      </c>
      <c r="AZ23" s="47">
        <v>14.96</v>
      </c>
      <c r="BA23" s="188"/>
      <c r="BB23" s="36">
        <v>8.2789000000000001</v>
      </c>
      <c r="BC23" s="47">
        <v>14.97</v>
      </c>
      <c r="BD23" s="47"/>
      <c r="BE23" s="36">
        <v>8.1603999999999992</v>
      </c>
      <c r="BF23" s="47">
        <v>15.03</v>
      </c>
      <c r="BG23" s="47"/>
      <c r="BH23" s="36">
        <v>8.1242999999999999</v>
      </c>
      <c r="BI23" s="47">
        <v>15.05</v>
      </c>
      <c r="BJ23" s="188"/>
      <c r="BK23" s="36">
        <f t="shared" si="0"/>
        <v>8.3646399999999996</v>
      </c>
      <c r="BL23" s="53">
        <f t="shared" si="1"/>
        <v>14.893000000000001</v>
      </c>
      <c r="BM23" s="100"/>
      <c r="BN23" s="100"/>
      <c r="BO23" s="118"/>
      <c r="BP23" s="119"/>
      <c r="BQ23" s="165"/>
      <c r="BR23" s="165"/>
      <c r="BS23" s="120"/>
      <c r="BT23" s="120"/>
      <c r="BU23" s="165"/>
      <c r="BV23" s="107"/>
    </row>
    <row r="24" spans="1:164" ht="15.75" x14ac:dyDescent="0.25">
      <c r="A24" s="30">
        <v>10</v>
      </c>
      <c r="B24" s="201" t="s">
        <v>14</v>
      </c>
      <c r="C24" s="36">
        <v>8.6526999999999994</v>
      </c>
      <c r="D24" s="47">
        <v>14.66</v>
      </c>
      <c r="E24" s="47"/>
      <c r="F24" s="36">
        <v>8.6640999999999995</v>
      </c>
      <c r="G24" s="47">
        <v>14.66</v>
      </c>
      <c r="H24" s="188"/>
      <c r="I24" s="36">
        <v>8.6557999999999993</v>
      </c>
      <c r="J24" s="47">
        <v>14.67</v>
      </c>
      <c r="K24" s="188"/>
      <c r="L24" s="36">
        <v>8.5597999999999992</v>
      </c>
      <c r="M24" s="47">
        <v>14.7</v>
      </c>
      <c r="N24" s="188"/>
      <c r="O24" s="36">
        <v>8.5277999999999992</v>
      </c>
      <c r="P24" s="47">
        <v>14.76</v>
      </c>
      <c r="Q24" s="188"/>
      <c r="R24" s="36">
        <v>8.5665999999999993</v>
      </c>
      <c r="S24" s="47">
        <v>14.63</v>
      </c>
      <c r="T24" s="188"/>
      <c r="U24" s="36">
        <v>8.5620999999999992</v>
      </c>
      <c r="V24" s="47">
        <v>14.69</v>
      </c>
      <c r="W24" s="188"/>
      <c r="X24" s="36">
        <v>8.5051000000000005</v>
      </c>
      <c r="Y24" s="47">
        <v>14.79</v>
      </c>
      <c r="Z24" s="188"/>
      <c r="AA24" s="36">
        <v>8.5231999999999992</v>
      </c>
      <c r="AB24" s="47">
        <v>14.59</v>
      </c>
      <c r="AC24" s="188"/>
      <c r="AD24" s="36">
        <v>8.5169999999999995</v>
      </c>
      <c r="AE24" s="47">
        <v>14.62</v>
      </c>
      <c r="AF24" s="188"/>
      <c r="AG24" s="36">
        <v>8.5751000000000008</v>
      </c>
      <c r="AH24" s="47">
        <v>14.52</v>
      </c>
      <c r="AI24" s="188"/>
      <c r="AJ24" s="36">
        <v>8.3874999999999993</v>
      </c>
      <c r="AK24" s="47">
        <v>14.57</v>
      </c>
      <c r="AL24" s="188"/>
      <c r="AM24" s="36">
        <v>8.3292000000000002</v>
      </c>
      <c r="AN24" s="47">
        <v>14.75</v>
      </c>
      <c r="AO24" s="47"/>
      <c r="AP24" s="36">
        <v>8.3751999999999995</v>
      </c>
      <c r="AQ24" s="47">
        <v>14.68</v>
      </c>
      <c r="AR24" s="188"/>
      <c r="AS24" s="36">
        <v>8.4426000000000005</v>
      </c>
      <c r="AT24" s="47">
        <v>14.64</v>
      </c>
      <c r="AU24" s="188"/>
      <c r="AV24" s="36">
        <v>8.4921000000000006</v>
      </c>
      <c r="AW24" s="47">
        <v>14.59</v>
      </c>
      <c r="AX24" s="188"/>
      <c r="AY24" s="36">
        <v>8.4670000000000005</v>
      </c>
      <c r="AZ24" s="47">
        <v>14.65</v>
      </c>
      <c r="BA24" s="188"/>
      <c r="BB24" s="36">
        <v>8.4746000000000006</v>
      </c>
      <c r="BC24" s="47">
        <v>14.62</v>
      </c>
      <c r="BD24" s="47"/>
      <c r="BE24" s="36">
        <v>8.3431999999999995</v>
      </c>
      <c r="BF24" s="47">
        <v>14.7</v>
      </c>
      <c r="BG24" s="47"/>
      <c r="BH24" s="36">
        <v>8.2867999999999995</v>
      </c>
      <c r="BI24" s="47">
        <v>14.75</v>
      </c>
      <c r="BJ24" s="188"/>
      <c r="BK24" s="36">
        <f t="shared" si="0"/>
        <v>8.495375000000001</v>
      </c>
      <c r="BL24" s="53">
        <f t="shared" si="1"/>
        <v>14.662000000000001</v>
      </c>
      <c r="BM24" s="100"/>
      <c r="BN24" s="100"/>
      <c r="BO24" s="118"/>
      <c r="BP24" s="119"/>
      <c r="BQ24" s="165"/>
      <c r="BR24" s="165"/>
      <c r="BS24" s="120"/>
      <c r="BT24" s="120"/>
      <c r="BU24" s="165"/>
      <c r="BV24" s="107"/>
    </row>
    <row r="25" spans="1:164" ht="15.75" x14ac:dyDescent="0.25">
      <c r="A25" s="30">
        <v>11</v>
      </c>
      <c r="B25" s="201" t="s">
        <v>15</v>
      </c>
      <c r="C25" s="36">
        <v>6.8601000000000001</v>
      </c>
      <c r="D25" s="47">
        <v>18.489999999999998</v>
      </c>
      <c r="E25" s="47"/>
      <c r="F25" s="36">
        <v>6.8654999999999999</v>
      </c>
      <c r="G25" s="47">
        <v>18.5</v>
      </c>
      <c r="H25" s="188"/>
      <c r="I25" s="36">
        <v>6.8583999999999996</v>
      </c>
      <c r="J25" s="47">
        <v>18.510000000000002</v>
      </c>
      <c r="K25" s="188"/>
      <c r="L25" s="36">
        <v>6.7948000000000004</v>
      </c>
      <c r="M25" s="47">
        <v>18.52</v>
      </c>
      <c r="N25" s="188"/>
      <c r="O25" s="36">
        <v>6.8083</v>
      </c>
      <c r="P25" s="47">
        <v>18.489999999999998</v>
      </c>
      <c r="Q25" s="188"/>
      <c r="R25" s="36">
        <v>6.7770000000000001</v>
      </c>
      <c r="S25" s="47">
        <v>18.489999999999998</v>
      </c>
      <c r="T25" s="188"/>
      <c r="U25" s="36">
        <v>6.8018000000000001</v>
      </c>
      <c r="V25" s="47">
        <v>18.489999999999998</v>
      </c>
      <c r="W25" s="188"/>
      <c r="X25" s="36">
        <v>6.7938000000000001</v>
      </c>
      <c r="Y25" s="47">
        <v>18.510000000000002</v>
      </c>
      <c r="Z25" s="188"/>
      <c r="AA25" s="36">
        <v>6.7168999999999999</v>
      </c>
      <c r="AB25" s="47">
        <v>18.52</v>
      </c>
      <c r="AC25" s="188"/>
      <c r="AD25" s="36">
        <v>6.7248000000000001</v>
      </c>
      <c r="AE25" s="47">
        <v>18.510000000000002</v>
      </c>
      <c r="AF25" s="188"/>
      <c r="AG25" s="36">
        <v>6.7253999999999996</v>
      </c>
      <c r="AH25" s="47">
        <v>18.510000000000002</v>
      </c>
      <c r="AI25" s="188"/>
      <c r="AJ25" s="36">
        <v>6.5777999999999999</v>
      </c>
      <c r="AK25" s="47">
        <v>18.579999999999998</v>
      </c>
      <c r="AL25" s="188"/>
      <c r="AM25" s="36">
        <v>6.6136999999999997</v>
      </c>
      <c r="AN25" s="47">
        <v>18.579999999999998</v>
      </c>
      <c r="AO25" s="47"/>
      <c r="AP25" s="36">
        <v>6.6173000000000002</v>
      </c>
      <c r="AQ25" s="47">
        <v>18.579999999999998</v>
      </c>
      <c r="AR25" s="188"/>
      <c r="AS25" s="36">
        <v>6.6581000000000001</v>
      </c>
      <c r="AT25" s="47">
        <v>18.57</v>
      </c>
      <c r="AU25" s="188"/>
      <c r="AV25" s="36">
        <v>6.6715</v>
      </c>
      <c r="AW25" s="47">
        <v>18.579999999999998</v>
      </c>
      <c r="AX25" s="188"/>
      <c r="AY25" s="36">
        <v>6.6726999999999999</v>
      </c>
      <c r="AZ25" s="47">
        <v>18.59</v>
      </c>
      <c r="BA25" s="188"/>
      <c r="BB25" s="36">
        <v>6.6649000000000003</v>
      </c>
      <c r="BC25" s="47">
        <v>18.59</v>
      </c>
      <c r="BD25" s="47"/>
      <c r="BE25" s="36">
        <v>6.5861999999999998</v>
      </c>
      <c r="BF25" s="47">
        <v>18.62</v>
      </c>
      <c r="BG25" s="47"/>
      <c r="BH25" s="36">
        <v>6.5540000000000003</v>
      </c>
      <c r="BI25" s="47">
        <v>18.649999999999999</v>
      </c>
      <c r="BJ25" s="188"/>
      <c r="BK25" s="36">
        <f t="shared" si="0"/>
        <v>6.7171499999999993</v>
      </c>
      <c r="BL25" s="53">
        <f t="shared" si="1"/>
        <v>18.54399999999999</v>
      </c>
      <c r="BM25" s="100"/>
      <c r="BN25" s="100"/>
      <c r="BO25" s="118"/>
      <c r="BP25" s="119"/>
      <c r="BQ25" s="165"/>
      <c r="BR25" s="165"/>
      <c r="BS25" s="120"/>
      <c r="BT25" s="120"/>
      <c r="BU25" s="165"/>
      <c r="BV25" s="107"/>
    </row>
    <row r="26" spans="1:164" ht="15.75" x14ac:dyDescent="0.25">
      <c r="A26" s="30">
        <v>12</v>
      </c>
      <c r="B26" s="201" t="s">
        <v>27</v>
      </c>
      <c r="C26" s="36">
        <v>0.72394999999999998</v>
      </c>
      <c r="D26" s="47">
        <v>175.25</v>
      </c>
      <c r="E26" s="47"/>
      <c r="F26" s="36">
        <v>0.72353000000000001</v>
      </c>
      <c r="G26" s="47">
        <v>175.53</v>
      </c>
      <c r="H26" s="47"/>
      <c r="I26" s="36">
        <v>0.72448999999999997</v>
      </c>
      <c r="J26" s="47">
        <v>175.24</v>
      </c>
      <c r="K26" s="47"/>
      <c r="L26" s="36">
        <v>0.72336999999999996</v>
      </c>
      <c r="M26" s="47">
        <v>173.98</v>
      </c>
      <c r="N26" s="47"/>
      <c r="O26" s="36">
        <v>0.72045000000000003</v>
      </c>
      <c r="P26" s="47">
        <v>174.74</v>
      </c>
      <c r="Q26" s="47"/>
      <c r="R26" s="36">
        <v>0.72104999999999997</v>
      </c>
      <c r="S26" s="47">
        <v>173.82</v>
      </c>
      <c r="T26" s="47"/>
      <c r="U26" s="36">
        <v>0.71897</v>
      </c>
      <c r="V26" s="47">
        <v>174.93</v>
      </c>
      <c r="W26" s="47"/>
      <c r="X26" s="36">
        <v>0.71965000000000001</v>
      </c>
      <c r="Y26" s="47">
        <v>174.76</v>
      </c>
      <c r="Z26" s="47"/>
      <c r="AA26" s="36">
        <v>0.72023999999999999</v>
      </c>
      <c r="AB26" s="47">
        <v>172.68</v>
      </c>
      <c r="AC26" s="47"/>
      <c r="AD26" s="36">
        <v>0.71658999999999995</v>
      </c>
      <c r="AE26" s="47">
        <v>173.71</v>
      </c>
      <c r="AF26" s="47"/>
      <c r="AG26" s="36">
        <v>0.71748999999999996</v>
      </c>
      <c r="AH26" s="47">
        <v>173.55</v>
      </c>
      <c r="AI26" s="47"/>
      <c r="AJ26" s="36">
        <v>0.71830000000000005</v>
      </c>
      <c r="AK26" s="47">
        <v>170.12</v>
      </c>
      <c r="AL26" s="47"/>
      <c r="AM26" s="36">
        <v>0.71033000000000002</v>
      </c>
      <c r="AN26" s="47">
        <v>172.98</v>
      </c>
      <c r="AO26" s="47"/>
      <c r="AP26" s="36">
        <v>0.71116999999999997</v>
      </c>
      <c r="AQ26" s="47">
        <v>172.88</v>
      </c>
      <c r="AR26" s="47"/>
      <c r="AS26" s="36">
        <v>0.71348999999999996</v>
      </c>
      <c r="AT26" s="47">
        <v>173.25</v>
      </c>
      <c r="AU26" s="47"/>
      <c r="AV26" s="36">
        <v>0.71523000000000003</v>
      </c>
      <c r="AW26" s="47">
        <v>173.27</v>
      </c>
      <c r="AX26" s="47"/>
      <c r="AY26" s="36">
        <v>0.71643000000000001</v>
      </c>
      <c r="AZ26" s="47">
        <v>173.12</v>
      </c>
      <c r="BA26" s="47"/>
      <c r="BB26" s="36">
        <v>0.71475</v>
      </c>
      <c r="BC26" s="47">
        <v>173.36</v>
      </c>
      <c r="BD26" s="47"/>
      <c r="BE26" s="36">
        <v>0.71489999999999998</v>
      </c>
      <c r="BF26" s="47">
        <v>171.52</v>
      </c>
      <c r="BG26" s="47"/>
      <c r="BH26" s="36">
        <v>0.71092999999999995</v>
      </c>
      <c r="BI26" s="47">
        <v>171.97</v>
      </c>
      <c r="BJ26" s="47"/>
      <c r="BK26" s="36">
        <f t="shared" si="0"/>
        <v>0.71776549999999995</v>
      </c>
      <c r="BL26" s="53">
        <f t="shared" si="1"/>
        <v>173.53299999999999</v>
      </c>
      <c r="BM26" s="100"/>
      <c r="BN26" s="100"/>
      <c r="BO26" s="118"/>
      <c r="BP26" s="119"/>
      <c r="BQ26" s="165"/>
      <c r="BR26" s="165"/>
      <c r="BS26" s="120"/>
      <c r="BT26" s="120"/>
      <c r="BU26" s="165"/>
      <c r="BV26" s="107"/>
    </row>
    <row r="27" spans="1:164" s="196" customFormat="1" ht="16.5" thickBot="1" x14ac:dyDescent="0.3">
      <c r="A27" s="33">
        <v>13</v>
      </c>
      <c r="B27" s="200" t="s">
        <v>17</v>
      </c>
      <c r="C27" s="37">
        <v>1</v>
      </c>
      <c r="D27" s="71">
        <v>126.87</v>
      </c>
      <c r="E27" s="71"/>
      <c r="F27" s="37">
        <v>1</v>
      </c>
      <c r="G27" s="71">
        <v>127</v>
      </c>
      <c r="H27" s="71"/>
      <c r="I27" s="37">
        <v>1</v>
      </c>
      <c r="J27" s="71">
        <v>126.96</v>
      </c>
      <c r="K27" s="199"/>
      <c r="L27" s="37">
        <v>1</v>
      </c>
      <c r="M27" s="71">
        <v>125.85</v>
      </c>
      <c r="N27" s="199"/>
      <c r="O27" s="37">
        <v>1</v>
      </c>
      <c r="P27" s="71">
        <v>125.89</v>
      </c>
      <c r="Q27" s="199"/>
      <c r="R27" s="37">
        <v>1</v>
      </c>
      <c r="S27" s="71">
        <v>125.33</v>
      </c>
      <c r="T27" s="199"/>
      <c r="U27" s="37">
        <v>1</v>
      </c>
      <c r="V27" s="71">
        <v>125.77</v>
      </c>
      <c r="W27" s="71"/>
      <c r="X27" s="37">
        <v>1</v>
      </c>
      <c r="Y27" s="71">
        <v>125.77</v>
      </c>
      <c r="Z27" s="199"/>
      <c r="AA27" s="37">
        <v>1</v>
      </c>
      <c r="AB27" s="71">
        <v>124.37</v>
      </c>
      <c r="AC27" s="199"/>
      <c r="AD27" s="37">
        <v>1</v>
      </c>
      <c r="AE27" s="71">
        <v>124.48</v>
      </c>
      <c r="AF27" s="199"/>
      <c r="AG27" s="37">
        <v>1</v>
      </c>
      <c r="AH27" s="71">
        <v>124.52</v>
      </c>
      <c r="AI27" s="199"/>
      <c r="AJ27" s="37">
        <v>1</v>
      </c>
      <c r="AK27" s="71">
        <v>122.2</v>
      </c>
      <c r="AL27" s="199"/>
      <c r="AM27" s="37">
        <v>1</v>
      </c>
      <c r="AN27" s="71">
        <v>122.87</v>
      </c>
      <c r="AO27" s="71"/>
      <c r="AP27" s="37">
        <v>1</v>
      </c>
      <c r="AQ27" s="71">
        <v>122.95</v>
      </c>
      <c r="AR27" s="199"/>
      <c r="AS27" s="37">
        <v>1</v>
      </c>
      <c r="AT27" s="71">
        <v>123.61</v>
      </c>
      <c r="AU27" s="199"/>
      <c r="AV27" s="37">
        <v>1</v>
      </c>
      <c r="AW27" s="71">
        <v>123.93</v>
      </c>
      <c r="AX27" s="199"/>
      <c r="AY27" s="37">
        <v>1</v>
      </c>
      <c r="AZ27" s="71">
        <v>124.03</v>
      </c>
      <c r="BA27" s="199"/>
      <c r="BB27" s="37">
        <v>1</v>
      </c>
      <c r="BC27" s="71">
        <v>123.91</v>
      </c>
      <c r="BD27" s="71"/>
      <c r="BE27" s="37">
        <v>1</v>
      </c>
      <c r="BF27" s="71">
        <v>122.62</v>
      </c>
      <c r="BG27" s="71"/>
      <c r="BH27" s="37">
        <v>1</v>
      </c>
      <c r="BI27" s="71">
        <v>122.26</v>
      </c>
      <c r="BJ27" s="199"/>
      <c r="BK27" s="198">
        <f t="shared" si="0"/>
        <v>1</v>
      </c>
      <c r="BL27" s="197">
        <f t="shared" si="1"/>
        <v>124.5595</v>
      </c>
      <c r="BM27" s="100"/>
      <c r="BN27" s="100"/>
      <c r="BO27" s="118"/>
      <c r="BP27" s="119"/>
      <c r="BQ27" s="165"/>
      <c r="BR27" s="165"/>
      <c r="BS27" s="120"/>
      <c r="BT27" s="120"/>
      <c r="BU27" s="165"/>
      <c r="BV27" s="107"/>
      <c r="BW27" s="160"/>
      <c r="BX27" s="160"/>
      <c r="BY27" s="160"/>
      <c r="BZ27" s="160"/>
      <c r="CA27" s="160"/>
      <c r="CB27" s="160"/>
      <c r="CC27" s="108"/>
      <c r="CD27" s="107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</row>
    <row r="28" spans="1:164" ht="16.5" thickTop="1" x14ac:dyDescent="0.25">
      <c r="A28" s="30"/>
      <c r="B28" s="195"/>
      <c r="C28" s="188"/>
      <c r="D28" s="188"/>
      <c r="E28" s="188"/>
      <c r="F28" s="188"/>
      <c r="G28" s="188"/>
      <c r="H28" s="47"/>
      <c r="I28" s="188"/>
      <c r="J28" s="47"/>
      <c r="K28" s="47"/>
      <c r="L28" s="47"/>
      <c r="M28" s="47"/>
      <c r="N28" s="188"/>
      <c r="O28" s="47"/>
      <c r="P28" s="47"/>
      <c r="Q28" s="188"/>
      <c r="R28" s="47"/>
      <c r="S28" s="47"/>
      <c r="T28" s="188"/>
      <c r="U28" s="188"/>
      <c r="V28" s="47"/>
      <c r="W28" s="47"/>
      <c r="X28" s="47"/>
      <c r="Y28" s="47"/>
      <c r="Z28" s="188"/>
      <c r="AA28" s="47"/>
      <c r="AB28" s="47"/>
      <c r="AC28" s="188"/>
      <c r="AD28" s="47"/>
      <c r="AE28" s="47"/>
      <c r="AF28" s="188"/>
      <c r="AG28" s="47"/>
      <c r="AH28" s="47"/>
      <c r="AI28" s="188"/>
      <c r="AJ28" s="47"/>
      <c r="AK28" s="47"/>
      <c r="AL28" s="188"/>
      <c r="AM28" s="47"/>
      <c r="AN28" s="47"/>
      <c r="AO28" s="47"/>
      <c r="AP28" s="47"/>
      <c r="AQ28" s="47"/>
      <c r="AR28" s="188"/>
      <c r="AS28" s="47"/>
      <c r="AT28" s="47"/>
      <c r="AU28" s="188"/>
      <c r="AV28" s="47"/>
      <c r="AW28" s="47"/>
      <c r="AX28" s="47"/>
      <c r="AY28" s="49"/>
      <c r="AZ28" s="49"/>
      <c r="BA28" s="188"/>
      <c r="BB28" s="47"/>
      <c r="BC28" s="47"/>
      <c r="BD28" s="47"/>
      <c r="BE28" s="47"/>
      <c r="BF28" s="47"/>
      <c r="BG28" s="47"/>
      <c r="BH28" s="47"/>
      <c r="BI28" s="47"/>
      <c r="BJ28" s="188"/>
      <c r="BK28" s="36"/>
      <c r="BL28" s="188"/>
      <c r="BM28" s="189"/>
      <c r="BN28" s="189"/>
      <c r="BO28" s="165"/>
      <c r="BP28" s="165"/>
      <c r="BQ28" s="165"/>
      <c r="BR28" s="165"/>
      <c r="BS28" s="120"/>
      <c r="BT28" s="120"/>
      <c r="BU28" s="165"/>
      <c r="BV28" s="107"/>
    </row>
    <row r="29" spans="1:164" ht="15.75" x14ac:dyDescent="0.25">
      <c r="A29" s="30"/>
      <c r="B29" s="195"/>
      <c r="C29" s="47"/>
      <c r="D29" s="47"/>
      <c r="E29" s="47"/>
      <c r="F29" s="47"/>
      <c r="G29" s="47"/>
      <c r="H29" s="47"/>
      <c r="I29" s="188"/>
      <c r="J29" s="188"/>
      <c r="K29" s="188"/>
      <c r="L29" s="47"/>
      <c r="M29" s="47"/>
      <c r="N29" s="188"/>
      <c r="O29" s="47"/>
      <c r="P29" s="47"/>
      <c r="Q29" s="188"/>
      <c r="R29" s="47"/>
      <c r="S29" s="47"/>
      <c r="T29" s="188"/>
      <c r="U29" s="188"/>
      <c r="V29" s="188"/>
      <c r="W29" s="188"/>
      <c r="X29" s="47"/>
      <c r="Y29" s="47"/>
      <c r="Z29" s="188"/>
      <c r="AA29" s="47"/>
      <c r="AB29" s="47"/>
      <c r="AC29" s="188"/>
      <c r="AD29" s="47"/>
      <c r="AE29" s="47"/>
      <c r="AF29" s="188"/>
      <c r="AG29" s="47"/>
      <c r="AH29" s="47"/>
      <c r="AI29" s="188"/>
      <c r="AJ29" s="47"/>
      <c r="AK29" s="47"/>
      <c r="AL29" s="188"/>
      <c r="AM29" s="47"/>
      <c r="AN29" s="47"/>
      <c r="AO29" s="47"/>
      <c r="AP29" s="47"/>
      <c r="AQ29" s="47"/>
      <c r="AR29" s="188"/>
      <c r="AS29" s="47"/>
      <c r="AT29" s="47"/>
      <c r="AU29" s="188"/>
      <c r="AV29" s="47"/>
      <c r="AW29" s="47"/>
      <c r="AX29" s="47"/>
      <c r="AY29" s="49"/>
      <c r="AZ29" s="49"/>
      <c r="BA29" s="188"/>
      <c r="BB29" s="47"/>
      <c r="BC29" s="47"/>
      <c r="BD29" s="47"/>
      <c r="BE29" s="47"/>
      <c r="BF29" s="47"/>
      <c r="BG29" s="47"/>
      <c r="BH29" s="47"/>
      <c r="BI29" s="47"/>
      <c r="BJ29" s="188"/>
      <c r="BK29" s="194"/>
      <c r="BL29" s="194"/>
      <c r="BM29" s="189"/>
      <c r="BN29" s="189"/>
      <c r="BO29" s="165"/>
      <c r="BP29" s="165"/>
      <c r="BQ29" s="165"/>
      <c r="BR29" s="165"/>
      <c r="BS29" s="120"/>
      <c r="BT29" s="120"/>
      <c r="BU29" s="165"/>
      <c r="BV29" s="107"/>
    </row>
    <row r="30" spans="1:164" ht="15.75" x14ac:dyDescent="0.2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O30" s="163"/>
      <c r="BP30" s="247" t="s">
        <v>29</v>
      </c>
      <c r="BQ30" s="248"/>
      <c r="BR30" s="248"/>
      <c r="BS30" s="248"/>
      <c r="BT30" s="248"/>
      <c r="BU30" s="248"/>
      <c r="BV30" s="248"/>
      <c r="BW30" s="249"/>
      <c r="BX30" s="249"/>
      <c r="BY30" s="249"/>
      <c r="BZ30" s="249"/>
      <c r="CA30" s="249"/>
      <c r="CB30" s="249"/>
      <c r="CC30" s="125"/>
      <c r="CD30" s="126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7"/>
    </row>
    <row r="31" spans="1:164" ht="16.5" x14ac:dyDescent="0.2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O31" s="163"/>
      <c r="BP31" s="248"/>
      <c r="BQ31" s="250"/>
      <c r="BR31" s="248"/>
      <c r="BS31" s="248"/>
      <c r="BT31" s="248"/>
      <c r="BU31" s="248"/>
      <c r="BV31" s="248"/>
      <c r="BW31" s="249"/>
      <c r="BX31" s="249"/>
      <c r="BY31" s="249"/>
      <c r="BZ31" s="249"/>
      <c r="CA31" s="249"/>
      <c r="CB31" s="249"/>
      <c r="CC31" s="125"/>
      <c r="CD31" s="126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7"/>
    </row>
    <row r="32" spans="1:164" s="170" customFormat="1" ht="16.5" x14ac:dyDescent="0.2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2"/>
      <c r="BB32" s="191"/>
      <c r="BC32" s="191"/>
      <c r="BD32" s="191"/>
      <c r="BE32" s="191"/>
      <c r="BF32" s="191"/>
      <c r="BG32" s="191"/>
      <c r="BH32" s="191"/>
      <c r="BI32" s="191"/>
      <c r="BJ32" s="191"/>
      <c r="BK32" s="190"/>
      <c r="BL32" s="190"/>
      <c r="BM32" s="190"/>
      <c r="BN32" s="190"/>
      <c r="BO32" s="251"/>
      <c r="BP32" s="247"/>
      <c r="BQ32" s="250"/>
      <c r="BR32" s="165" t="s">
        <v>5</v>
      </c>
      <c r="BS32" s="165" t="s">
        <v>6</v>
      </c>
      <c r="BT32" s="165" t="s">
        <v>7</v>
      </c>
      <c r="BU32" s="165" t="s">
        <v>8</v>
      </c>
      <c r="BV32" s="129" t="s">
        <v>9</v>
      </c>
      <c r="BW32" s="169" t="s">
        <v>10</v>
      </c>
      <c r="BX32" s="169" t="s">
        <v>25</v>
      </c>
      <c r="BY32" s="169" t="s">
        <v>26</v>
      </c>
      <c r="BZ32" s="169" t="s">
        <v>13</v>
      </c>
      <c r="CA32" s="169" t="s">
        <v>14</v>
      </c>
      <c r="CB32" s="169" t="s">
        <v>15</v>
      </c>
      <c r="CC32" s="130" t="s">
        <v>27</v>
      </c>
      <c r="CD32" s="129" t="s">
        <v>17</v>
      </c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8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7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</row>
    <row r="33" spans="1:164" s="175" customFormat="1" ht="15.75" x14ac:dyDescent="0.25">
      <c r="A33" s="55"/>
      <c r="B33" s="186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79"/>
      <c r="BB33" s="185"/>
      <c r="BC33" s="185"/>
      <c r="BD33" s="185"/>
      <c r="BE33" s="185"/>
      <c r="BF33" s="185"/>
      <c r="BG33" s="185"/>
      <c r="BH33" s="185"/>
      <c r="BI33" s="185"/>
      <c r="BJ33" s="185"/>
      <c r="BK33" s="183"/>
      <c r="BL33" s="183"/>
      <c r="BM33" s="182"/>
      <c r="BN33" s="182"/>
      <c r="BO33" s="252"/>
      <c r="BP33" s="132">
        <v>1</v>
      </c>
      <c r="BQ33" s="253" t="s">
        <v>99</v>
      </c>
      <c r="BR33" s="134">
        <v>112.12</v>
      </c>
      <c r="BS33" s="134">
        <v>177.57</v>
      </c>
      <c r="BT33" s="134">
        <v>126.82</v>
      </c>
      <c r="BU33" s="134">
        <v>138.04</v>
      </c>
      <c r="BV33" s="134">
        <v>157210.96</v>
      </c>
      <c r="BW33" s="134">
        <v>1889.22</v>
      </c>
      <c r="BX33" s="134">
        <v>90.69</v>
      </c>
      <c r="BY33" s="134">
        <v>93.89</v>
      </c>
      <c r="BZ33" s="134">
        <v>14.78</v>
      </c>
      <c r="CA33" s="134">
        <v>14.66</v>
      </c>
      <c r="CB33" s="134">
        <v>18.489999999999998</v>
      </c>
      <c r="CC33" s="134">
        <v>175.25</v>
      </c>
      <c r="CD33" s="134">
        <v>126.87</v>
      </c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</row>
    <row r="34" spans="1:164" s="175" customFormat="1" ht="15.75" x14ac:dyDescent="0.25">
      <c r="A34" s="61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79"/>
      <c r="BB34" s="184"/>
      <c r="BC34" s="184"/>
      <c r="BD34" s="184"/>
      <c r="BE34" s="184"/>
      <c r="BF34" s="184"/>
      <c r="BG34" s="184"/>
      <c r="BH34" s="184"/>
      <c r="BI34" s="184"/>
      <c r="BJ34" s="184"/>
      <c r="BK34" s="183"/>
      <c r="BL34" s="183"/>
      <c r="BM34" s="182"/>
      <c r="BN34" s="182"/>
      <c r="BO34" s="252"/>
      <c r="BP34" s="132">
        <v>2</v>
      </c>
      <c r="BQ34" s="253" t="s">
        <v>98</v>
      </c>
      <c r="BR34" s="134">
        <v>111.09</v>
      </c>
      <c r="BS34" s="134">
        <v>177.1</v>
      </c>
      <c r="BT34" s="134">
        <v>127.24</v>
      </c>
      <c r="BU34" s="134">
        <v>137.99</v>
      </c>
      <c r="BV34" s="134">
        <v>156179.51999999999</v>
      </c>
      <c r="BW34" s="134">
        <v>1880.87</v>
      </c>
      <c r="BX34" s="134">
        <v>91.52</v>
      </c>
      <c r="BY34" s="134">
        <v>94.34</v>
      </c>
      <c r="BZ34" s="134">
        <v>14.77</v>
      </c>
      <c r="CA34" s="134">
        <v>14.66</v>
      </c>
      <c r="CB34" s="134">
        <v>18.5</v>
      </c>
      <c r="CC34" s="134">
        <v>175.53</v>
      </c>
      <c r="CD34" s="134">
        <v>127</v>
      </c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</row>
    <row r="35" spans="1:164" s="175" customFormat="1" ht="15.75" x14ac:dyDescent="0.25">
      <c r="A35" s="63"/>
      <c r="B35" s="181"/>
      <c r="C35" s="181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9"/>
      <c r="BB35" s="174"/>
      <c r="BC35" s="174"/>
      <c r="BD35" s="174"/>
      <c r="BE35" s="174"/>
      <c r="BF35" s="174"/>
      <c r="BG35" s="174"/>
      <c r="BH35" s="174"/>
      <c r="BI35" s="174"/>
      <c r="BJ35" s="174"/>
      <c r="BK35" s="180"/>
      <c r="BL35" s="180"/>
      <c r="BM35" s="174"/>
      <c r="BN35" s="174"/>
      <c r="BO35" s="254"/>
      <c r="BP35" s="132">
        <v>3</v>
      </c>
      <c r="BQ35" s="253" t="s">
        <v>97</v>
      </c>
      <c r="BR35" s="134">
        <v>111.44</v>
      </c>
      <c r="BS35" s="134">
        <v>178.67</v>
      </c>
      <c r="BT35" s="134">
        <v>127.33</v>
      </c>
      <c r="BU35" s="134">
        <v>138.02000000000001</v>
      </c>
      <c r="BV35" s="134">
        <v>157698.29</v>
      </c>
      <c r="BW35" s="134">
        <v>1897.67</v>
      </c>
      <c r="BX35" s="134">
        <v>93.02</v>
      </c>
      <c r="BY35" s="134">
        <v>94.51</v>
      </c>
      <c r="BZ35" s="134">
        <v>14.76</v>
      </c>
      <c r="CA35" s="134">
        <v>14.67</v>
      </c>
      <c r="CB35" s="134">
        <v>18.510000000000002</v>
      </c>
      <c r="CC35" s="134">
        <v>175.24</v>
      </c>
      <c r="CD35" s="134">
        <v>126.96</v>
      </c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</row>
    <row r="36" spans="1:164" s="175" customFormat="1" ht="15.75" x14ac:dyDescent="0.25">
      <c r="A36" s="63"/>
      <c r="B36" s="181"/>
      <c r="C36" s="181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9"/>
      <c r="BB36" s="174"/>
      <c r="BC36" s="174"/>
      <c r="BD36" s="174"/>
      <c r="BE36" s="174"/>
      <c r="BF36" s="174"/>
      <c r="BG36" s="174"/>
      <c r="BH36" s="174"/>
      <c r="BI36" s="174"/>
      <c r="BJ36" s="174"/>
      <c r="BK36" s="180"/>
      <c r="BL36" s="180"/>
      <c r="BM36" s="174"/>
      <c r="BN36" s="174"/>
      <c r="BO36" s="254"/>
      <c r="BP36" s="132">
        <v>4</v>
      </c>
      <c r="BQ36" s="253" t="s">
        <v>96</v>
      </c>
      <c r="BR36" s="134">
        <v>110.7</v>
      </c>
      <c r="BS36" s="134">
        <v>177.95</v>
      </c>
      <c r="BT36" s="134">
        <v>127.01</v>
      </c>
      <c r="BU36" s="134">
        <v>138.08000000000001</v>
      </c>
      <c r="BV36" s="134">
        <v>160005.69</v>
      </c>
      <c r="BW36" s="134">
        <v>1944.51</v>
      </c>
      <c r="BX36" s="134">
        <v>92.71</v>
      </c>
      <c r="BY36" s="134">
        <v>93.59</v>
      </c>
      <c r="BZ36" s="134">
        <v>14.78</v>
      </c>
      <c r="CA36" s="134">
        <v>14.7</v>
      </c>
      <c r="CB36" s="134">
        <v>18.52</v>
      </c>
      <c r="CC36" s="134">
        <v>173.98</v>
      </c>
      <c r="CD36" s="134">
        <v>125.85</v>
      </c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</row>
    <row r="37" spans="1:164" s="175" customFormat="1" ht="15.75" x14ac:dyDescent="0.25">
      <c r="A37" s="63"/>
      <c r="B37" s="181"/>
      <c r="C37" s="181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9"/>
      <c r="BB37" s="174"/>
      <c r="BC37" s="174"/>
      <c r="BD37" s="174"/>
      <c r="BE37" s="174"/>
      <c r="BF37" s="174"/>
      <c r="BG37" s="174"/>
      <c r="BH37" s="174"/>
      <c r="BI37" s="174"/>
      <c r="BJ37" s="174"/>
      <c r="BK37" s="180"/>
      <c r="BL37" s="180"/>
      <c r="BM37" s="174"/>
      <c r="BN37" s="174"/>
      <c r="BO37" s="254"/>
      <c r="BP37" s="132">
        <v>5</v>
      </c>
      <c r="BQ37" s="253" t="s">
        <v>95</v>
      </c>
      <c r="BR37" s="134">
        <v>110.98</v>
      </c>
      <c r="BS37" s="134">
        <v>178.06</v>
      </c>
      <c r="BT37" s="134">
        <v>126</v>
      </c>
      <c r="BU37" s="134">
        <v>138.01</v>
      </c>
      <c r="BV37" s="134">
        <v>159615.93</v>
      </c>
      <c r="BW37" s="134">
        <v>1970.18</v>
      </c>
      <c r="BX37" s="134">
        <v>93.2</v>
      </c>
      <c r="BY37" s="134">
        <v>94.23</v>
      </c>
      <c r="BZ37" s="134">
        <v>14.79</v>
      </c>
      <c r="CA37" s="134">
        <v>14.76</v>
      </c>
      <c r="CB37" s="134">
        <v>18.489999999999998</v>
      </c>
      <c r="CC37" s="134">
        <v>174.74</v>
      </c>
      <c r="CD37" s="134">
        <v>125.89</v>
      </c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</row>
    <row r="38" spans="1:164" s="175" customFormat="1" ht="15.75" x14ac:dyDescent="0.25">
      <c r="A38" s="63"/>
      <c r="B38" s="181"/>
      <c r="C38" s="181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9"/>
      <c r="BB38" s="174"/>
      <c r="BC38" s="174"/>
      <c r="BD38" s="174"/>
      <c r="BE38" s="174"/>
      <c r="BF38" s="174"/>
      <c r="BG38" s="174"/>
      <c r="BH38" s="174"/>
      <c r="BI38" s="174"/>
      <c r="BJ38" s="174"/>
      <c r="BK38" s="180"/>
      <c r="BL38" s="180"/>
      <c r="BM38" s="174"/>
      <c r="BN38" s="174"/>
      <c r="BO38" s="254"/>
      <c r="BP38" s="132">
        <v>6</v>
      </c>
      <c r="BQ38" s="253" t="s">
        <v>94</v>
      </c>
      <c r="BR38" s="134">
        <v>111.07</v>
      </c>
      <c r="BS38" s="134">
        <v>178.31</v>
      </c>
      <c r="BT38" s="134">
        <v>126.32</v>
      </c>
      <c r="BU38" s="134">
        <v>138.03</v>
      </c>
      <c r="BV38" s="134">
        <v>159577.68</v>
      </c>
      <c r="BW38" s="134">
        <v>1954.15</v>
      </c>
      <c r="BX38" s="134">
        <v>93.15</v>
      </c>
      <c r="BY38" s="134">
        <v>93.91</v>
      </c>
      <c r="BZ38" s="134">
        <v>14.74</v>
      </c>
      <c r="CA38" s="134">
        <v>14.63</v>
      </c>
      <c r="CB38" s="134">
        <v>18.489999999999998</v>
      </c>
      <c r="CC38" s="134">
        <v>173.82</v>
      </c>
      <c r="CD38" s="134">
        <v>125.33</v>
      </c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</row>
    <row r="39" spans="1:164" s="175" customFormat="1" ht="15.75" x14ac:dyDescent="0.25">
      <c r="A39" s="63"/>
      <c r="B39" s="181"/>
      <c r="C39" s="181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9"/>
      <c r="BB39" s="174"/>
      <c r="BC39" s="174"/>
      <c r="BD39" s="174"/>
      <c r="BE39" s="174"/>
      <c r="BF39" s="174"/>
      <c r="BG39" s="174"/>
      <c r="BH39" s="174"/>
      <c r="BI39" s="174"/>
      <c r="BJ39" s="174"/>
      <c r="BK39" s="180"/>
      <c r="BL39" s="180"/>
      <c r="BM39" s="174"/>
      <c r="BN39" s="174"/>
      <c r="BO39" s="254"/>
      <c r="BP39" s="132">
        <v>7</v>
      </c>
      <c r="BQ39" s="253" t="s">
        <v>93</v>
      </c>
      <c r="BR39" s="134">
        <v>112.03</v>
      </c>
      <c r="BS39" s="134">
        <v>178.95</v>
      </c>
      <c r="BT39" s="134">
        <v>125.8</v>
      </c>
      <c r="BU39" s="134">
        <v>138.02000000000001</v>
      </c>
      <c r="BV39" s="134">
        <v>158162.06</v>
      </c>
      <c r="BW39" s="134">
        <v>1929.94</v>
      </c>
      <c r="BX39" s="134">
        <v>94.14</v>
      </c>
      <c r="BY39" s="134">
        <v>93.97</v>
      </c>
      <c r="BZ39" s="134">
        <v>14.83</v>
      </c>
      <c r="CA39" s="134">
        <v>14.69</v>
      </c>
      <c r="CB39" s="134">
        <v>18.489999999999998</v>
      </c>
      <c r="CC39" s="134">
        <v>174.93</v>
      </c>
      <c r="CD39" s="134">
        <v>125.77</v>
      </c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</row>
    <row r="40" spans="1:164" s="175" customFormat="1" ht="15.75" x14ac:dyDescent="0.25">
      <c r="A40" s="63"/>
      <c r="B40" s="181"/>
      <c r="C40" s="181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9"/>
      <c r="BB40" s="174"/>
      <c r="BC40" s="174"/>
      <c r="BD40" s="174"/>
      <c r="BE40" s="174"/>
      <c r="BF40" s="174"/>
      <c r="BG40" s="174"/>
      <c r="BH40" s="174"/>
      <c r="BI40" s="174"/>
      <c r="BJ40" s="174"/>
      <c r="BK40" s="180"/>
      <c r="BL40" s="180"/>
      <c r="BM40" s="174"/>
      <c r="BN40" s="174"/>
      <c r="BO40" s="254"/>
      <c r="BP40" s="132">
        <v>8</v>
      </c>
      <c r="BQ40" s="253" t="s">
        <v>92</v>
      </c>
      <c r="BR40" s="134">
        <v>110.83</v>
      </c>
      <c r="BS40" s="134">
        <v>178.87</v>
      </c>
      <c r="BT40" s="134">
        <v>126.15</v>
      </c>
      <c r="BU40" s="134">
        <v>138.02000000000001</v>
      </c>
      <c r="BV40" s="134">
        <v>156838.96</v>
      </c>
      <c r="BW40" s="134">
        <v>1921.77</v>
      </c>
      <c r="BX40" s="134">
        <v>94</v>
      </c>
      <c r="BY40" s="134">
        <v>94.78</v>
      </c>
      <c r="BZ40" s="134">
        <v>14.88</v>
      </c>
      <c r="CA40" s="134">
        <v>14.79</v>
      </c>
      <c r="CB40" s="134">
        <v>18.510000000000002</v>
      </c>
      <c r="CC40" s="134">
        <v>174.76</v>
      </c>
      <c r="CD40" s="134">
        <v>125.77</v>
      </c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</row>
    <row r="41" spans="1:164" s="175" customFormat="1" ht="15.75" x14ac:dyDescent="0.25">
      <c r="A41" s="63"/>
      <c r="B41" s="181"/>
      <c r="C41" s="181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9"/>
      <c r="BB41" s="174"/>
      <c r="BC41" s="174"/>
      <c r="BD41" s="174"/>
      <c r="BE41" s="174"/>
      <c r="BF41" s="174"/>
      <c r="BG41" s="174"/>
      <c r="BH41" s="174"/>
      <c r="BI41" s="174"/>
      <c r="BJ41" s="174"/>
      <c r="BK41" s="180"/>
      <c r="BL41" s="180"/>
      <c r="BM41" s="174"/>
      <c r="BN41" s="174"/>
      <c r="BO41" s="254"/>
      <c r="BP41" s="132">
        <v>9</v>
      </c>
      <c r="BQ41" s="253" t="s">
        <v>91</v>
      </c>
      <c r="BR41" s="134">
        <v>109.26</v>
      </c>
      <c r="BS41" s="134">
        <v>177.75</v>
      </c>
      <c r="BT41" s="134">
        <v>125.96</v>
      </c>
      <c r="BU41" s="134">
        <v>138.1</v>
      </c>
      <c r="BV41" s="134">
        <v>157105.43</v>
      </c>
      <c r="BW41" s="134">
        <v>1935.07</v>
      </c>
      <c r="BX41" s="134">
        <v>93.38</v>
      </c>
      <c r="BY41" s="134">
        <v>93.94</v>
      </c>
      <c r="BZ41" s="134">
        <v>14.83</v>
      </c>
      <c r="CA41" s="134">
        <v>14.59</v>
      </c>
      <c r="CB41" s="134">
        <v>18.52</v>
      </c>
      <c r="CC41" s="134">
        <v>172.68</v>
      </c>
      <c r="CD41" s="134">
        <v>124.37</v>
      </c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</row>
    <row r="42" spans="1:164" s="175" customFormat="1" ht="15.75" x14ac:dyDescent="0.25">
      <c r="A42" s="6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9"/>
      <c r="BB42" s="174"/>
      <c r="BC42" s="174"/>
      <c r="BD42" s="174"/>
      <c r="BE42" s="174"/>
      <c r="BF42" s="174"/>
      <c r="BG42" s="174"/>
      <c r="BH42" s="174"/>
      <c r="BI42" s="174"/>
      <c r="BJ42" s="174"/>
      <c r="BK42" s="180"/>
      <c r="BL42" s="180"/>
      <c r="BM42" s="174"/>
      <c r="BN42" s="174"/>
      <c r="BO42" s="254"/>
      <c r="BP42" s="132">
        <v>10</v>
      </c>
      <c r="BQ42" s="253" t="s">
        <v>90</v>
      </c>
      <c r="BR42" s="134">
        <v>110.12</v>
      </c>
      <c r="BS42" s="134">
        <v>176.41</v>
      </c>
      <c r="BT42" s="134">
        <v>125.97</v>
      </c>
      <c r="BU42" s="134">
        <v>138.05000000000001</v>
      </c>
      <c r="BV42" s="134">
        <v>153645.66</v>
      </c>
      <c r="BW42" s="134">
        <v>1904.54</v>
      </c>
      <c r="BX42" s="134">
        <v>92.9</v>
      </c>
      <c r="BY42" s="134">
        <v>93.1</v>
      </c>
      <c r="BZ42" s="134">
        <v>14.91</v>
      </c>
      <c r="CA42" s="134">
        <v>14.62</v>
      </c>
      <c r="CB42" s="134">
        <v>18.510000000000002</v>
      </c>
      <c r="CC42" s="134">
        <v>173.71</v>
      </c>
      <c r="CD42" s="134">
        <v>124.48</v>
      </c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</row>
    <row r="43" spans="1:164" s="175" customFormat="1" ht="15.75" x14ac:dyDescent="0.25">
      <c r="A43" s="6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9"/>
      <c r="BB43" s="174"/>
      <c r="BC43" s="174"/>
      <c r="BD43" s="174"/>
      <c r="BE43" s="174"/>
      <c r="BF43" s="174"/>
      <c r="BG43" s="174"/>
      <c r="BH43" s="174"/>
      <c r="BI43" s="174"/>
      <c r="BJ43" s="174"/>
      <c r="BK43" s="178"/>
      <c r="BL43" s="178"/>
      <c r="BM43" s="174"/>
      <c r="BN43" s="174"/>
      <c r="BO43" s="254"/>
      <c r="BP43" s="132">
        <v>11</v>
      </c>
      <c r="BQ43" s="253" t="s">
        <v>89</v>
      </c>
      <c r="BR43" s="134">
        <v>109.66</v>
      </c>
      <c r="BS43" s="134">
        <v>175.66</v>
      </c>
      <c r="BT43" s="134">
        <v>125.96</v>
      </c>
      <c r="BU43" s="134">
        <v>138.02000000000001</v>
      </c>
      <c r="BV43" s="134">
        <v>153470.9</v>
      </c>
      <c r="BW43" s="134">
        <v>1898.93</v>
      </c>
      <c r="BX43" s="134">
        <v>92.92</v>
      </c>
      <c r="BY43" s="134">
        <v>93.22</v>
      </c>
      <c r="BZ43" s="134">
        <v>14.94</v>
      </c>
      <c r="CA43" s="134">
        <v>14.52</v>
      </c>
      <c r="CB43" s="134">
        <v>18.510000000000002</v>
      </c>
      <c r="CC43" s="134">
        <v>173.55</v>
      </c>
      <c r="CD43" s="134">
        <v>124.52</v>
      </c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</row>
    <row r="44" spans="1:164" s="175" customFormat="1" ht="15.75" x14ac:dyDescent="0.25">
      <c r="A44" s="6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9"/>
      <c r="BB44" s="174"/>
      <c r="BC44" s="174"/>
      <c r="BD44" s="174"/>
      <c r="BE44" s="174"/>
      <c r="BF44" s="174"/>
      <c r="BG44" s="174"/>
      <c r="BH44" s="174"/>
      <c r="BI44" s="174"/>
      <c r="BJ44" s="174"/>
      <c r="BK44" s="178"/>
      <c r="BL44" s="178"/>
      <c r="BM44" s="174"/>
      <c r="BN44" s="174"/>
      <c r="BO44" s="254"/>
      <c r="BP44" s="132">
        <v>12</v>
      </c>
      <c r="BQ44" s="253" t="s">
        <v>88</v>
      </c>
      <c r="BR44" s="134">
        <v>109.84</v>
      </c>
      <c r="BS44" s="134">
        <v>175.36</v>
      </c>
      <c r="BT44" s="134">
        <v>126.17</v>
      </c>
      <c r="BU44" s="134">
        <v>138.24</v>
      </c>
      <c r="BV44" s="134">
        <v>155213.54999999999</v>
      </c>
      <c r="BW44" s="134">
        <v>1923.79</v>
      </c>
      <c r="BX44" s="134">
        <v>93.26</v>
      </c>
      <c r="BY44" s="134">
        <v>93.99</v>
      </c>
      <c r="BZ44" s="134">
        <v>14.97</v>
      </c>
      <c r="CA44" s="134">
        <v>14.57</v>
      </c>
      <c r="CB44" s="134">
        <v>18.579999999999998</v>
      </c>
      <c r="CC44" s="134">
        <v>170.12</v>
      </c>
      <c r="CD44" s="134">
        <v>122.2</v>
      </c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</row>
    <row r="45" spans="1:164" s="175" customFormat="1" ht="15.75" x14ac:dyDescent="0.25">
      <c r="A45" s="63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8"/>
      <c r="BL45" s="178"/>
      <c r="BM45" s="174"/>
      <c r="BN45" s="174"/>
      <c r="BO45" s="254"/>
      <c r="BP45" s="132">
        <v>13</v>
      </c>
      <c r="BQ45" s="253" t="s">
        <v>87</v>
      </c>
      <c r="BR45" s="134">
        <v>110.29</v>
      </c>
      <c r="BS45" s="134">
        <v>177.42</v>
      </c>
      <c r="BT45" s="134">
        <v>126.68</v>
      </c>
      <c r="BU45" s="134">
        <v>138.34</v>
      </c>
      <c r="BV45" s="134">
        <v>154000.34</v>
      </c>
      <c r="BW45" s="134">
        <v>1966.66</v>
      </c>
      <c r="BX45" s="134">
        <v>93.65</v>
      </c>
      <c r="BY45" s="134">
        <v>94.54</v>
      </c>
      <c r="BZ45" s="134">
        <v>14.96</v>
      </c>
      <c r="CA45" s="134">
        <v>14.75</v>
      </c>
      <c r="CB45" s="134">
        <v>18.579999999999998</v>
      </c>
      <c r="CC45" s="134">
        <v>172.98</v>
      </c>
      <c r="CD45" s="134">
        <v>122.87</v>
      </c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</row>
    <row r="46" spans="1:164" s="175" customFormat="1" ht="15.75" x14ac:dyDescent="0.25">
      <c r="A46" s="6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8"/>
      <c r="BL46" s="178"/>
      <c r="BM46" s="174"/>
      <c r="BN46" s="174"/>
      <c r="BO46" s="254"/>
      <c r="BP46" s="132">
        <v>14</v>
      </c>
      <c r="BQ46" s="253" t="s">
        <v>86</v>
      </c>
      <c r="BR46" s="134">
        <v>110.3</v>
      </c>
      <c r="BS46" s="134">
        <v>177.12</v>
      </c>
      <c r="BT46" s="134">
        <v>126.84</v>
      </c>
      <c r="BU46" s="134">
        <v>138.38999999999999</v>
      </c>
      <c r="BV46" s="134">
        <v>152968.24</v>
      </c>
      <c r="BW46" s="134">
        <v>1935.97</v>
      </c>
      <c r="BX46" s="134">
        <v>93.63</v>
      </c>
      <c r="BY46" s="134">
        <v>94.4</v>
      </c>
      <c r="BZ46" s="134">
        <v>14.96</v>
      </c>
      <c r="CA46" s="134">
        <v>14.68</v>
      </c>
      <c r="CB46" s="134">
        <v>18.579999999999998</v>
      </c>
      <c r="CC46" s="134">
        <v>172.88</v>
      </c>
      <c r="CD46" s="134">
        <v>122.95</v>
      </c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</row>
    <row r="47" spans="1:164" s="175" customFormat="1" ht="15.75" x14ac:dyDescent="0.25">
      <c r="A47" s="63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8"/>
      <c r="BL47" s="178"/>
      <c r="BM47" s="174"/>
      <c r="BN47" s="174"/>
      <c r="BO47" s="254"/>
      <c r="BP47" s="132">
        <v>15</v>
      </c>
      <c r="BQ47" s="253" t="s">
        <v>85</v>
      </c>
      <c r="BR47" s="134">
        <v>109.69</v>
      </c>
      <c r="BS47" s="134">
        <v>175.08</v>
      </c>
      <c r="BT47" s="134">
        <v>127.04</v>
      </c>
      <c r="BU47" s="134">
        <v>138.29</v>
      </c>
      <c r="BV47" s="134">
        <v>152542.16</v>
      </c>
      <c r="BW47" s="134">
        <v>1934.13</v>
      </c>
      <c r="BX47" s="134">
        <v>93.67</v>
      </c>
      <c r="BY47" s="134">
        <v>94.52</v>
      </c>
      <c r="BZ47" s="134">
        <v>14.97</v>
      </c>
      <c r="CA47" s="134">
        <v>14.64</v>
      </c>
      <c r="CB47" s="134">
        <v>18.57</v>
      </c>
      <c r="CC47" s="134">
        <v>173.25</v>
      </c>
      <c r="CD47" s="134">
        <v>123.61</v>
      </c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</row>
    <row r="48" spans="1:164" s="175" customFormat="1" ht="15.75" x14ac:dyDescent="0.25">
      <c r="A48" s="63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8"/>
      <c r="BL48" s="178"/>
      <c r="BM48" s="174"/>
      <c r="BN48" s="174"/>
      <c r="BO48" s="254"/>
      <c r="BP48" s="132">
        <v>16</v>
      </c>
      <c r="BQ48" s="253" t="s">
        <v>84</v>
      </c>
      <c r="BR48" s="134">
        <v>109.97</v>
      </c>
      <c r="BS48" s="134">
        <v>174.93</v>
      </c>
      <c r="BT48" s="134">
        <v>127.03</v>
      </c>
      <c r="BU48" s="134">
        <v>138.34</v>
      </c>
      <c r="BV48" s="134">
        <v>150810.42000000001</v>
      </c>
      <c r="BW48" s="134">
        <v>1893.53</v>
      </c>
      <c r="BX48" s="134">
        <v>93.05</v>
      </c>
      <c r="BY48" s="134">
        <v>93.58</v>
      </c>
      <c r="BZ48" s="134">
        <v>14.98</v>
      </c>
      <c r="CA48" s="134">
        <v>14.59</v>
      </c>
      <c r="CB48" s="134">
        <v>18.579999999999998</v>
      </c>
      <c r="CC48" s="134">
        <v>173.27</v>
      </c>
      <c r="CD48" s="134">
        <v>123.93</v>
      </c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</row>
    <row r="49" spans="1:164" s="175" customFormat="1" ht="15.75" x14ac:dyDescent="0.25">
      <c r="A49" s="63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8"/>
      <c r="BL49" s="178"/>
      <c r="BM49" s="174"/>
      <c r="BN49" s="174"/>
      <c r="BO49" s="254"/>
      <c r="BP49" s="132">
        <v>17</v>
      </c>
      <c r="BQ49" s="253" t="s">
        <v>83</v>
      </c>
      <c r="BR49" s="134">
        <v>109.78</v>
      </c>
      <c r="BS49" s="134">
        <v>175.47</v>
      </c>
      <c r="BT49" s="134">
        <v>126.92</v>
      </c>
      <c r="BU49" s="134">
        <v>138.49</v>
      </c>
      <c r="BV49" s="134">
        <v>150832.88</v>
      </c>
      <c r="BW49" s="134">
        <v>1879.05</v>
      </c>
      <c r="BX49" s="134">
        <v>93.37</v>
      </c>
      <c r="BY49" s="134">
        <v>93.73</v>
      </c>
      <c r="BZ49" s="134">
        <v>14.96</v>
      </c>
      <c r="CA49" s="134">
        <v>14.65</v>
      </c>
      <c r="CB49" s="134">
        <v>18.59</v>
      </c>
      <c r="CC49" s="134">
        <v>173.12</v>
      </c>
      <c r="CD49" s="134">
        <v>124.03</v>
      </c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</row>
    <row r="50" spans="1:164" s="175" customFormat="1" ht="15.75" x14ac:dyDescent="0.25">
      <c r="A50" s="63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8"/>
      <c r="BL50" s="178"/>
      <c r="BM50" s="174"/>
      <c r="BN50" s="174"/>
      <c r="BO50" s="254"/>
      <c r="BP50" s="132">
        <v>18</v>
      </c>
      <c r="BQ50" s="253" t="s">
        <v>82</v>
      </c>
      <c r="BR50" s="134">
        <v>109.03</v>
      </c>
      <c r="BS50" s="134">
        <v>176.72</v>
      </c>
      <c r="BT50" s="134">
        <v>127.18</v>
      </c>
      <c r="BU50" s="134">
        <v>138.51</v>
      </c>
      <c r="BV50" s="134">
        <v>150708.01999999999</v>
      </c>
      <c r="BW50" s="134">
        <v>1868.19</v>
      </c>
      <c r="BX50" s="134">
        <v>93.21</v>
      </c>
      <c r="BY50" s="134">
        <v>94.01</v>
      </c>
      <c r="BZ50" s="134">
        <v>14.97</v>
      </c>
      <c r="CA50" s="134">
        <v>14.62</v>
      </c>
      <c r="CB50" s="134">
        <v>18.59</v>
      </c>
      <c r="CC50" s="134">
        <v>173.36</v>
      </c>
      <c r="CD50" s="134">
        <v>123.91</v>
      </c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</row>
    <row r="51" spans="1:164" s="175" customFormat="1" ht="15.75" x14ac:dyDescent="0.25">
      <c r="A51" s="68"/>
      <c r="B51" s="174"/>
      <c r="BK51" s="177"/>
      <c r="BL51" s="177"/>
      <c r="BO51" s="164"/>
      <c r="BP51" s="132">
        <v>19</v>
      </c>
      <c r="BQ51" s="253" t="s">
        <v>81</v>
      </c>
      <c r="BR51" s="134">
        <v>109.2</v>
      </c>
      <c r="BS51" s="134">
        <v>176.39</v>
      </c>
      <c r="BT51" s="134">
        <v>127.24</v>
      </c>
      <c r="BU51" s="134">
        <v>138.65</v>
      </c>
      <c r="BV51" s="134">
        <v>151743.48000000001</v>
      </c>
      <c r="BW51" s="134">
        <v>1883.44</v>
      </c>
      <c r="BX51" s="134">
        <v>93.87</v>
      </c>
      <c r="BY51" s="134">
        <v>93.98</v>
      </c>
      <c r="BZ51" s="134">
        <v>15.03</v>
      </c>
      <c r="CA51" s="134">
        <v>14.7</v>
      </c>
      <c r="CB51" s="134">
        <v>18.62</v>
      </c>
      <c r="CC51" s="134">
        <v>171.52</v>
      </c>
      <c r="CD51" s="134">
        <v>122.62</v>
      </c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</row>
    <row r="52" spans="1:164" s="175" customFormat="1" ht="15.75" x14ac:dyDescent="0.25">
      <c r="A52" s="68"/>
      <c r="B52" s="174"/>
      <c r="BK52" s="177"/>
      <c r="BL52" s="177"/>
      <c r="BO52" s="164"/>
      <c r="BP52" s="132">
        <v>20</v>
      </c>
      <c r="BQ52" s="253" t="s">
        <v>80</v>
      </c>
      <c r="BR52" s="134">
        <v>108.8</v>
      </c>
      <c r="BS52" s="134">
        <v>175.88</v>
      </c>
      <c r="BT52" s="134">
        <v>126.94</v>
      </c>
      <c r="BU52" s="134">
        <v>138.77000000000001</v>
      </c>
      <c r="BV52" s="134">
        <v>150783.26</v>
      </c>
      <c r="BW52" s="134">
        <v>1877.79</v>
      </c>
      <c r="BX52" s="134">
        <v>93.83</v>
      </c>
      <c r="BY52" s="134">
        <v>94.45</v>
      </c>
      <c r="BZ52" s="134">
        <v>15.05</v>
      </c>
      <c r="CA52" s="134">
        <v>14.75</v>
      </c>
      <c r="CB52" s="134">
        <v>18.649999999999999</v>
      </c>
      <c r="CC52" s="134">
        <v>171.97</v>
      </c>
      <c r="CD52" s="134">
        <v>122.26</v>
      </c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</row>
    <row r="53" spans="1:164" s="175" customFormat="1" ht="15.75" x14ac:dyDescent="0.25">
      <c r="A53" s="68"/>
      <c r="B53" s="174"/>
      <c r="BK53" s="177"/>
      <c r="BL53" s="177"/>
      <c r="BO53" s="164"/>
      <c r="BP53" s="132"/>
      <c r="BQ53" s="253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</row>
    <row r="54" spans="1:164" s="93" customFormat="1" ht="15.75" x14ac:dyDescent="0.25">
      <c r="A54" s="94"/>
      <c r="B54" s="174"/>
      <c r="C54" s="9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5"/>
      <c r="BL54" s="95"/>
      <c r="BM54" s="94"/>
      <c r="BN54" s="94"/>
      <c r="BO54" s="138"/>
      <c r="BP54" s="139"/>
      <c r="BQ54" s="108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92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</row>
    <row r="55" spans="1:164" s="46" customFormat="1" ht="15.75" x14ac:dyDescent="0.25">
      <c r="A55" s="44"/>
      <c r="B55" s="48"/>
      <c r="C55" s="48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52"/>
      <c r="BL55" s="52"/>
      <c r="BM55" s="44"/>
      <c r="BN55" s="44"/>
      <c r="BO55" s="140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51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</row>
    <row r="56" spans="1:164" s="46" customFormat="1" ht="15.75" x14ac:dyDescent="0.25">
      <c r="A56" s="44"/>
      <c r="B56" s="48"/>
      <c r="C56" s="48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52"/>
      <c r="BL56" s="52"/>
      <c r="BM56" s="44"/>
      <c r="BN56" s="44"/>
      <c r="BO56" s="140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51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</row>
    <row r="57" spans="1:164" s="85" customFormat="1" ht="15.75" x14ac:dyDescent="0.25">
      <c r="A57" s="78"/>
      <c r="B57" s="79"/>
      <c r="C57" s="79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80"/>
      <c r="BL57" s="80"/>
      <c r="BM57" s="78"/>
      <c r="BN57" s="78"/>
      <c r="BO57" s="142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3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</row>
    <row r="58" spans="1:164" s="44" customFormat="1" ht="15.75" x14ac:dyDescent="0.25">
      <c r="B58" s="97"/>
      <c r="C58" s="79"/>
      <c r="BK58" s="98"/>
      <c r="BL58" s="98"/>
      <c r="BO58" s="129"/>
      <c r="BP58" s="141"/>
      <c r="BQ58" s="141"/>
      <c r="BR58" s="141">
        <f t="shared" ref="BR58:CD58" si="2">AVERAGE(BR33:BR53)</f>
        <v>110.30999999999999</v>
      </c>
      <c r="BS58" s="141">
        <f t="shared" si="2"/>
        <v>176.98349999999999</v>
      </c>
      <c r="BT58" s="141">
        <f t="shared" si="2"/>
        <v>126.62999999999997</v>
      </c>
      <c r="BU58" s="141">
        <f t="shared" si="2"/>
        <v>138.22000000000003</v>
      </c>
      <c r="BV58" s="141">
        <f t="shared" si="2"/>
        <v>154955.6715</v>
      </c>
      <c r="BW58" s="141">
        <f t="shared" si="2"/>
        <v>1914.4700000000005</v>
      </c>
      <c r="BX58" s="141">
        <f t="shared" si="2"/>
        <v>93.158500000000004</v>
      </c>
      <c r="BY58" s="141">
        <f t="shared" si="2"/>
        <v>94.034000000000006</v>
      </c>
      <c r="BZ58" s="141">
        <f t="shared" si="2"/>
        <v>14.893000000000001</v>
      </c>
      <c r="CA58" s="141">
        <f t="shared" si="2"/>
        <v>14.662000000000001</v>
      </c>
      <c r="CB58" s="141">
        <f t="shared" si="2"/>
        <v>18.54399999999999</v>
      </c>
      <c r="CC58" s="141">
        <f t="shared" si="2"/>
        <v>173.53299999999999</v>
      </c>
      <c r="CD58" s="141">
        <f t="shared" si="2"/>
        <v>124.5595</v>
      </c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</row>
    <row r="59" spans="1:164" s="44" customFormat="1" ht="15.75" x14ac:dyDescent="0.25">
      <c r="B59" s="97"/>
      <c r="C59" s="79"/>
      <c r="BK59" s="98"/>
      <c r="BL59" s="98"/>
      <c r="BO59" s="129"/>
      <c r="BP59" s="141"/>
      <c r="BQ59" s="141"/>
      <c r="BR59" s="141">
        <v>110.30999999999999</v>
      </c>
      <c r="BS59" s="141">
        <v>176.98349999999999</v>
      </c>
      <c r="BT59" s="141">
        <v>126.62999999999997</v>
      </c>
      <c r="BU59" s="141">
        <v>138.22000000000003</v>
      </c>
      <c r="BV59" s="141">
        <v>154955.6715</v>
      </c>
      <c r="BW59" s="141">
        <v>1914.4700000000005</v>
      </c>
      <c r="BX59" s="141">
        <v>93.158500000000004</v>
      </c>
      <c r="BY59" s="141">
        <v>94.034000000000006</v>
      </c>
      <c r="BZ59" s="141">
        <v>14.893000000000001</v>
      </c>
      <c r="CA59" s="141">
        <v>14.662000000000001</v>
      </c>
      <c r="CB59" s="141">
        <v>18.54399999999999</v>
      </c>
      <c r="CC59" s="141">
        <v>173.53299999999999</v>
      </c>
      <c r="CD59" s="141">
        <v>124.5595</v>
      </c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</row>
    <row r="60" spans="1:164" s="44" customFormat="1" ht="15.75" x14ac:dyDescent="0.25">
      <c r="B60" s="97"/>
      <c r="C60" s="79"/>
      <c r="BK60" s="98"/>
      <c r="BL60" s="98"/>
      <c r="BO60" s="129"/>
      <c r="BP60" s="119"/>
      <c r="BQ60" s="143"/>
      <c r="BR60" s="143">
        <f t="shared" ref="BR60:CD60" si="3">BR59-BR58</f>
        <v>0</v>
      </c>
      <c r="BS60" s="143">
        <f t="shared" si="3"/>
        <v>0</v>
      </c>
      <c r="BT60" s="143">
        <f t="shared" si="3"/>
        <v>0</v>
      </c>
      <c r="BU60" s="143">
        <f t="shared" si="3"/>
        <v>0</v>
      </c>
      <c r="BV60" s="143">
        <f t="shared" si="3"/>
        <v>0</v>
      </c>
      <c r="BW60" s="143">
        <f t="shared" si="3"/>
        <v>0</v>
      </c>
      <c r="BX60" s="143">
        <f t="shared" si="3"/>
        <v>0</v>
      </c>
      <c r="BY60" s="143">
        <f t="shared" si="3"/>
        <v>0</v>
      </c>
      <c r="BZ60" s="143">
        <f t="shared" si="3"/>
        <v>0</v>
      </c>
      <c r="CA60" s="143">
        <f t="shared" si="3"/>
        <v>0</v>
      </c>
      <c r="CB60" s="143">
        <f t="shared" si="3"/>
        <v>0</v>
      </c>
      <c r="CC60" s="143">
        <f t="shared" si="3"/>
        <v>0</v>
      </c>
      <c r="CD60" s="143">
        <f t="shared" si="3"/>
        <v>0</v>
      </c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</row>
    <row r="61" spans="1:164" s="44" customFormat="1" ht="15.75" x14ac:dyDescent="0.25">
      <c r="B61" s="97"/>
      <c r="C61" s="79"/>
      <c r="BK61" s="98"/>
      <c r="BL61" s="98"/>
      <c r="BO61" s="129"/>
      <c r="BP61" s="107" t="s">
        <v>30</v>
      </c>
      <c r="BQ61" s="129"/>
      <c r="BR61" s="129">
        <f t="shared" ref="BR61:CD61" si="4">MAX(BR33:BR53)</f>
        <v>112.12</v>
      </c>
      <c r="BS61" s="129">
        <f t="shared" si="4"/>
        <v>178.95</v>
      </c>
      <c r="BT61" s="129">
        <f t="shared" si="4"/>
        <v>127.33</v>
      </c>
      <c r="BU61" s="129">
        <f t="shared" si="4"/>
        <v>138.77000000000001</v>
      </c>
      <c r="BV61" s="129">
        <f t="shared" si="4"/>
        <v>160005.69</v>
      </c>
      <c r="BW61" s="129">
        <f t="shared" si="4"/>
        <v>1970.18</v>
      </c>
      <c r="BX61" s="129">
        <f t="shared" si="4"/>
        <v>94.14</v>
      </c>
      <c r="BY61" s="129">
        <f t="shared" si="4"/>
        <v>94.78</v>
      </c>
      <c r="BZ61" s="129">
        <f t="shared" si="4"/>
        <v>15.05</v>
      </c>
      <c r="CA61" s="129">
        <f t="shared" si="4"/>
        <v>14.79</v>
      </c>
      <c r="CB61" s="129">
        <f t="shared" si="4"/>
        <v>18.649999999999999</v>
      </c>
      <c r="CC61" s="129">
        <f t="shared" si="4"/>
        <v>175.53</v>
      </c>
      <c r="CD61" s="129">
        <f t="shared" si="4"/>
        <v>127</v>
      </c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</row>
    <row r="62" spans="1:164" s="44" customFormat="1" ht="15.75" x14ac:dyDescent="0.25">
      <c r="B62" s="97"/>
      <c r="C62" s="79"/>
      <c r="BK62" s="98"/>
      <c r="BL62" s="98"/>
      <c r="BO62" s="129"/>
      <c r="BP62" s="107" t="s">
        <v>31</v>
      </c>
      <c r="BQ62" s="129"/>
      <c r="BR62" s="129">
        <f t="shared" ref="BR62:CD62" si="5">MIN(BR33:BR53)</f>
        <v>108.8</v>
      </c>
      <c r="BS62" s="129">
        <f t="shared" si="5"/>
        <v>174.93</v>
      </c>
      <c r="BT62" s="129">
        <f t="shared" si="5"/>
        <v>125.8</v>
      </c>
      <c r="BU62" s="129">
        <f t="shared" si="5"/>
        <v>137.99</v>
      </c>
      <c r="BV62" s="129">
        <f t="shared" si="5"/>
        <v>150708.01999999999</v>
      </c>
      <c r="BW62" s="129">
        <f t="shared" si="5"/>
        <v>1868.19</v>
      </c>
      <c r="BX62" s="129">
        <f t="shared" si="5"/>
        <v>90.69</v>
      </c>
      <c r="BY62" s="129">
        <f t="shared" si="5"/>
        <v>93.1</v>
      </c>
      <c r="BZ62" s="129">
        <f t="shared" si="5"/>
        <v>14.74</v>
      </c>
      <c r="CA62" s="129">
        <f t="shared" si="5"/>
        <v>14.52</v>
      </c>
      <c r="CB62" s="129">
        <f t="shared" si="5"/>
        <v>18.489999999999998</v>
      </c>
      <c r="CC62" s="129">
        <f t="shared" si="5"/>
        <v>170.12</v>
      </c>
      <c r="CD62" s="129">
        <f t="shared" si="5"/>
        <v>122.2</v>
      </c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</row>
    <row r="63" spans="1:164" ht="15.75" x14ac:dyDescent="0.25">
      <c r="C63" s="79"/>
      <c r="BP63" s="107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</row>
    <row r="64" spans="1:164" s="170" customFormat="1" ht="15.75" x14ac:dyDescent="0.25">
      <c r="A64" s="34"/>
      <c r="B64" s="173"/>
      <c r="C64" s="79"/>
      <c r="BK64" s="172"/>
      <c r="BL64" s="172"/>
      <c r="BO64" s="169"/>
      <c r="BP64" s="107"/>
      <c r="BQ64" s="129"/>
      <c r="BR64" s="129">
        <f t="shared" ref="BR64:CD64" si="6">BR61-BR62</f>
        <v>3.3200000000000074</v>
      </c>
      <c r="BS64" s="129">
        <f t="shared" si="6"/>
        <v>4.0199999999999818</v>
      </c>
      <c r="BT64" s="129">
        <f t="shared" si="6"/>
        <v>1.5300000000000011</v>
      </c>
      <c r="BU64" s="129">
        <f t="shared" si="6"/>
        <v>0.78000000000000114</v>
      </c>
      <c r="BV64" s="129">
        <f t="shared" si="6"/>
        <v>9297.6700000000128</v>
      </c>
      <c r="BW64" s="129">
        <f t="shared" si="6"/>
        <v>101.99000000000001</v>
      </c>
      <c r="BX64" s="129">
        <f t="shared" si="6"/>
        <v>3.4500000000000028</v>
      </c>
      <c r="BY64" s="129">
        <f t="shared" si="6"/>
        <v>1.6800000000000068</v>
      </c>
      <c r="BZ64" s="129">
        <f t="shared" si="6"/>
        <v>0.3100000000000005</v>
      </c>
      <c r="CA64" s="129">
        <f t="shared" si="6"/>
        <v>0.26999999999999957</v>
      </c>
      <c r="CB64" s="129">
        <f t="shared" si="6"/>
        <v>0.16000000000000014</v>
      </c>
      <c r="CC64" s="129">
        <f t="shared" si="6"/>
        <v>5.4099999999999966</v>
      </c>
      <c r="CD64" s="129">
        <f t="shared" si="6"/>
        <v>4.7999999999999972</v>
      </c>
      <c r="CE64" s="165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1"/>
      <c r="DT64" s="171"/>
      <c r="DU64" s="171"/>
      <c r="DV64" s="171"/>
      <c r="DW64" s="171"/>
      <c r="DX64" s="171"/>
      <c r="DY64" s="171"/>
      <c r="DZ64" s="171"/>
      <c r="EA64" s="171"/>
      <c r="EB64" s="171"/>
      <c r="EC64" s="171"/>
      <c r="ED64" s="171"/>
      <c r="EE64" s="171"/>
      <c r="EF64" s="171"/>
      <c r="EG64" s="171"/>
      <c r="EH64" s="171"/>
      <c r="EI64" s="171"/>
      <c r="EJ64" s="171"/>
      <c r="EK64" s="171"/>
      <c r="EL64" s="171"/>
      <c r="EM64" s="171"/>
      <c r="EN64" s="171"/>
      <c r="EO64" s="171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171"/>
      <c r="FA64" s="171"/>
      <c r="FB64" s="171"/>
      <c r="FC64" s="171"/>
      <c r="FD64" s="171"/>
      <c r="FE64" s="171"/>
      <c r="FF64" s="171"/>
      <c r="FG64" s="171"/>
      <c r="FH64" s="171"/>
    </row>
    <row r="65" spans="1:164" ht="15.75" x14ac:dyDescent="0.25">
      <c r="C65" s="79"/>
      <c r="BP65" s="107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64"/>
    </row>
    <row r="66" spans="1:164" ht="15.75" x14ac:dyDescent="0.25">
      <c r="C66" s="79"/>
      <c r="BU66" s="160"/>
      <c r="CC66" s="160"/>
      <c r="CD66" s="160"/>
      <c r="CE66" s="164"/>
    </row>
    <row r="67" spans="1:164" ht="15.75" x14ac:dyDescent="0.25">
      <c r="C67" s="79"/>
      <c r="BP67" s="247" t="s">
        <v>18</v>
      </c>
      <c r="BQ67" s="247"/>
      <c r="BR67" s="165" t="s">
        <v>5</v>
      </c>
      <c r="BS67" s="165" t="s">
        <v>6</v>
      </c>
      <c r="BT67" s="165" t="s">
        <v>7</v>
      </c>
      <c r="BU67" s="165" t="s">
        <v>8</v>
      </c>
      <c r="BV67" s="129" t="s">
        <v>9</v>
      </c>
      <c r="BW67" s="169" t="s">
        <v>10</v>
      </c>
      <c r="BX67" s="169" t="s">
        <v>11</v>
      </c>
      <c r="BY67" s="169" t="s">
        <v>12</v>
      </c>
      <c r="BZ67" s="169" t="s">
        <v>13</v>
      </c>
      <c r="CA67" s="169" t="s">
        <v>14</v>
      </c>
      <c r="CB67" s="169" t="s">
        <v>15</v>
      </c>
      <c r="CC67" s="130" t="s">
        <v>16</v>
      </c>
      <c r="CD67" s="129" t="s">
        <v>17</v>
      </c>
      <c r="CE67" s="164"/>
    </row>
    <row r="68" spans="1:164" ht="15.75" x14ac:dyDescent="0.25">
      <c r="C68" s="79"/>
      <c r="BP68" s="132">
        <v>1</v>
      </c>
      <c r="BQ68" s="253" t="s">
        <v>99</v>
      </c>
      <c r="BR68" s="134">
        <v>113.16</v>
      </c>
      <c r="BS68" s="134">
        <v>0.71450000000000002</v>
      </c>
      <c r="BT68" s="134">
        <v>1.0004</v>
      </c>
      <c r="BU68" s="134">
        <v>0.91990000000000005</v>
      </c>
      <c r="BV68" s="134">
        <v>1239.1500000000001</v>
      </c>
      <c r="BW68" s="134">
        <v>14.891</v>
      </c>
      <c r="BX68" s="134">
        <v>1.399</v>
      </c>
      <c r="BY68" s="134">
        <v>1.3512999999999999</v>
      </c>
      <c r="BZ68" s="134">
        <v>8.5853000000000002</v>
      </c>
      <c r="CA68" s="134">
        <v>8.6526999999999994</v>
      </c>
      <c r="CB68" s="134">
        <v>6.8601000000000001</v>
      </c>
      <c r="CC68" s="144">
        <v>0.72394999999999998</v>
      </c>
      <c r="CD68" s="141">
        <v>1</v>
      </c>
      <c r="CE68" s="164"/>
    </row>
    <row r="69" spans="1:164" ht="15.75" x14ac:dyDescent="0.25">
      <c r="C69" s="79"/>
      <c r="BP69" s="132">
        <v>2</v>
      </c>
      <c r="BQ69" s="253" t="s">
        <v>98</v>
      </c>
      <c r="BR69" s="134">
        <v>114.32</v>
      </c>
      <c r="BS69" s="134">
        <v>0.71709999999999996</v>
      </c>
      <c r="BT69" s="134">
        <v>0.99809999999999999</v>
      </c>
      <c r="BU69" s="134">
        <v>0.92059999999999997</v>
      </c>
      <c r="BV69" s="134">
        <v>1229.76</v>
      </c>
      <c r="BW69" s="134">
        <v>14.81</v>
      </c>
      <c r="BX69" s="134">
        <v>1.3876999999999999</v>
      </c>
      <c r="BY69" s="134">
        <v>1.3462000000000001</v>
      </c>
      <c r="BZ69" s="134">
        <v>8.5998000000000001</v>
      </c>
      <c r="CA69" s="134">
        <v>8.6640999999999995</v>
      </c>
      <c r="CB69" s="134">
        <v>6.8654999999999999</v>
      </c>
      <c r="CC69" s="144">
        <v>0.72353000000000001</v>
      </c>
      <c r="CD69" s="141">
        <v>1</v>
      </c>
      <c r="CE69" s="164"/>
      <c r="CF69" s="129"/>
      <c r="CG69" s="129"/>
    </row>
    <row r="70" spans="1:164" ht="15.75" x14ac:dyDescent="0.25">
      <c r="B70" s="158"/>
      <c r="BP70" s="132">
        <v>3</v>
      </c>
      <c r="BQ70" s="253" t="s">
        <v>97</v>
      </c>
      <c r="BR70" s="134">
        <v>113.93</v>
      </c>
      <c r="BS70" s="134">
        <v>0.71060000000000001</v>
      </c>
      <c r="BT70" s="134">
        <v>0.99709999999999999</v>
      </c>
      <c r="BU70" s="134">
        <v>0.91979999999999995</v>
      </c>
      <c r="BV70" s="134">
        <v>1242.1099999999999</v>
      </c>
      <c r="BW70" s="134">
        <v>14.946999999999999</v>
      </c>
      <c r="BX70" s="134">
        <v>1.3648</v>
      </c>
      <c r="BY70" s="134">
        <v>1.3432999999999999</v>
      </c>
      <c r="BZ70" s="134">
        <v>8.5998999999999999</v>
      </c>
      <c r="CA70" s="134">
        <v>8.6557999999999993</v>
      </c>
      <c r="CB70" s="134">
        <v>6.8583999999999996</v>
      </c>
      <c r="CC70" s="144">
        <v>0.72448999999999997</v>
      </c>
      <c r="CD70" s="141">
        <v>1</v>
      </c>
      <c r="CE70" s="164"/>
      <c r="CF70" s="107"/>
      <c r="CG70" s="107"/>
    </row>
    <row r="71" spans="1:164" ht="15.75" x14ac:dyDescent="0.25">
      <c r="B71" s="158"/>
      <c r="BP71" s="132">
        <v>4</v>
      </c>
      <c r="BQ71" s="253" t="s">
        <v>96</v>
      </c>
      <c r="BR71" s="134">
        <v>113.69</v>
      </c>
      <c r="BS71" s="134">
        <v>0.70720000000000005</v>
      </c>
      <c r="BT71" s="134">
        <v>0.9909</v>
      </c>
      <c r="BU71" s="134">
        <v>0.91110000000000002</v>
      </c>
      <c r="BV71" s="134">
        <v>1271.4000000000001</v>
      </c>
      <c r="BW71" s="134">
        <v>15.451000000000001</v>
      </c>
      <c r="BX71" s="134">
        <v>1.3573999999999999</v>
      </c>
      <c r="BY71" s="134">
        <v>1.3447</v>
      </c>
      <c r="BZ71" s="134">
        <v>8.5143000000000004</v>
      </c>
      <c r="CA71" s="134">
        <v>8.5597999999999992</v>
      </c>
      <c r="CB71" s="134">
        <v>6.7948000000000004</v>
      </c>
      <c r="CC71" s="144">
        <v>0.72336999999999996</v>
      </c>
      <c r="CD71" s="141">
        <v>1</v>
      </c>
      <c r="CE71" s="164"/>
      <c r="CF71" s="107"/>
      <c r="CG71" s="107"/>
    </row>
    <row r="72" spans="1:164" ht="15.75" x14ac:dyDescent="0.25">
      <c r="B72" s="158"/>
      <c r="BP72" s="132">
        <v>5</v>
      </c>
      <c r="BQ72" s="253" t="s">
        <v>95</v>
      </c>
      <c r="BR72" s="134">
        <v>113.43</v>
      </c>
      <c r="BS72" s="134">
        <v>0.70699999999999996</v>
      </c>
      <c r="BT72" s="134">
        <v>0.99909999999999999</v>
      </c>
      <c r="BU72" s="134">
        <v>0.91269999999999996</v>
      </c>
      <c r="BV72" s="134">
        <v>1267.9000000000001</v>
      </c>
      <c r="BW72" s="134">
        <v>15.65</v>
      </c>
      <c r="BX72" s="134">
        <v>1.3508</v>
      </c>
      <c r="BY72" s="134">
        <v>1.3360000000000001</v>
      </c>
      <c r="BZ72" s="134">
        <v>8.5098000000000003</v>
      </c>
      <c r="CA72" s="134">
        <v>8.5277999999999992</v>
      </c>
      <c r="CB72" s="134">
        <v>6.8083</v>
      </c>
      <c r="CC72" s="144">
        <v>0.72045000000000003</v>
      </c>
      <c r="CD72" s="141">
        <v>1</v>
      </c>
      <c r="CE72" s="164"/>
      <c r="CF72" s="141"/>
      <c r="CG72" s="141"/>
    </row>
    <row r="73" spans="1:164" ht="15.75" x14ac:dyDescent="0.25">
      <c r="B73" s="158"/>
      <c r="BP73" s="132">
        <v>6</v>
      </c>
      <c r="BQ73" s="253" t="s">
        <v>94</v>
      </c>
      <c r="BR73" s="134">
        <v>112.84</v>
      </c>
      <c r="BS73" s="134">
        <v>0.70289999999999997</v>
      </c>
      <c r="BT73" s="134">
        <v>0.99219999999999997</v>
      </c>
      <c r="BU73" s="134">
        <v>0.9083</v>
      </c>
      <c r="BV73" s="134">
        <v>1273.26</v>
      </c>
      <c r="BW73" s="134">
        <v>15.592000000000001</v>
      </c>
      <c r="BX73" s="134">
        <v>1.3454999999999999</v>
      </c>
      <c r="BY73" s="134">
        <v>1.3346</v>
      </c>
      <c r="BZ73" s="134">
        <v>8.5054999999999996</v>
      </c>
      <c r="CA73" s="134">
        <v>8.5665999999999993</v>
      </c>
      <c r="CB73" s="134">
        <v>6.7770000000000001</v>
      </c>
      <c r="CC73" s="144">
        <v>0.72104999999999997</v>
      </c>
      <c r="CD73" s="141">
        <v>1</v>
      </c>
      <c r="CE73" s="164"/>
      <c r="CF73" s="141"/>
      <c r="CG73" s="141"/>
    </row>
    <row r="74" spans="1:164" ht="15.75" x14ac:dyDescent="0.25">
      <c r="B74" s="158"/>
      <c r="BP74" s="132">
        <v>7</v>
      </c>
      <c r="BQ74" s="253" t="s">
        <v>93</v>
      </c>
      <c r="BR74" s="134">
        <v>112.26</v>
      </c>
      <c r="BS74" s="134">
        <v>0.70279999999999998</v>
      </c>
      <c r="BT74" s="134">
        <v>0.99980000000000002</v>
      </c>
      <c r="BU74" s="134">
        <v>0.91190000000000004</v>
      </c>
      <c r="BV74" s="134">
        <v>1257.55</v>
      </c>
      <c r="BW74" s="134">
        <v>15.345000000000001</v>
      </c>
      <c r="BX74" s="134">
        <v>1.3360000000000001</v>
      </c>
      <c r="BY74" s="134">
        <v>1.3384</v>
      </c>
      <c r="BZ74" s="134">
        <v>8.4784000000000006</v>
      </c>
      <c r="CA74" s="134">
        <v>8.5620999999999992</v>
      </c>
      <c r="CB74" s="134">
        <v>6.8018000000000001</v>
      </c>
      <c r="CC74" s="144">
        <v>0.71897</v>
      </c>
      <c r="CD74" s="141">
        <v>1</v>
      </c>
      <c r="CE74" s="164"/>
      <c r="CF74" s="141"/>
      <c r="CG74" s="141"/>
    </row>
    <row r="75" spans="1:164" ht="15.75" x14ac:dyDescent="0.25">
      <c r="B75" s="158"/>
      <c r="BP75" s="132">
        <v>8</v>
      </c>
      <c r="BQ75" s="253" t="s">
        <v>92</v>
      </c>
      <c r="BR75" s="134">
        <v>113.48</v>
      </c>
      <c r="BS75" s="134">
        <v>0.70309999999999995</v>
      </c>
      <c r="BT75" s="134">
        <v>0.997</v>
      </c>
      <c r="BU75" s="134">
        <v>0.91100000000000003</v>
      </c>
      <c r="BV75" s="134">
        <v>1247.03</v>
      </c>
      <c r="BW75" s="134">
        <v>15.28</v>
      </c>
      <c r="BX75" s="134">
        <v>1.3380000000000001</v>
      </c>
      <c r="BY75" s="134">
        <v>1.327</v>
      </c>
      <c r="BZ75" s="134">
        <v>8.4497</v>
      </c>
      <c r="CA75" s="134">
        <v>8.5051000000000005</v>
      </c>
      <c r="CB75" s="134">
        <v>6.7938000000000001</v>
      </c>
      <c r="CC75" s="144">
        <v>0.71965000000000001</v>
      </c>
      <c r="CD75" s="141">
        <v>1</v>
      </c>
      <c r="CE75" s="164"/>
      <c r="CF75" s="141"/>
      <c r="CG75" s="141"/>
    </row>
    <row r="76" spans="1:164" ht="15.75" x14ac:dyDescent="0.25">
      <c r="A76" s="158"/>
      <c r="B76" s="158"/>
      <c r="BK76" s="168"/>
      <c r="BL76" s="168"/>
      <c r="BM76" s="167"/>
      <c r="BN76" s="167"/>
      <c r="BO76" s="163"/>
      <c r="BP76" s="132">
        <v>9</v>
      </c>
      <c r="BQ76" s="253" t="s">
        <v>91</v>
      </c>
      <c r="BR76" s="145">
        <v>113.83</v>
      </c>
      <c r="BS76" s="134">
        <v>0.69969999999999999</v>
      </c>
      <c r="BT76" s="134">
        <v>0.98740000000000006</v>
      </c>
      <c r="BU76" s="134">
        <v>0.90069999999999995</v>
      </c>
      <c r="BV76" s="134">
        <v>1263.21</v>
      </c>
      <c r="BW76" s="134">
        <v>15.558999999999999</v>
      </c>
      <c r="BX76" s="134">
        <v>1.3319000000000001</v>
      </c>
      <c r="BY76" s="134">
        <v>1.3239000000000001</v>
      </c>
      <c r="BZ76" s="134">
        <v>8.3878000000000004</v>
      </c>
      <c r="CA76" s="134">
        <v>8.5231999999999992</v>
      </c>
      <c r="CB76" s="134">
        <v>6.7168999999999999</v>
      </c>
      <c r="CC76" s="144">
        <v>0.72023999999999999</v>
      </c>
      <c r="CD76" s="141">
        <v>1</v>
      </c>
      <c r="CE76" s="164"/>
      <c r="CF76" s="146"/>
      <c r="CG76" s="146"/>
      <c r="CH76" s="225"/>
      <c r="CI76" s="225"/>
      <c r="CJ76" s="225"/>
      <c r="CK76" s="225"/>
      <c r="CL76" s="225"/>
      <c r="CM76" s="225"/>
      <c r="CN76" s="225"/>
      <c r="CO76" s="163"/>
      <c r="CP76" s="163"/>
      <c r="CQ76" s="163"/>
      <c r="CR76" s="163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</row>
    <row r="77" spans="1:164" ht="15.75" x14ac:dyDescent="0.25">
      <c r="B77" s="158"/>
      <c r="BP77" s="132">
        <v>10</v>
      </c>
      <c r="BQ77" s="253" t="s">
        <v>90</v>
      </c>
      <c r="BR77" s="145">
        <v>113.04</v>
      </c>
      <c r="BS77" s="134">
        <v>0.7056</v>
      </c>
      <c r="BT77" s="134">
        <v>0.98819999999999997</v>
      </c>
      <c r="BU77" s="134">
        <v>0.90200000000000002</v>
      </c>
      <c r="BV77" s="134">
        <v>1234.3</v>
      </c>
      <c r="BW77" s="134">
        <v>15.3</v>
      </c>
      <c r="BX77" s="134">
        <v>1.3399000000000001</v>
      </c>
      <c r="BY77" s="134">
        <v>1.337</v>
      </c>
      <c r="BZ77" s="134">
        <v>8.3460999999999999</v>
      </c>
      <c r="CA77" s="134">
        <v>8.5169999999999995</v>
      </c>
      <c r="CB77" s="134">
        <v>6.7248000000000001</v>
      </c>
      <c r="CC77" s="144">
        <v>0.71658999999999995</v>
      </c>
      <c r="CD77" s="141">
        <v>1</v>
      </c>
      <c r="CE77" s="164"/>
      <c r="CF77" s="165"/>
      <c r="CG77" s="165"/>
    </row>
    <row r="78" spans="1:164" ht="15.75" x14ac:dyDescent="0.25">
      <c r="A78" s="158"/>
      <c r="B78" s="158"/>
      <c r="BK78" s="158"/>
      <c r="BL78" s="158"/>
      <c r="BO78" s="163"/>
      <c r="BP78" s="132">
        <v>11</v>
      </c>
      <c r="BQ78" s="253" t="s">
        <v>89</v>
      </c>
      <c r="BR78" s="145">
        <v>113.55</v>
      </c>
      <c r="BS78" s="134">
        <v>0.70889999999999997</v>
      </c>
      <c r="BT78" s="134">
        <v>0.98860000000000003</v>
      </c>
      <c r="BU78" s="134">
        <v>0.90200000000000002</v>
      </c>
      <c r="BV78" s="134">
        <v>1232.5</v>
      </c>
      <c r="BW78" s="134">
        <v>15.25</v>
      </c>
      <c r="BX78" s="134">
        <v>1.3401000000000001</v>
      </c>
      <c r="BY78" s="134">
        <v>1.3358000000000001</v>
      </c>
      <c r="BZ78" s="134">
        <v>8.3351000000000006</v>
      </c>
      <c r="CA78" s="134">
        <v>8.5751000000000008</v>
      </c>
      <c r="CB78" s="134">
        <v>6.7253999999999996</v>
      </c>
      <c r="CC78" s="144">
        <v>0.71748999999999996</v>
      </c>
      <c r="CD78" s="141">
        <v>1</v>
      </c>
      <c r="CE78" s="164"/>
      <c r="CF78" s="165"/>
      <c r="CG78" s="165"/>
      <c r="CH78" s="163"/>
      <c r="CI78" s="163"/>
      <c r="CJ78" s="163"/>
      <c r="CK78" s="163"/>
      <c r="CL78" s="163"/>
      <c r="CM78" s="163"/>
      <c r="CN78" s="163"/>
      <c r="CO78" s="163"/>
      <c r="CP78" s="163"/>
      <c r="CQ78" s="163"/>
      <c r="CR78" s="163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</row>
    <row r="79" spans="1:164" ht="15.75" x14ac:dyDescent="0.25">
      <c r="A79" s="158"/>
      <c r="B79" s="158"/>
      <c r="BK79" s="158"/>
      <c r="BL79" s="158"/>
      <c r="BO79" s="163"/>
      <c r="BP79" s="132">
        <v>12</v>
      </c>
      <c r="BQ79" s="253" t="s">
        <v>88</v>
      </c>
      <c r="BR79" s="145">
        <v>111.25</v>
      </c>
      <c r="BS79" s="134">
        <v>0.69689999999999996</v>
      </c>
      <c r="BT79" s="134">
        <v>0.96850000000000003</v>
      </c>
      <c r="BU79" s="134">
        <v>0.88239999999999996</v>
      </c>
      <c r="BV79" s="134">
        <v>1270.1600000000001</v>
      </c>
      <c r="BW79" s="134">
        <v>15.743</v>
      </c>
      <c r="BX79" s="134">
        <v>1.3103</v>
      </c>
      <c r="BY79" s="134">
        <v>1.3001</v>
      </c>
      <c r="BZ79" s="134">
        <v>8.1638000000000002</v>
      </c>
      <c r="CA79" s="134">
        <v>8.3874999999999993</v>
      </c>
      <c r="CB79" s="134">
        <v>6.5777999999999999</v>
      </c>
      <c r="CC79" s="144">
        <v>0.71830000000000005</v>
      </c>
      <c r="CD79" s="141">
        <v>1</v>
      </c>
      <c r="CE79" s="164"/>
      <c r="CF79" s="164"/>
      <c r="CG79" s="164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</row>
    <row r="80" spans="1:164" ht="15.75" x14ac:dyDescent="0.25">
      <c r="A80" s="158"/>
      <c r="B80" s="158"/>
      <c r="BK80" s="158"/>
      <c r="BL80" s="158"/>
      <c r="BO80" s="163"/>
      <c r="BP80" s="132">
        <v>13</v>
      </c>
      <c r="BQ80" s="253" t="s">
        <v>87</v>
      </c>
      <c r="BR80" s="145">
        <v>111.41</v>
      </c>
      <c r="BS80" s="134">
        <v>0.6925</v>
      </c>
      <c r="BT80" s="134">
        <v>0.96989999999999998</v>
      </c>
      <c r="BU80" s="134">
        <v>0.88749999999999996</v>
      </c>
      <c r="BV80" s="134">
        <v>1253.3599999999999</v>
      </c>
      <c r="BW80" s="134">
        <v>16.006</v>
      </c>
      <c r="BX80" s="134">
        <v>1.3120000000000001</v>
      </c>
      <c r="BY80" s="134">
        <v>1.2996000000000001</v>
      </c>
      <c r="BZ80" s="134">
        <v>8.2135999999999996</v>
      </c>
      <c r="CA80" s="134">
        <v>8.3292000000000002</v>
      </c>
      <c r="CB80" s="134">
        <v>6.6136999999999997</v>
      </c>
      <c r="CC80" s="144">
        <v>0.71033000000000002</v>
      </c>
      <c r="CD80" s="141">
        <v>1</v>
      </c>
      <c r="CE80" s="164"/>
      <c r="CF80" s="164"/>
      <c r="CG80" s="164"/>
      <c r="CH80" s="163"/>
      <c r="CI80" s="163"/>
      <c r="CJ80" s="163"/>
      <c r="CK80" s="163"/>
      <c r="CL80" s="163"/>
      <c r="CM80" s="163"/>
      <c r="CN80" s="163"/>
      <c r="CO80" s="163"/>
      <c r="CP80" s="163"/>
      <c r="CQ80" s="163"/>
      <c r="CR80" s="163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</row>
    <row r="81" spans="1:164" ht="15.75" x14ac:dyDescent="0.25">
      <c r="A81" s="158"/>
      <c r="B81" s="158"/>
      <c r="BK81" s="158"/>
      <c r="BL81" s="158"/>
      <c r="BO81" s="163"/>
      <c r="BP81" s="132">
        <v>14</v>
      </c>
      <c r="BQ81" s="253" t="s">
        <v>86</v>
      </c>
      <c r="BR81" s="145">
        <v>111.47</v>
      </c>
      <c r="BS81" s="134">
        <v>0.69420000000000004</v>
      </c>
      <c r="BT81" s="134">
        <v>0.96930000000000005</v>
      </c>
      <c r="BU81" s="134">
        <v>0.88790000000000002</v>
      </c>
      <c r="BV81" s="134">
        <v>1244.1500000000001</v>
      </c>
      <c r="BW81" s="134">
        <v>15.746</v>
      </c>
      <c r="BX81" s="134">
        <v>1.3131999999999999</v>
      </c>
      <c r="BY81" s="134">
        <v>1.3025</v>
      </c>
      <c r="BZ81" s="134">
        <v>8.2180999999999997</v>
      </c>
      <c r="CA81" s="134">
        <v>8.3751999999999995</v>
      </c>
      <c r="CB81" s="134">
        <v>6.6173000000000002</v>
      </c>
      <c r="CC81" s="144">
        <v>0.71116999999999997</v>
      </c>
      <c r="CD81" s="141">
        <v>1</v>
      </c>
      <c r="CE81" s="164"/>
      <c r="CF81" s="164"/>
      <c r="CG81" s="164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163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</row>
    <row r="82" spans="1:164" ht="15.75" x14ac:dyDescent="0.25">
      <c r="A82" s="158"/>
      <c r="B82" s="158"/>
      <c r="BK82" s="158"/>
      <c r="BL82" s="158"/>
      <c r="BO82" s="163"/>
      <c r="BP82" s="132">
        <v>15</v>
      </c>
      <c r="BQ82" s="253" t="s">
        <v>85</v>
      </c>
      <c r="BR82" s="145">
        <v>112.69</v>
      </c>
      <c r="BS82" s="134">
        <v>0.70599999999999996</v>
      </c>
      <c r="BT82" s="134">
        <v>0.97299999999999998</v>
      </c>
      <c r="BU82" s="134">
        <v>0.89359999999999995</v>
      </c>
      <c r="BV82" s="134">
        <v>1234.06</v>
      </c>
      <c r="BW82" s="134">
        <v>15.647</v>
      </c>
      <c r="BX82" s="134">
        <v>1.3196000000000001</v>
      </c>
      <c r="BY82" s="134">
        <v>1.3077000000000001</v>
      </c>
      <c r="BZ82" s="134">
        <v>8.2574000000000005</v>
      </c>
      <c r="CA82" s="134">
        <v>8.4426000000000005</v>
      </c>
      <c r="CB82" s="134">
        <v>6.6581000000000001</v>
      </c>
      <c r="CC82" s="144">
        <v>0.71348999999999996</v>
      </c>
      <c r="CD82" s="141">
        <v>1</v>
      </c>
      <c r="CE82" s="164"/>
      <c r="CF82" s="164"/>
      <c r="CG82" s="164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</row>
    <row r="83" spans="1:164" ht="15.75" x14ac:dyDescent="0.25">
      <c r="A83" s="158"/>
      <c r="B83" s="158"/>
      <c r="BK83" s="158"/>
      <c r="BL83" s="158"/>
      <c r="BO83" s="163"/>
      <c r="BP83" s="132">
        <v>16</v>
      </c>
      <c r="BQ83" s="253" t="s">
        <v>84</v>
      </c>
      <c r="BR83" s="134">
        <v>112.69</v>
      </c>
      <c r="BS83" s="134">
        <v>0.70850000000000002</v>
      </c>
      <c r="BT83" s="134">
        <v>0.97560000000000002</v>
      </c>
      <c r="BU83" s="134">
        <v>0.8952</v>
      </c>
      <c r="BV83" s="134">
        <v>1216.9000000000001</v>
      </c>
      <c r="BW83" s="134">
        <v>15.279</v>
      </c>
      <c r="BX83" s="134">
        <v>1.3319000000000001</v>
      </c>
      <c r="BY83" s="134">
        <v>1.3243</v>
      </c>
      <c r="BZ83" s="134">
        <v>8.2757000000000005</v>
      </c>
      <c r="CA83" s="134">
        <v>8.4921000000000006</v>
      </c>
      <c r="CB83" s="134">
        <v>6.6715</v>
      </c>
      <c r="CC83" s="144">
        <v>0.71523000000000003</v>
      </c>
      <c r="CD83" s="141">
        <v>1</v>
      </c>
      <c r="CE83" s="164"/>
      <c r="CF83" s="164"/>
      <c r="CG83" s="164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</row>
    <row r="84" spans="1:164" ht="15.75" x14ac:dyDescent="0.25">
      <c r="A84" s="158"/>
      <c r="B84" s="158"/>
      <c r="BK84" s="158"/>
      <c r="BL84" s="158"/>
      <c r="BO84" s="163"/>
      <c r="BP84" s="132">
        <v>17</v>
      </c>
      <c r="BQ84" s="253" t="s">
        <v>83</v>
      </c>
      <c r="BR84" s="134">
        <v>112.98</v>
      </c>
      <c r="BS84" s="134">
        <v>0.70689999999999997</v>
      </c>
      <c r="BT84" s="134">
        <v>0.97719999999999996</v>
      </c>
      <c r="BU84" s="134">
        <v>0.89529999999999998</v>
      </c>
      <c r="BV84" s="134">
        <v>1216.0999999999999</v>
      </c>
      <c r="BW84" s="134">
        <v>15.15</v>
      </c>
      <c r="BX84" s="134">
        <v>1.3284</v>
      </c>
      <c r="BY84" s="134">
        <v>1.3231999999999999</v>
      </c>
      <c r="BZ84" s="134">
        <v>8.2888999999999999</v>
      </c>
      <c r="CA84" s="134">
        <v>8.4670000000000005</v>
      </c>
      <c r="CB84" s="134">
        <v>6.6726999999999999</v>
      </c>
      <c r="CC84" s="144">
        <v>0.71643000000000001</v>
      </c>
      <c r="CD84" s="141">
        <v>1</v>
      </c>
      <c r="CE84" s="164"/>
      <c r="CF84" s="164"/>
      <c r="CG84" s="164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</row>
    <row r="85" spans="1:164" ht="15.75" x14ac:dyDescent="0.25">
      <c r="A85" s="158"/>
      <c r="B85" s="158"/>
      <c r="BK85" s="158"/>
      <c r="BL85" s="158"/>
      <c r="BO85" s="163"/>
      <c r="BP85" s="132">
        <v>18</v>
      </c>
      <c r="BQ85" s="253" t="s">
        <v>82</v>
      </c>
      <c r="BR85" s="134">
        <v>113.65</v>
      </c>
      <c r="BS85" s="134">
        <v>0.70120000000000005</v>
      </c>
      <c r="BT85" s="134">
        <v>0.97430000000000005</v>
      </c>
      <c r="BU85" s="134">
        <v>0.89429999999999998</v>
      </c>
      <c r="BV85" s="134">
        <v>1216.27</v>
      </c>
      <c r="BW85" s="134">
        <v>15.077</v>
      </c>
      <c r="BX85" s="134">
        <v>1.3293999999999999</v>
      </c>
      <c r="BY85" s="134">
        <v>1.3180000000000001</v>
      </c>
      <c r="BZ85" s="134">
        <v>8.2789000000000001</v>
      </c>
      <c r="CA85" s="134">
        <v>8.4746000000000006</v>
      </c>
      <c r="CB85" s="134">
        <v>6.6649000000000003</v>
      </c>
      <c r="CC85" s="144">
        <v>0.71475</v>
      </c>
      <c r="CD85" s="141">
        <v>1</v>
      </c>
      <c r="CE85" s="139"/>
      <c r="CF85" s="164"/>
      <c r="CG85" s="164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</row>
    <row r="86" spans="1:164" ht="15.75" x14ac:dyDescent="0.25">
      <c r="A86" s="158"/>
      <c r="B86" s="158"/>
      <c r="BK86" s="158"/>
      <c r="BL86" s="158"/>
      <c r="BO86" s="163"/>
      <c r="BP86" s="132">
        <v>19</v>
      </c>
      <c r="BQ86" s="253" t="s">
        <v>81</v>
      </c>
      <c r="BR86" s="134">
        <v>112.29</v>
      </c>
      <c r="BS86" s="134">
        <v>0.69520000000000004</v>
      </c>
      <c r="BT86" s="134">
        <v>0.9637</v>
      </c>
      <c r="BU86" s="134">
        <v>0.88380000000000003</v>
      </c>
      <c r="BV86" s="134">
        <v>1237.51</v>
      </c>
      <c r="BW86" s="134">
        <v>15.36</v>
      </c>
      <c r="BX86" s="134">
        <v>1.3063</v>
      </c>
      <c r="BY86" s="134">
        <v>1.3047</v>
      </c>
      <c r="BZ86" s="134">
        <v>8.1603999999999992</v>
      </c>
      <c r="CA86" s="134">
        <v>8.3431999999999995</v>
      </c>
      <c r="CB86" s="134">
        <v>6.5861999999999998</v>
      </c>
      <c r="CC86" s="144">
        <v>0.71489999999999998</v>
      </c>
      <c r="CD86" s="141">
        <v>1</v>
      </c>
      <c r="CE86" s="141"/>
      <c r="CF86" s="141"/>
      <c r="CG86" s="141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63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</row>
    <row r="87" spans="1:164" ht="15.75" x14ac:dyDescent="0.25">
      <c r="A87" s="158"/>
      <c r="B87" s="158"/>
      <c r="BK87" s="158"/>
      <c r="BL87" s="158"/>
      <c r="BO87" s="163"/>
      <c r="BP87" s="132">
        <v>20</v>
      </c>
      <c r="BQ87" s="253" t="s">
        <v>80</v>
      </c>
      <c r="BR87" s="139">
        <v>112.37</v>
      </c>
      <c r="BS87" s="139">
        <v>0.69510000000000005</v>
      </c>
      <c r="BT87" s="139">
        <v>0.96309999999999996</v>
      </c>
      <c r="BU87" s="139">
        <v>0.87980000000000003</v>
      </c>
      <c r="BV87" s="139">
        <v>1233.3</v>
      </c>
      <c r="BW87" s="139">
        <v>15.359</v>
      </c>
      <c r="BX87" s="139">
        <v>1.3028999999999999</v>
      </c>
      <c r="BY87" s="139">
        <v>1.2945</v>
      </c>
      <c r="BZ87" s="139">
        <v>8.1242999999999999</v>
      </c>
      <c r="CA87" s="139">
        <v>8.2867999999999995</v>
      </c>
      <c r="CB87" s="139">
        <v>6.5540000000000003</v>
      </c>
      <c r="CC87" s="144">
        <v>0.71092999999999995</v>
      </c>
      <c r="CD87" s="141">
        <v>1</v>
      </c>
      <c r="CE87" s="141"/>
      <c r="CF87" s="141"/>
      <c r="CG87" s="141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</row>
    <row r="88" spans="1:164" ht="15.75" x14ac:dyDescent="0.25">
      <c r="B88" s="158"/>
      <c r="BP88" s="132"/>
      <c r="BQ88" s="253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50"/>
      <c r="CE88" s="119"/>
    </row>
    <row r="89" spans="1:164" ht="15.75" x14ac:dyDescent="0.25">
      <c r="B89" s="158"/>
      <c r="BP89" s="139"/>
      <c r="BQ89" s="108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</row>
    <row r="90" spans="1:164" s="44" customFormat="1" ht="15.75" x14ac:dyDescent="0.25">
      <c r="B90" s="97"/>
      <c r="BK90" s="98"/>
      <c r="BL90" s="98"/>
      <c r="BO90" s="129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</row>
    <row r="91" spans="1:164" s="44" customFormat="1" ht="15.75" x14ac:dyDescent="0.25">
      <c r="B91" s="97"/>
      <c r="BK91" s="98"/>
      <c r="BL91" s="98"/>
      <c r="BO91" s="129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</row>
    <row r="93" spans="1:164" ht="15.75" x14ac:dyDescent="0.25">
      <c r="BP93" s="141"/>
      <c r="BQ93" s="141"/>
      <c r="BR93" s="118">
        <f t="shared" ref="BR93:CD93" si="7">AVERAGE(BR68:BR88)</f>
        <v>112.91650000000001</v>
      </c>
      <c r="BS93" s="118">
        <f t="shared" si="7"/>
        <v>0.70379499999999995</v>
      </c>
      <c r="BT93" s="118">
        <f t="shared" si="7"/>
        <v>0.98367000000000004</v>
      </c>
      <c r="BU93" s="118">
        <f t="shared" si="7"/>
        <v>0.90098999999999996</v>
      </c>
      <c r="BV93" s="118">
        <f t="shared" si="7"/>
        <v>1243.999</v>
      </c>
      <c r="BW93" s="118">
        <f t="shared" si="7"/>
        <v>15.3721</v>
      </c>
      <c r="BX93" s="118">
        <f t="shared" si="7"/>
        <v>1.3372550000000003</v>
      </c>
      <c r="BY93" s="118">
        <f t="shared" si="7"/>
        <v>1.32464</v>
      </c>
      <c r="BZ93" s="118">
        <f t="shared" si="7"/>
        <v>8.3646399999999996</v>
      </c>
      <c r="CA93" s="118">
        <f t="shared" si="7"/>
        <v>8.495375000000001</v>
      </c>
      <c r="CB93" s="118">
        <f t="shared" si="7"/>
        <v>6.7171499999999993</v>
      </c>
      <c r="CC93" s="118">
        <f t="shared" si="7"/>
        <v>0.71776549999999995</v>
      </c>
      <c r="CD93" s="118">
        <f t="shared" si="7"/>
        <v>1</v>
      </c>
    </row>
    <row r="94" spans="1:164" ht="15.75" x14ac:dyDescent="0.25">
      <c r="BP94" s="141"/>
      <c r="BQ94" s="141"/>
      <c r="BR94" s="118">
        <v>112.91650000000001</v>
      </c>
      <c r="BS94" s="118">
        <v>0.70379499999999995</v>
      </c>
      <c r="BT94" s="118">
        <v>0.98367000000000004</v>
      </c>
      <c r="BU94" s="118">
        <v>0.90098999999999996</v>
      </c>
      <c r="BV94" s="118">
        <v>1243.999</v>
      </c>
      <c r="BW94" s="118">
        <v>15.3721</v>
      </c>
      <c r="BX94" s="118">
        <v>1.3372550000000003</v>
      </c>
      <c r="BY94" s="118">
        <v>1.32464</v>
      </c>
      <c r="BZ94" s="118">
        <v>8.3646399999999996</v>
      </c>
      <c r="CA94" s="118">
        <v>8.495375000000001</v>
      </c>
      <c r="CB94" s="118">
        <v>6.7171499999999993</v>
      </c>
      <c r="CC94" s="118">
        <v>0.71776549999999995</v>
      </c>
      <c r="CD94" s="141">
        <v>1</v>
      </c>
    </row>
    <row r="95" spans="1:164" ht="15.75" x14ac:dyDescent="0.25">
      <c r="BP95" s="119"/>
      <c r="BQ95" s="143"/>
      <c r="BR95" s="143">
        <f t="shared" ref="BR95:CD95" si="8">BR94-BR93</f>
        <v>0</v>
      </c>
      <c r="BS95" s="143">
        <f t="shared" si="8"/>
        <v>0</v>
      </c>
      <c r="BT95" s="143">
        <f t="shared" si="8"/>
        <v>0</v>
      </c>
      <c r="BU95" s="143">
        <f t="shared" si="8"/>
        <v>0</v>
      </c>
      <c r="BV95" s="143">
        <f t="shared" si="8"/>
        <v>0</v>
      </c>
      <c r="BW95" s="143">
        <f t="shared" si="8"/>
        <v>0</v>
      </c>
      <c r="BX95" s="143">
        <f t="shared" si="8"/>
        <v>0</v>
      </c>
      <c r="BY95" s="143">
        <f t="shared" si="8"/>
        <v>0</v>
      </c>
      <c r="BZ95" s="143">
        <f t="shared" si="8"/>
        <v>0</v>
      </c>
      <c r="CA95" s="143">
        <f t="shared" si="8"/>
        <v>0</v>
      </c>
      <c r="CB95" s="143">
        <f t="shared" si="8"/>
        <v>0</v>
      </c>
      <c r="CC95" s="143">
        <f t="shared" si="8"/>
        <v>0</v>
      </c>
      <c r="CD95" s="143">
        <f t="shared" si="8"/>
        <v>0</v>
      </c>
    </row>
    <row r="96" spans="1:164" ht="15.75" x14ac:dyDescent="0.25">
      <c r="BP96" s="107" t="s">
        <v>30</v>
      </c>
      <c r="BQ96" s="129"/>
      <c r="BR96" s="118">
        <f t="shared" ref="BR96:CD96" si="9">MAX(BR68:BR88)</f>
        <v>114.32</v>
      </c>
      <c r="BS96" s="118">
        <f t="shared" si="9"/>
        <v>0.71709999999999996</v>
      </c>
      <c r="BT96" s="118">
        <f t="shared" si="9"/>
        <v>1.0004</v>
      </c>
      <c r="BU96" s="118">
        <f t="shared" si="9"/>
        <v>0.92059999999999997</v>
      </c>
      <c r="BV96" s="118">
        <f t="shared" si="9"/>
        <v>1273.26</v>
      </c>
      <c r="BW96" s="118">
        <f t="shared" si="9"/>
        <v>16.006</v>
      </c>
      <c r="BX96" s="118">
        <f t="shared" si="9"/>
        <v>1.399</v>
      </c>
      <c r="BY96" s="118">
        <f t="shared" si="9"/>
        <v>1.3512999999999999</v>
      </c>
      <c r="BZ96" s="118">
        <f t="shared" si="9"/>
        <v>8.5998999999999999</v>
      </c>
      <c r="CA96" s="118">
        <f t="shared" si="9"/>
        <v>8.6640999999999995</v>
      </c>
      <c r="CB96" s="118">
        <f t="shared" si="9"/>
        <v>6.8654999999999999</v>
      </c>
      <c r="CC96" s="118">
        <f t="shared" si="9"/>
        <v>0.72448999999999997</v>
      </c>
      <c r="CD96" s="118">
        <f t="shared" si="9"/>
        <v>1</v>
      </c>
    </row>
    <row r="97" spans="68:82" ht="15.75" x14ac:dyDescent="0.25">
      <c r="BP97" s="107" t="s">
        <v>31</v>
      </c>
      <c r="BQ97" s="129"/>
      <c r="BR97" s="118">
        <f t="shared" ref="BR97:CC97" si="10">MIN(BR68:BR88)</f>
        <v>111.25</v>
      </c>
      <c r="BS97" s="118">
        <f t="shared" si="10"/>
        <v>0.6925</v>
      </c>
      <c r="BT97" s="118">
        <f t="shared" si="10"/>
        <v>0.96309999999999996</v>
      </c>
      <c r="BU97" s="118">
        <f t="shared" si="10"/>
        <v>0.87980000000000003</v>
      </c>
      <c r="BV97" s="118">
        <f t="shared" si="10"/>
        <v>1216.0999999999999</v>
      </c>
      <c r="BW97" s="118">
        <f t="shared" si="10"/>
        <v>14.81</v>
      </c>
      <c r="BX97" s="118">
        <f t="shared" si="10"/>
        <v>1.3028999999999999</v>
      </c>
      <c r="BY97" s="118">
        <f t="shared" si="10"/>
        <v>1.2945</v>
      </c>
      <c r="BZ97" s="118">
        <f t="shared" si="10"/>
        <v>8.1242999999999999</v>
      </c>
      <c r="CA97" s="118">
        <f t="shared" si="10"/>
        <v>8.2867999999999995</v>
      </c>
      <c r="CB97" s="118">
        <f t="shared" si="10"/>
        <v>6.5540000000000003</v>
      </c>
      <c r="CC97" s="118">
        <f t="shared" si="10"/>
        <v>0.71033000000000002</v>
      </c>
      <c r="CD97" s="118">
        <f>MAX(CD69:CD89)</f>
        <v>1</v>
      </c>
    </row>
    <row r="99" spans="68:82" ht="15.75" x14ac:dyDescent="0.25">
      <c r="BR99" s="118">
        <f t="shared" ref="BR99:CD99" si="11">BR96-BR97</f>
        <v>3.0699999999999932</v>
      </c>
      <c r="BS99" s="118">
        <f t="shared" si="11"/>
        <v>2.4599999999999955E-2</v>
      </c>
      <c r="BT99" s="118">
        <f t="shared" si="11"/>
        <v>3.73E-2</v>
      </c>
      <c r="BU99" s="118">
        <f t="shared" si="11"/>
        <v>4.0799999999999947E-2</v>
      </c>
      <c r="BV99" s="118">
        <f t="shared" si="11"/>
        <v>57.160000000000082</v>
      </c>
      <c r="BW99" s="118">
        <f t="shared" si="11"/>
        <v>1.1959999999999997</v>
      </c>
      <c r="BX99" s="118">
        <f t="shared" si="11"/>
        <v>9.6100000000000074E-2</v>
      </c>
      <c r="BY99" s="118">
        <f t="shared" si="11"/>
        <v>5.6799999999999962E-2</v>
      </c>
      <c r="BZ99" s="118">
        <f t="shared" si="11"/>
        <v>0.47560000000000002</v>
      </c>
      <c r="CA99" s="118">
        <f t="shared" si="11"/>
        <v>0.37729999999999997</v>
      </c>
      <c r="CB99" s="118">
        <f t="shared" si="11"/>
        <v>0.31149999999999967</v>
      </c>
      <c r="CC99" s="118">
        <f t="shared" si="11"/>
        <v>1.415999999999995E-2</v>
      </c>
      <c r="CD99" s="118">
        <f t="shared" si="11"/>
        <v>0</v>
      </c>
    </row>
  </sheetData>
  <mergeCells count="21">
    <mergeCell ref="AD6:AE6"/>
    <mergeCell ref="AG6:AH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BB6:BC6"/>
    <mergeCell ref="BE6:BF6"/>
    <mergeCell ref="BH6:BI6"/>
    <mergeCell ref="BK6:BL6"/>
    <mergeCell ref="AM6:AN6"/>
    <mergeCell ref="AP6:AQ6"/>
    <mergeCell ref="AS6:AT6"/>
    <mergeCell ref="AV6:AW6"/>
    <mergeCell ref="AY6:AZ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99"/>
  <sheetViews>
    <sheetView zoomScale="80" zoomScaleNormal="80" workbookViewId="0">
      <pane xSplit="2" topLeftCell="BJ1" activePane="topRight" state="frozen"/>
      <selection pane="topRight" activeCell="BO34" sqref="BO34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0.28515625" style="158" customWidth="1"/>
    <col min="18" max="18" width="19.5703125" style="158" customWidth="1"/>
    <col min="19" max="19" width="18.42578125" style="158" customWidth="1"/>
    <col min="20" max="20" width="10.5703125" style="158" customWidth="1"/>
    <col min="21" max="21" width="19.5703125" style="158" customWidth="1"/>
    <col min="22" max="22" width="22" style="158" customWidth="1"/>
    <col min="23" max="23" width="10" style="158" customWidth="1"/>
    <col min="24" max="24" width="20.42578125" style="158" customWidth="1"/>
    <col min="25" max="25" width="19.28515625" style="158" customWidth="1"/>
    <col min="26" max="26" width="10.7109375" style="158" customWidth="1"/>
    <col min="27" max="27" width="20.42578125" style="158" customWidth="1"/>
    <col min="28" max="28" width="17.5703125" style="158" customWidth="1"/>
    <col min="29" max="29" width="9.85546875" style="158" customWidth="1"/>
    <col min="30" max="30" width="18.42578125" style="158" customWidth="1"/>
    <col min="31" max="31" width="17.140625" style="158" customWidth="1"/>
    <col min="32" max="32" width="10.28515625" style="158" customWidth="1"/>
    <col min="33" max="33" width="20.140625" style="158" customWidth="1"/>
    <col min="34" max="34" width="18.7109375" style="158" customWidth="1"/>
    <col min="35" max="35" width="11.7109375" style="158" customWidth="1"/>
    <col min="36" max="36" width="20.28515625" style="158" customWidth="1"/>
    <col min="37" max="37" width="18.85546875" style="158" customWidth="1"/>
    <col min="38" max="38" width="9.140625" style="158" customWidth="1"/>
    <col min="39" max="39" width="21.28515625" style="158" customWidth="1"/>
    <col min="40" max="40" width="19.85546875" style="158" customWidth="1"/>
    <col min="41" max="41" width="10" style="158" customWidth="1"/>
    <col min="42" max="43" width="19.85546875" style="158" customWidth="1"/>
    <col min="44" max="44" width="10.5703125" style="158" customWidth="1"/>
    <col min="45" max="45" width="18" style="158" customWidth="1"/>
    <col min="46" max="46" width="16.140625" style="158" customWidth="1"/>
    <col min="47" max="47" width="8.7109375" style="158" customWidth="1"/>
    <col min="48" max="48" width="21.7109375" style="158" customWidth="1"/>
    <col min="49" max="49" width="18" style="158" customWidth="1"/>
    <col min="50" max="50" width="9.85546875" style="158" customWidth="1"/>
    <col min="51" max="51" width="17.7109375" style="158" customWidth="1"/>
    <col min="52" max="52" width="18.42578125" style="158" customWidth="1"/>
    <col min="53" max="53" width="10.5703125" style="158" customWidth="1"/>
    <col min="54" max="54" width="18.28515625" style="158" customWidth="1"/>
    <col min="55" max="55" width="16.42578125" style="158" customWidth="1"/>
    <col min="56" max="56" width="11.7109375" style="158" customWidth="1"/>
    <col min="57" max="57" width="19" style="158" customWidth="1"/>
    <col min="58" max="58" width="16.42578125" style="158" customWidth="1"/>
    <col min="59" max="59" width="13.140625" style="158" customWidth="1"/>
    <col min="60" max="60" width="19.140625" style="158" customWidth="1"/>
    <col min="61" max="61" width="16.42578125" style="158" customWidth="1"/>
    <col min="62" max="62" width="11.85546875" style="158" customWidth="1"/>
    <col min="63" max="64" width="16.42578125" style="158" customWidth="1"/>
    <col min="65" max="65" width="10.7109375" style="158" customWidth="1"/>
    <col min="66" max="66" width="21.140625" style="161" customWidth="1"/>
    <col min="67" max="67" width="20.28515625" style="161" customWidth="1"/>
    <col min="68" max="68" width="20.28515625" style="227" customWidth="1"/>
    <col min="69" max="69" width="20.28515625" style="163" customWidth="1"/>
    <col min="70" max="70" width="14.7109375" style="160" customWidth="1"/>
    <col min="71" max="71" width="14.140625" style="160" customWidth="1"/>
    <col min="72" max="72" width="25.140625" style="160" customWidth="1"/>
    <col min="73" max="73" width="16.5703125" style="160" customWidth="1"/>
    <col min="74" max="75" width="11.7109375" style="160" customWidth="1"/>
    <col min="76" max="76" width="11.7109375" style="107" customWidth="1"/>
    <col min="77" max="77" width="19.5703125" style="160" customWidth="1"/>
    <col min="78" max="78" width="13.85546875" style="160" customWidth="1"/>
    <col min="79" max="83" width="11.7109375" style="160" customWidth="1"/>
    <col min="84" max="84" width="12.5703125" style="108" customWidth="1"/>
    <col min="85" max="85" width="11.7109375" style="107" customWidth="1"/>
    <col min="86" max="92" width="13.28515625" style="160" customWidth="1"/>
    <col min="93" max="167" width="13.28515625" style="159" customWidth="1"/>
    <col min="168" max="16384" width="9.140625" style="158"/>
  </cols>
  <sheetData>
    <row r="1" spans="1:170" x14ac:dyDescent="0.2">
      <c r="B1" s="159"/>
      <c r="BN1" s="158"/>
      <c r="BO1" s="158"/>
      <c r="BR1" s="163"/>
      <c r="BS1" s="163"/>
      <c r="BX1" s="160"/>
      <c r="BZ1" s="107"/>
      <c r="CF1" s="160"/>
      <c r="CG1" s="160"/>
      <c r="CH1" s="108"/>
      <c r="CI1" s="107"/>
      <c r="FL1" s="159"/>
      <c r="FM1" s="159"/>
      <c r="FN1" s="159"/>
    </row>
    <row r="2" spans="1:170" x14ac:dyDescent="0.2">
      <c r="B2" s="159"/>
      <c r="BN2" s="158"/>
      <c r="BO2" s="158"/>
      <c r="BR2" s="163"/>
      <c r="BS2" s="163"/>
      <c r="BX2" s="160"/>
      <c r="BZ2" s="107"/>
      <c r="CF2" s="160"/>
      <c r="CG2" s="160"/>
      <c r="CH2" s="108"/>
      <c r="CI2" s="107"/>
      <c r="FL2" s="159"/>
      <c r="FM2" s="159"/>
      <c r="FN2" s="159"/>
    </row>
    <row r="3" spans="1:170" ht="15.95" customHeight="1" x14ac:dyDescent="0.25">
      <c r="A3" s="27" t="s">
        <v>32</v>
      </c>
      <c r="B3" s="204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 t="s">
        <v>0</v>
      </c>
      <c r="AF3" s="188"/>
      <c r="AG3" s="188"/>
      <c r="AH3" s="188"/>
      <c r="AI3" s="188"/>
      <c r="AJ3" s="188"/>
      <c r="AK3" s="222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221"/>
      <c r="BO3" s="221"/>
      <c r="BP3" s="228"/>
      <c r="BQ3" s="169"/>
      <c r="BR3" s="169"/>
      <c r="BS3" s="169"/>
      <c r="BT3" s="169"/>
      <c r="BU3" s="169"/>
      <c r="BV3" s="169"/>
      <c r="BW3" s="169"/>
      <c r="BX3" s="169"/>
      <c r="BY3" s="107"/>
    </row>
    <row r="4" spans="1:170" ht="15.95" customHeight="1" x14ac:dyDescent="0.25">
      <c r="A4" s="27"/>
      <c r="B4" s="204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222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221"/>
      <c r="BO4" s="221"/>
      <c r="BP4" s="228"/>
      <c r="BQ4" s="169"/>
      <c r="BR4" s="169"/>
      <c r="BS4" s="169"/>
      <c r="BT4" s="169"/>
      <c r="BU4" s="169"/>
      <c r="BV4" s="169"/>
      <c r="BW4" s="169"/>
      <c r="BX4" s="169"/>
      <c r="BY4" s="107"/>
    </row>
    <row r="5" spans="1:170" ht="15.95" customHeight="1" x14ac:dyDescent="0.25">
      <c r="A5" s="28"/>
      <c r="B5" s="220" t="s">
        <v>104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95"/>
      <c r="BO5" s="195"/>
      <c r="BP5" s="229"/>
      <c r="BQ5" s="243"/>
      <c r="BR5" s="243"/>
      <c r="BS5" s="165"/>
      <c r="BT5" s="165"/>
      <c r="BU5" s="165"/>
      <c r="BV5" s="165"/>
      <c r="BW5" s="169"/>
      <c r="BX5" s="169"/>
      <c r="BY5" s="107"/>
    </row>
    <row r="6" spans="1:170" s="196" customFormat="1" ht="15.95" customHeight="1" thickBot="1" x14ac:dyDescent="0.3">
      <c r="A6" s="29" t="s">
        <v>1</v>
      </c>
      <c r="B6" s="199"/>
      <c r="C6" s="373" t="s">
        <v>105</v>
      </c>
      <c r="D6" s="373"/>
      <c r="E6" s="226"/>
      <c r="F6" s="373" t="s">
        <v>106</v>
      </c>
      <c r="G6" s="373"/>
      <c r="H6" s="216"/>
      <c r="I6" s="373" t="s">
        <v>107</v>
      </c>
      <c r="J6" s="373"/>
      <c r="K6" s="216"/>
      <c r="L6" s="373" t="s">
        <v>108</v>
      </c>
      <c r="M6" s="373"/>
      <c r="N6" s="218"/>
      <c r="O6" s="373" t="s">
        <v>109</v>
      </c>
      <c r="P6" s="373"/>
      <c r="Q6" s="216"/>
      <c r="R6" s="373" t="s">
        <v>110</v>
      </c>
      <c r="S6" s="373"/>
      <c r="T6" s="216"/>
      <c r="U6" s="373" t="s">
        <v>111</v>
      </c>
      <c r="V6" s="373"/>
      <c r="W6" s="218"/>
      <c r="X6" s="373" t="s">
        <v>112</v>
      </c>
      <c r="Y6" s="373"/>
      <c r="Z6" s="218"/>
      <c r="AA6" s="373" t="s">
        <v>113</v>
      </c>
      <c r="AB6" s="373"/>
      <c r="AC6" s="216"/>
      <c r="AD6" s="373" t="s">
        <v>114</v>
      </c>
      <c r="AE6" s="373"/>
      <c r="AF6" s="216"/>
      <c r="AG6" s="373" t="s">
        <v>115</v>
      </c>
      <c r="AH6" s="373"/>
      <c r="AI6" s="216"/>
      <c r="AJ6" s="373" t="s">
        <v>116</v>
      </c>
      <c r="AK6" s="373"/>
      <c r="AL6" s="216"/>
      <c r="AM6" s="373" t="s">
        <v>117</v>
      </c>
      <c r="AN6" s="373"/>
      <c r="AO6" s="226"/>
      <c r="AP6" s="373" t="s">
        <v>118</v>
      </c>
      <c r="AQ6" s="373"/>
      <c r="AR6" s="216"/>
      <c r="AS6" s="373" t="s">
        <v>119</v>
      </c>
      <c r="AT6" s="373"/>
      <c r="AU6" s="216"/>
      <c r="AV6" s="373" t="s">
        <v>120</v>
      </c>
      <c r="AW6" s="373"/>
      <c r="AX6" s="216"/>
      <c r="AY6" s="373" t="s">
        <v>121</v>
      </c>
      <c r="AZ6" s="373"/>
      <c r="BA6" s="216"/>
      <c r="BB6" s="373" t="s">
        <v>122</v>
      </c>
      <c r="BC6" s="373"/>
      <c r="BD6" s="226"/>
      <c r="BE6" s="373" t="s">
        <v>123</v>
      </c>
      <c r="BF6" s="373"/>
      <c r="BG6" s="226"/>
      <c r="BH6" s="373" t="s">
        <v>124</v>
      </c>
      <c r="BI6" s="373"/>
      <c r="BJ6" s="226"/>
      <c r="BK6" s="373" t="s">
        <v>125</v>
      </c>
      <c r="BL6" s="373"/>
      <c r="BM6" s="216"/>
      <c r="BN6" s="373" t="s">
        <v>2</v>
      </c>
      <c r="BO6" s="373"/>
      <c r="BP6" s="231"/>
      <c r="BQ6" s="257"/>
      <c r="BR6" s="244"/>
      <c r="BS6" s="243"/>
      <c r="BT6" s="243"/>
      <c r="BU6" s="243"/>
      <c r="BV6" s="243"/>
      <c r="BW6" s="243"/>
      <c r="BX6" s="165"/>
      <c r="BY6" s="107"/>
      <c r="BZ6" s="160"/>
      <c r="CA6" s="160"/>
      <c r="CB6" s="160"/>
      <c r="CC6" s="160"/>
      <c r="CD6" s="160"/>
      <c r="CE6" s="160"/>
      <c r="CF6" s="108"/>
      <c r="CG6" s="107"/>
      <c r="CH6" s="160"/>
      <c r="CI6" s="160"/>
      <c r="CJ6" s="160"/>
      <c r="CK6" s="160"/>
      <c r="CL6" s="160"/>
      <c r="CM6" s="160"/>
      <c r="CN6" s="160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</row>
    <row r="7" spans="1:170" ht="15.95" customHeight="1" thickTop="1" x14ac:dyDescent="0.25">
      <c r="A7" s="28"/>
      <c r="B7" s="205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7"/>
      <c r="BO7" s="187"/>
      <c r="BP7" s="232"/>
      <c r="BQ7" s="245"/>
      <c r="BR7" s="245"/>
      <c r="BS7" s="165"/>
      <c r="BT7" s="165"/>
      <c r="BU7" s="165"/>
      <c r="BV7" s="165"/>
      <c r="BW7" s="165"/>
      <c r="BX7" s="165"/>
      <c r="BY7" s="107"/>
    </row>
    <row r="8" spans="1:170" ht="15.6" customHeight="1" x14ac:dyDescent="0.25">
      <c r="A8" s="28"/>
      <c r="B8" s="205"/>
      <c r="C8" s="187"/>
      <c r="D8" s="187" t="s">
        <v>3</v>
      </c>
      <c r="E8" s="187"/>
      <c r="F8" s="187"/>
      <c r="G8" s="187" t="s">
        <v>3</v>
      </c>
      <c r="H8" s="188"/>
      <c r="I8" s="187"/>
      <c r="J8" s="187" t="s">
        <v>3</v>
      </c>
      <c r="K8" s="188"/>
      <c r="L8" s="187"/>
      <c r="M8" s="187" t="s">
        <v>3</v>
      </c>
      <c r="N8" s="188"/>
      <c r="O8" s="187"/>
      <c r="P8" s="187" t="s">
        <v>3</v>
      </c>
      <c r="Q8" s="188"/>
      <c r="R8" s="187"/>
      <c r="S8" s="187" t="s">
        <v>3</v>
      </c>
      <c r="T8" s="188"/>
      <c r="U8" s="187"/>
      <c r="V8" s="187" t="s">
        <v>3</v>
      </c>
      <c r="W8" s="188"/>
      <c r="X8" s="187"/>
      <c r="Y8" s="187" t="s">
        <v>3</v>
      </c>
      <c r="Z8" s="188"/>
      <c r="AA8" s="187"/>
      <c r="AB8" s="187" t="s">
        <v>3</v>
      </c>
      <c r="AC8" s="188"/>
      <c r="AD8" s="187"/>
      <c r="AE8" s="187" t="s">
        <v>3</v>
      </c>
      <c r="AF8" s="188"/>
      <c r="AG8" s="187"/>
      <c r="AH8" s="187" t="s">
        <v>3</v>
      </c>
      <c r="AI8" s="188"/>
      <c r="AJ8" s="187"/>
      <c r="AK8" s="187" t="s">
        <v>3</v>
      </c>
      <c r="AL8" s="188"/>
      <c r="AM8" s="187"/>
      <c r="AN8" s="187" t="s">
        <v>3</v>
      </c>
      <c r="AO8" s="187"/>
      <c r="AP8" s="187"/>
      <c r="AQ8" s="187" t="s">
        <v>3</v>
      </c>
      <c r="AR8" s="188"/>
      <c r="AS8" s="187"/>
      <c r="AT8" s="187" t="s">
        <v>3</v>
      </c>
      <c r="AU8" s="188"/>
      <c r="AV8" s="187"/>
      <c r="AW8" s="187" t="s">
        <v>3</v>
      </c>
      <c r="AX8" s="188"/>
      <c r="AY8" s="187"/>
      <c r="AZ8" s="187" t="s">
        <v>3</v>
      </c>
      <c r="BA8" s="188"/>
      <c r="BB8" s="187"/>
      <c r="BC8" s="187" t="s">
        <v>3</v>
      </c>
      <c r="BD8" s="187"/>
      <c r="BE8" s="187"/>
      <c r="BF8" s="187" t="s">
        <v>3</v>
      </c>
      <c r="BG8" s="187"/>
      <c r="BH8" s="187"/>
      <c r="BI8" s="187" t="s">
        <v>3</v>
      </c>
      <c r="BJ8" s="187"/>
      <c r="BK8" s="187"/>
      <c r="BL8" s="187" t="s">
        <v>3</v>
      </c>
      <c r="BM8" s="188"/>
      <c r="BN8" s="187"/>
      <c r="BO8" s="187" t="s">
        <v>3</v>
      </c>
      <c r="BP8" s="232"/>
      <c r="BQ8" s="245"/>
      <c r="BR8" s="245"/>
      <c r="BS8" s="165"/>
      <c r="BT8" s="165"/>
      <c r="BU8" s="165"/>
      <c r="BV8" s="165"/>
      <c r="BW8" s="165"/>
      <c r="BX8" s="165"/>
      <c r="BY8" s="107"/>
    </row>
    <row r="9" spans="1:170" ht="15.95" customHeight="1" x14ac:dyDescent="0.25">
      <c r="A9" s="30"/>
      <c r="B9" s="205"/>
      <c r="C9" s="187" t="s">
        <v>3</v>
      </c>
      <c r="D9" s="187" t="s">
        <v>19</v>
      </c>
      <c r="E9" s="187"/>
      <c r="F9" s="187" t="s">
        <v>3</v>
      </c>
      <c r="G9" s="187" t="s">
        <v>19</v>
      </c>
      <c r="H9" s="187"/>
      <c r="I9" s="187" t="s">
        <v>3</v>
      </c>
      <c r="J9" s="187" t="s">
        <v>19</v>
      </c>
      <c r="K9" s="187"/>
      <c r="L9" s="187" t="s">
        <v>3</v>
      </c>
      <c r="M9" s="187" t="s">
        <v>19</v>
      </c>
      <c r="N9" s="187"/>
      <c r="O9" s="187" t="s">
        <v>3</v>
      </c>
      <c r="P9" s="187" t="s">
        <v>19</v>
      </c>
      <c r="Q9" s="187"/>
      <c r="R9" s="187" t="s">
        <v>3</v>
      </c>
      <c r="S9" s="187" t="s">
        <v>19</v>
      </c>
      <c r="T9" s="187"/>
      <c r="U9" s="187" t="s">
        <v>3</v>
      </c>
      <c r="V9" s="187" t="s">
        <v>19</v>
      </c>
      <c r="W9" s="187"/>
      <c r="X9" s="187" t="s">
        <v>3</v>
      </c>
      <c r="Y9" s="187" t="s">
        <v>19</v>
      </c>
      <c r="Z9" s="187"/>
      <c r="AA9" s="187" t="s">
        <v>3</v>
      </c>
      <c r="AB9" s="187" t="s">
        <v>19</v>
      </c>
      <c r="AC9" s="187"/>
      <c r="AD9" s="187" t="s">
        <v>3</v>
      </c>
      <c r="AE9" s="187" t="s">
        <v>19</v>
      </c>
      <c r="AF9" s="187"/>
      <c r="AG9" s="187" t="s">
        <v>3</v>
      </c>
      <c r="AH9" s="187" t="s">
        <v>19</v>
      </c>
      <c r="AI9" s="187"/>
      <c r="AJ9" s="187" t="s">
        <v>3</v>
      </c>
      <c r="AK9" s="187" t="s">
        <v>19</v>
      </c>
      <c r="AL9" s="187"/>
      <c r="AM9" s="187" t="s">
        <v>3</v>
      </c>
      <c r="AN9" s="187" t="s">
        <v>19</v>
      </c>
      <c r="AO9" s="187"/>
      <c r="AP9" s="187" t="s">
        <v>3</v>
      </c>
      <c r="AQ9" s="187" t="s">
        <v>19</v>
      </c>
      <c r="AR9" s="187"/>
      <c r="AS9" s="187" t="s">
        <v>3</v>
      </c>
      <c r="AT9" s="187" t="s">
        <v>19</v>
      </c>
      <c r="AU9" s="187"/>
      <c r="AV9" s="187" t="s">
        <v>3</v>
      </c>
      <c r="AW9" s="187" t="s">
        <v>19</v>
      </c>
      <c r="AX9" s="187"/>
      <c r="AY9" s="187" t="s">
        <v>3</v>
      </c>
      <c r="AZ9" s="187" t="s">
        <v>19</v>
      </c>
      <c r="BA9" s="187"/>
      <c r="BB9" s="187" t="s">
        <v>3</v>
      </c>
      <c r="BC9" s="187" t="s">
        <v>19</v>
      </c>
      <c r="BD9" s="187"/>
      <c r="BE9" s="187" t="s">
        <v>3</v>
      </c>
      <c r="BF9" s="187" t="s">
        <v>19</v>
      </c>
      <c r="BG9" s="187"/>
      <c r="BH9" s="187" t="s">
        <v>3</v>
      </c>
      <c r="BI9" s="187" t="s">
        <v>19</v>
      </c>
      <c r="BJ9" s="187"/>
      <c r="BK9" s="187" t="s">
        <v>3</v>
      </c>
      <c r="BL9" s="187" t="s">
        <v>19</v>
      </c>
      <c r="BM9" s="187"/>
      <c r="BN9" s="187" t="s">
        <v>3</v>
      </c>
      <c r="BO9" s="187" t="s">
        <v>19</v>
      </c>
      <c r="BP9" s="232"/>
      <c r="BQ9" s="245"/>
      <c r="BR9" s="245"/>
      <c r="BS9" s="245"/>
      <c r="BT9" s="245"/>
      <c r="BU9" s="245"/>
      <c r="BV9" s="245"/>
      <c r="BW9" s="245"/>
      <c r="BX9" s="245"/>
      <c r="BY9" s="107"/>
    </row>
    <row r="10" spans="1:170" ht="15.95" customHeight="1" x14ac:dyDescent="0.25">
      <c r="A10" s="28"/>
      <c r="B10" s="214" t="s">
        <v>20</v>
      </c>
      <c r="C10" s="187" t="s">
        <v>23</v>
      </c>
      <c r="D10" s="187" t="s">
        <v>21</v>
      </c>
      <c r="E10" s="187"/>
      <c r="F10" s="187" t="s">
        <v>23</v>
      </c>
      <c r="G10" s="187" t="s">
        <v>21</v>
      </c>
      <c r="H10" s="187"/>
      <c r="I10" s="187" t="s">
        <v>23</v>
      </c>
      <c r="J10" s="187" t="s">
        <v>21</v>
      </c>
      <c r="K10" s="187"/>
      <c r="L10" s="187" t="s">
        <v>23</v>
      </c>
      <c r="M10" s="187" t="s">
        <v>21</v>
      </c>
      <c r="N10" s="187"/>
      <c r="O10" s="187" t="s">
        <v>23</v>
      </c>
      <c r="P10" s="187" t="s">
        <v>21</v>
      </c>
      <c r="Q10" s="187"/>
      <c r="R10" s="187" t="s">
        <v>23</v>
      </c>
      <c r="S10" s="187" t="s">
        <v>21</v>
      </c>
      <c r="T10" s="187"/>
      <c r="U10" s="187" t="s">
        <v>23</v>
      </c>
      <c r="V10" s="187" t="s">
        <v>21</v>
      </c>
      <c r="W10" s="187"/>
      <c r="X10" s="187" t="s">
        <v>23</v>
      </c>
      <c r="Y10" s="187" t="s">
        <v>21</v>
      </c>
      <c r="Z10" s="187"/>
      <c r="AA10" s="187" t="s">
        <v>23</v>
      </c>
      <c r="AB10" s="187" t="s">
        <v>21</v>
      </c>
      <c r="AC10" s="187"/>
      <c r="AD10" s="187" t="s">
        <v>23</v>
      </c>
      <c r="AE10" s="187" t="s">
        <v>21</v>
      </c>
      <c r="AF10" s="187"/>
      <c r="AG10" s="187" t="s">
        <v>23</v>
      </c>
      <c r="AH10" s="187" t="s">
        <v>21</v>
      </c>
      <c r="AI10" s="187"/>
      <c r="AJ10" s="187" t="s">
        <v>23</v>
      </c>
      <c r="AK10" s="187" t="s">
        <v>21</v>
      </c>
      <c r="AL10" s="187"/>
      <c r="AM10" s="187" t="s">
        <v>23</v>
      </c>
      <c r="AN10" s="187" t="s">
        <v>21</v>
      </c>
      <c r="AO10" s="187"/>
      <c r="AP10" s="187" t="s">
        <v>23</v>
      </c>
      <c r="AQ10" s="187" t="s">
        <v>21</v>
      </c>
      <c r="AR10" s="187"/>
      <c r="AS10" s="187" t="s">
        <v>23</v>
      </c>
      <c r="AT10" s="187" t="s">
        <v>21</v>
      </c>
      <c r="AU10" s="187"/>
      <c r="AV10" s="187" t="s">
        <v>23</v>
      </c>
      <c r="AW10" s="187" t="s">
        <v>21</v>
      </c>
      <c r="AX10" s="187"/>
      <c r="AY10" s="187" t="s">
        <v>23</v>
      </c>
      <c r="AZ10" s="187" t="s">
        <v>21</v>
      </c>
      <c r="BA10" s="187"/>
      <c r="BB10" s="187" t="s">
        <v>23</v>
      </c>
      <c r="BC10" s="187" t="s">
        <v>21</v>
      </c>
      <c r="BD10" s="187"/>
      <c r="BE10" s="187" t="s">
        <v>23</v>
      </c>
      <c r="BF10" s="187" t="s">
        <v>21</v>
      </c>
      <c r="BG10" s="187"/>
      <c r="BH10" s="187" t="s">
        <v>23</v>
      </c>
      <c r="BI10" s="187" t="s">
        <v>21</v>
      </c>
      <c r="BJ10" s="187"/>
      <c r="BK10" s="187" t="s">
        <v>23</v>
      </c>
      <c r="BL10" s="187" t="s">
        <v>21</v>
      </c>
      <c r="BM10" s="187"/>
      <c r="BN10" s="187" t="s">
        <v>24</v>
      </c>
      <c r="BO10" s="187" t="s">
        <v>21</v>
      </c>
      <c r="BP10" s="232"/>
      <c r="BQ10" s="245"/>
      <c r="BR10" s="245"/>
      <c r="BS10" s="245"/>
      <c r="BT10" s="245"/>
      <c r="BU10" s="245"/>
      <c r="BV10" s="245"/>
      <c r="BW10" s="245"/>
      <c r="BX10" s="245"/>
      <c r="BY10" s="107"/>
    </row>
    <row r="11" spans="1:170" s="210" customFormat="1" ht="15.75" customHeight="1" x14ac:dyDescent="0.25">
      <c r="A11" s="39"/>
      <c r="B11" s="213"/>
      <c r="C11" s="187"/>
      <c r="D11" s="187" t="s">
        <v>22</v>
      </c>
      <c r="E11" s="187"/>
      <c r="F11" s="187"/>
      <c r="G11" s="187" t="s">
        <v>22</v>
      </c>
      <c r="H11" s="187"/>
      <c r="I11" s="187"/>
      <c r="J11" s="187" t="s">
        <v>22</v>
      </c>
      <c r="K11" s="187"/>
      <c r="L11" s="187"/>
      <c r="M11" s="187" t="s">
        <v>22</v>
      </c>
      <c r="N11" s="187"/>
      <c r="O11" s="187"/>
      <c r="P11" s="187" t="s">
        <v>22</v>
      </c>
      <c r="Q11" s="187"/>
      <c r="R11" s="187"/>
      <c r="S11" s="187" t="s">
        <v>22</v>
      </c>
      <c r="T11" s="187"/>
      <c r="U11" s="187"/>
      <c r="V11" s="187" t="s">
        <v>22</v>
      </c>
      <c r="W11" s="187"/>
      <c r="X11" s="187"/>
      <c r="Y11" s="187" t="s">
        <v>22</v>
      </c>
      <c r="Z11" s="187"/>
      <c r="AA11" s="187"/>
      <c r="AB11" s="187" t="s">
        <v>22</v>
      </c>
      <c r="AC11" s="187"/>
      <c r="AD11" s="187"/>
      <c r="AE11" s="187" t="s">
        <v>22</v>
      </c>
      <c r="AF11" s="187"/>
      <c r="AG11" s="187"/>
      <c r="AH11" s="187" t="s">
        <v>22</v>
      </c>
      <c r="AI11" s="187"/>
      <c r="AJ11" s="187"/>
      <c r="AK11" s="187" t="s">
        <v>22</v>
      </c>
      <c r="AL11" s="187"/>
      <c r="AM11" s="187"/>
      <c r="AN11" s="187" t="s">
        <v>22</v>
      </c>
      <c r="AO11" s="187"/>
      <c r="AP11" s="187"/>
      <c r="AQ11" s="187" t="s">
        <v>22</v>
      </c>
      <c r="AR11" s="187"/>
      <c r="AS11" s="187"/>
      <c r="AT11" s="187" t="s">
        <v>22</v>
      </c>
      <c r="AU11" s="187"/>
      <c r="AV11" s="187"/>
      <c r="AW11" s="187" t="s">
        <v>22</v>
      </c>
      <c r="AX11" s="187"/>
      <c r="AY11" s="187"/>
      <c r="AZ11" s="187" t="s">
        <v>22</v>
      </c>
      <c r="BA11" s="187"/>
      <c r="BB11" s="187"/>
      <c r="BC11" s="187" t="s">
        <v>22</v>
      </c>
      <c r="BD11" s="187"/>
      <c r="BE11" s="187"/>
      <c r="BF11" s="187" t="s">
        <v>22</v>
      </c>
      <c r="BG11" s="187"/>
      <c r="BH11" s="187"/>
      <c r="BI11" s="187" t="s">
        <v>22</v>
      </c>
      <c r="BJ11" s="187"/>
      <c r="BK11" s="187"/>
      <c r="BL11" s="187" t="s">
        <v>22</v>
      </c>
      <c r="BM11" s="187"/>
      <c r="BN11" s="187"/>
      <c r="BO11" s="187" t="s">
        <v>22</v>
      </c>
      <c r="BP11" s="232"/>
      <c r="BQ11" s="245"/>
      <c r="BR11" s="245"/>
      <c r="BS11" s="245"/>
      <c r="BT11" s="245"/>
      <c r="BU11" s="245"/>
      <c r="BV11" s="245"/>
      <c r="BW11" s="245"/>
      <c r="BX11" s="245"/>
      <c r="BY11" s="114"/>
      <c r="BZ11" s="212"/>
      <c r="CA11" s="212"/>
      <c r="CB11" s="212"/>
      <c r="CC11" s="212"/>
      <c r="CD11" s="212"/>
      <c r="CE11" s="212"/>
      <c r="CF11" s="116"/>
      <c r="CG11" s="114"/>
      <c r="CH11" s="212"/>
      <c r="CI11" s="212"/>
      <c r="CJ11" s="212"/>
      <c r="CK11" s="212"/>
      <c r="CL11" s="212"/>
      <c r="CM11" s="212"/>
      <c r="CN11" s="212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</row>
    <row r="12" spans="1:170" ht="15.95" customHeight="1" x14ac:dyDescent="0.25">
      <c r="A12" s="28"/>
      <c r="B12" s="205"/>
      <c r="C12" s="187"/>
      <c r="D12" s="187" t="s">
        <v>4</v>
      </c>
      <c r="E12" s="187"/>
      <c r="F12" s="187"/>
      <c r="G12" s="187" t="s">
        <v>4</v>
      </c>
      <c r="H12" s="187"/>
      <c r="I12" s="187"/>
      <c r="J12" s="187" t="s">
        <v>4</v>
      </c>
      <c r="K12" s="187"/>
      <c r="L12" s="187"/>
      <c r="M12" s="187" t="s">
        <v>4</v>
      </c>
      <c r="N12" s="188"/>
      <c r="O12" s="187"/>
      <c r="P12" s="187" t="s">
        <v>4</v>
      </c>
      <c r="Q12" s="187"/>
      <c r="R12" s="187"/>
      <c r="S12" s="187" t="s">
        <v>4</v>
      </c>
      <c r="T12" s="187"/>
      <c r="U12" s="187"/>
      <c r="V12" s="187" t="s">
        <v>4</v>
      </c>
      <c r="W12" s="187"/>
      <c r="X12" s="187"/>
      <c r="Y12" s="187" t="s">
        <v>4</v>
      </c>
      <c r="Z12" s="187"/>
      <c r="AA12" s="187"/>
      <c r="AB12" s="187" t="s">
        <v>4</v>
      </c>
      <c r="AC12" s="187"/>
      <c r="AD12" s="187"/>
      <c r="AE12" s="187" t="s">
        <v>4</v>
      </c>
      <c r="AF12" s="187"/>
      <c r="AG12" s="187"/>
      <c r="AH12" s="187" t="s">
        <v>4</v>
      </c>
      <c r="AI12" s="187"/>
      <c r="AJ12" s="187"/>
      <c r="AK12" s="187" t="s">
        <v>4</v>
      </c>
      <c r="AL12" s="187"/>
      <c r="AM12" s="187"/>
      <c r="AN12" s="187" t="s">
        <v>4</v>
      </c>
      <c r="AO12" s="187"/>
      <c r="AP12" s="187"/>
      <c r="AQ12" s="187" t="s">
        <v>4</v>
      </c>
      <c r="AR12" s="187"/>
      <c r="AS12" s="187"/>
      <c r="AT12" s="187" t="s">
        <v>4</v>
      </c>
      <c r="AU12" s="187"/>
      <c r="AV12" s="187"/>
      <c r="AW12" s="187" t="s">
        <v>4</v>
      </c>
      <c r="AX12" s="187"/>
      <c r="AY12" s="187"/>
      <c r="AZ12" s="187" t="s">
        <v>4</v>
      </c>
      <c r="BA12" s="187"/>
      <c r="BB12" s="187"/>
      <c r="BC12" s="187" t="s">
        <v>4</v>
      </c>
      <c r="BD12" s="187"/>
      <c r="BE12" s="187"/>
      <c r="BF12" s="187" t="s">
        <v>4</v>
      </c>
      <c r="BG12" s="187"/>
      <c r="BH12" s="187"/>
      <c r="BI12" s="187" t="s">
        <v>4</v>
      </c>
      <c r="BJ12" s="187"/>
      <c r="BK12" s="187"/>
      <c r="BL12" s="187" t="s">
        <v>4</v>
      </c>
      <c r="BM12" s="187"/>
      <c r="BN12" s="187"/>
      <c r="BO12" s="187" t="s">
        <v>4</v>
      </c>
      <c r="BP12" s="232"/>
      <c r="BQ12" s="245"/>
      <c r="BR12" s="245"/>
      <c r="BS12" s="165"/>
      <c r="BT12" s="245"/>
      <c r="BU12" s="245"/>
      <c r="BV12" s="245"/>
      <c r="BW12" s="245"/>
      <c r="BX12" s="245"/>
      <c r="BY12" s="117"/>
    </row>
    <row r="13" spans="1:170" s="206" customFormat="1" ht="14.25" customHeight="1" x14ac:dyDescent="0.25">
      <c r="A13" s="31"/>
      <c r="B13" s="209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7"/>
      <c r="BP13" s="232"/>
      <c r="BQ13" s="245"/>
      <c r="BR13" s="245"/>
      <c r="BS13" s="165"/>
      <c r="BT13" s="165"/>
      <c r="BU13" s="165"/>
      <c r="BV13" s="165"/>
      <c r="BW13" s="165"/>
      <c r="BX13" s="165"/>
      <c r="BY13" s="107"/>
      <c r="BZ13" s="160"/>
      <c r="CA13" s="160"/>
      <c r="CB13" s="160"/>
      <c r="CC13" s="160"/>
      <c r="CD13" s="160"/>
      <c r="CE13" s="160"/>
      <c r="CF13" s="108"/>
      <c r="CG13" s="107"/>
      <c r="CH13" s="160"/>
      <c r="CI13" s="160"/>
      <c r="CJ13" s="160"/>
      <c r="CK13" s="160"/>
      <c r="CL13" s="160"/>
      <c r="CM13" s="160"/>
      <c r="CN13" s="160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</row>
    <row r="14" spans="1:170" ht="16.5" customHeight="1" x14ac:dyDescent="0.25">
      <c r="A14" s="32" t="s">
        <v>1</v>
      </c>
      <c r="B14" s="205"/>
      <c r="C14" s="204"/>
      <c r="D14" s="188"/>
      <c r="E14" s="188"/>
      <c r="F14" s="188"/>
      <c r="G14" s="188"/>
      <c r="H14" s="188"/>
      <c r="I14" s="204"/>
      <c r="J14" s="188"/>
      <c r="K14" s="188"/>
      <c r="L14" s="204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7"/>
      <c r="BP14" s="232"/>
      <c r="BQ14" s="245"/>
      <c r="BR14" s="245"/>
      <c r="BS14" s="165"/>
      <c r="BT14" s="165"/>
      <c r="BU14" s="165"/>
      <c r="BV14" s="165"/>
      <c r="BW14" s="165"/>
      <c r="BX14" s="165"/>
      <c r="BY14" s="107"/>
    </row>
    <row r="15" spans="1:170" ht="15.95" customHeight="1" x14ac:dyDescent="0.25">
      <c r="A15" s="30">
        <v>1</v>
      </c>
      <c r="B15" s="201" t="s">
        <v>5</v>
      </c>
      <c r="C15" s="36">
        <v>112.32</v>
      </c>
      <c r="D15" s="47">
        <v>108.51</v>
      </c>
      <c r="E15" s="47"/>
      <c r="F15" s="36">
        <v>111.63</v>
      </c>
      <c r="G15" s="47">
        <v>109.45</v>
      </c>
      <c r="H15" s="188"/>
      <c r="I15" s="36">
        <v>110.43</v>
      </c>
      <c r="J15" s="47">
        <v>110.62</v>
      </c>
      <c r="K15" s="188"/>
      <c r="L15" s="36">
        <v>110.38</v>
      </c>
      <c r="M15" s="47">
        <v>110.81</v>
      </c>
      <c r="N15" s="188"/>
      <c r="O15" s="36">
        <v>108.26</v>
      </c>
      <c r="P15" s="47">
        <v>112.69</v>
      </c>
      <c r="Q15" s="188"/>
      <c r="R15" s="36">
        <v>108.67</v>
      </c>
      <c r="S15" s="47">
        <v>112.26</v>
      </c>
      <c r="T15" s="188"/>
      <c r="U15" s="36">
        <v>108.04</v>
      </c>
      <c r="V15" s="47">
        <v>112.91</v>
      </c>
      <c r="W15" s="188"/>
      <c r="X15" s="36">
        <v>108.25</v>
      </c>
      <c r="Y15" s="47">
        <v>112.22</v>
      </c>
      <c r="Z15" s="188"/>
      <c r="AA15" s="36">
        <v>109.22</v>
      </c>
      <c r="AB15" s="47">
        <v>112.08</v>
      </c>
      <c r="AC15" s="188"/>
      <c r="AD15" s="36">
        <v>109.21</v>
      </c>
      <c r="AE15" s="47">
        <v>112.75</v>
      </c>
      <c r="AF15" s="188"/>
      <c r="AG15" s="36">
        <v>109.1</v>
      </c>
      <c r="AH15" s="47">
        <v>112.84</v>
      </c>
      <c r="AI15" s="188"/>
      <c r="AJ15" s="36">
        <v>108.4</v>
      </c>
      <c r="AK15" s="47">
        <v>113.11</v>
      </c>
      <c r="AL15" s="188"/>
      <c r="AM15" s="36">
        <v>109.37</v>
      </c>
      <c r="AN15" s="47">
        <v>111.72</v>
      </c>
      <c r="AO15" s="47"/>
      <c r="AP15" s="36">
        <v>108.96</v>
      </c>
      <c r="AQ15" s="47">
        <v>111.76</v>
      </c>
      <c r="AR15" s="188"/>
      <c r="AS15" s="36">
        <v>109.74</v>
      </c>
      <c r="AT15" s="47">
        <v>111.41</v>
      </c>
      <c r="AU15" s="188"/>
      <c r="AV15" s="36">
        <v>110.53</v>
      </c>
      <c r="AW15" s="47">
        <v>110.69</v>
      </c>
      <c r="AX15" s="188"/>
      <c r="AY15" s="36">
        <v>111.28</v>
      </c>
      <c r="AZ15" s="47">
        <v>110.28</v>
      </c>
      <c r="BA15" s="188"/>
      <c r="BB15" s="36">
        <v>110.78</v>
      </c>
      <c r="BC15" s="47">
        <v>110.4</v>
      </c>
      <c r="BD15" s="47"/>
      <c r="BE15" s="36">
        <v>111.32</v>
      </c>
      <c r="BF15" s="47">
        <v>109.73</v>
      </c>
      <c r="BG15" s="47"/>
      <c r="BH15" s="36">
        <v>108.2</v>
      </c>
      <c r="BI15" s="47">
        <v>112.53</v>
      </c>
      <c r="BJ15" s="47"/>
      <c r="BK15" s="36">
        <v>107.07</v>
      </c>
      <c r="BL15" s="47">
        <v>113.53</v>
      </c>
      <c r="BM15" s="188"/>
      <c r="BN15" s="36">
        <f t="shared" ref="BN15:BN27" si="0">(C15+F15+I15+L15+O15+R15+U15+X15+AA15+AD15+AG15+AJ15+AM15+AP15+AS15+AV15+AY15+BB15+BE15+BH15+BK15)/21</f>
        <v>109.57904761904761</v>
      </c>
      <c r="BO15" s="53">
        <f t="shared" ref="BO15:BO27" si="1">(D15+G15+J15+M15+P15+S15+V15+Y15+AB15+AE15+AH15+AK15+AN15+AQ15+AT15+AW15+AZ15+BC15+BF15+BI15+BL15)/21</f>
        <v>111.53809523809527</v>
      </c>
      <c r="BP15" s="233"/>
      <c r="BQ15" s="118"/>
      <c r="BR15" s="118"/>
      <c r="BS15" s="119"/>
      <c r="BT15" s="165"/>
      <c r="BU15" s="165"/>
      <c r="BV15" s="120"/>
      <c r="BW15" s="120"/>
      <c r="BX15" s="165"/>
      <c r="BY15" s="107"/>
    </row>
    <row r="16" spans="1:170" s="202" customFormat="1" ht="15.95" customHeight="1" x14ac:dyDescent="0.25">
      <c r="A16" s="30">
        <v>2</v>
      </c>
      <c r="B16" s="201" t="s">
        <v>6</v>
      </c>
      <c r="C16" s="36">
        <v>0.69820000000000004</v>
      </c>
      <c r="D16" s="47">
        <v>174.57</v>
      </c>
      <c r="E16" s="47"/>
      <c r="F16" s="36">
        <v>0.70269999999999999</v>
      </c>
      <c r="G16" s="47">
        <v>173.87</v>
      </c>
      <c r="H16" s="188"/>
      <c r="I16" s="36">
        <v>0.70309999999999995</v>
      </c>
      <c r="J16" s="47">
        <v>173.74</v>
      </c>
      <c r="K16" s="188"/>
      <c r="L16" s="36">
        <v>0.70909999999999995</v>
      </c>
      <c r="M16" s="47">
        <v>172.49</v>
      </c>
      <c r="N16" s="188"/>
      <c r="O16" s="36">
        <v>0.71089999999999998</v>
      </c>
      <c r="P16" s="47">
        <v>171.61</v>
      </c>
      <c r="Q16" s="188"/>
      <c r="R16" s="36">
        <v>0.71030000000000004</v>
      </c>
      <c r="S16" s="47">
        <v>171.74</v>
      </c>
      <c r="T16" s="188"/>
      <c r="U16" s="36">
        <v>0.70450000000000002</v>
      </c>
      <c r="V16" s="47">
        <v>173.16</v>
      </c>
      <c r="W16" s="188"/>
      <c r="X16" s="36">
        <v>0.69899999999999995</v>
      </c>
      <c r="Y16" s="47">
        <v>173.79</v>
      </c>
      <c r="Z16" s="188"/>
      <c r="AA16" s="36">
        <v>0.70320000000000005</v>
      </c>
      <c r="AB16" s="47">
        <v>174.07</v>
      </c>
      <c r="AC16" s="188"/>
      <c r="AD16" s="36">
        <v>0.70660000000000001</v>
      </c>
      <c r="AE16" s="47">
        <v>174.25</v>
      </c>
      <c r="AF16" s="188"/>
      <c r="AG16" s="36">
        <v>0.70599999999999996</v>
      </c>
      <c r="AH16" s="47">
        <v>174.39</v>
      </c>
      <c r="AI16" s="188"/>
      <c r="AJ16" s="36">
        <v>0.70469999999999999</v>
      </c>
      <c r="AK16" s="47">
        <v>173.98</v>
      </c>
      <c r="AL16" s="188"/>
      <c r="AM16" s="36">
        <v>0.69810000000000005</v>
      </c>
      <c r="AN16" s="47">
        <v>175.02</v>
      </c>
      <c r="AO16" s="47"/>
      <c r="AP16" s="36">
        <v>0.69499999999999995</v>
      </c>
      <c r="AQ16" s="47">
        <v>175.21</v>
      </c>
      <c r="AR16" s="188"/>
      <c r="AS16" s="36">
        <v>0.69740000000000002</v>
      </c>
      <c r="AT16" s="47">
        <v>175.32</v>
      </c>
      <c r="AU16" s="188"/>
      <c r="AV16" s="36">
        <v>0.6976</v>
      </c>
      <c r="AW16" s="47">
        <v>175.38</v>
      </c>
      <c r="AX16" s="188"/>
      <c r="AY16" s="36">
        <v>0.69320000000000004</v>
      </c>
      <c r="AZ16" s="47">
        <v>177.02</v>
      </c>
      <c r="BA16" s="188"/>
      <c r="BB16" s="36">
        <v>0.68630000000000002</v>
      </c>
      <c r="BC16" s="47">
        <v>178.19</v>
      </c>
      <c r="BD16" s="47"/>
      <c r="BE16" s="36">
        <v>0.68569999999999998</v>
      </c>
      <c r="BF16" s="47">
        <v>178.14</v>
      </c>
      <c r="BG16" s="47"/>
      <c r="BH16" s="36">
        <v>0.6855</v>
      </c>
      <c r="BI16" s="47">
        <v>177.61</v>
      </c>
      <c r="BJ16" s="47"/>
      <c r="BK16" s="36">
        <v>0.68610000000000004</v>
      </c>
      <c r="BL16" s="47">
        <v>177.19</v>
      </c>
      <c r="BM16" s="188"/>
      <c r="BN16" s="36">
        <f t="shared" si="0"/>
        <v>0.69920000000000004</v>
      </c>
      <c r="BO16" s="53">
        <f t="shared" si="1"/>
        <v>174.79714285714286</v>
      </c>
      <c r="BP16" s="233"/>
      <c r="BQ16" s="118"/>
      <c r="BR16" s="118"/>
      <c r="BS16" s="119"/>
      <c r="BT16" s="165"/>
      <c r="BU16" s="165"/>
      <c r="BV16" s="120"/>
      <c r="BW16" s="120"/>
      <c r="BX16" s="165"/>
      <c r="BY16" s="107"/>
      <c r="BZ16" s="160"/>
      <c r="CA16" s="160"/>
      <c r="CB16" s="160"/>
      <c r="CC16" s="160"/>
      <c r="CD16" s="160"/>
      <c r="CE16" s="160"/>
      <c r="CF16" s="108"/>
      <c r="CG16" s="107"/>
      <c r="CH16" s="160"/>
      <c r="CI16" s="160"/>
      <c r="CJ16" s="160"/>
      <c r="CK16" s="160"/>
      <c r="CL16" s="160"/>
      <c r="CM16" s="160"/>
      <c r="CN16" s="160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</row>
    <row r="17" spans="1:167" ht="15.75" x14ac:dyDescent="0.25">
      <c r="A17" s="30">
        <v>3</v>
      </c>
      <c r="B17" s="201" t="s">
        <v>7</v>
      </c>
      <c r="C17" s="36">
        <v>0.95960000000000001</v>
      </c>
      <c r="D17" s="47">
        <v>127.01</v>
      </c>
      <c r="E17" s="47"/>
      <c r="F17" s="36">
        <v>0.96079999999999999</v>
      </c>
      <c r="G17" s="47">
        <v>127.16</v>
      </c>
      <c r="H17" s="188"/>
      <c r="I17" s="36">
        <v>0.95860000000000001</v>
      </c>
      <c r="J17" s="47">
        <v>127.44</v>
      </c>
      <c r="K17" s="188"/>
      <c r="L17" s="36">
        <v>0.96040000000000003</v>
      </c>
      <c r="M17" s="47">
        <v>127.35</v>
      </c>
      <c r="N17" s="188"/>
      <c r="O17" s="36">
        <v>0.95589999999999997</v>
      </c>
      <c r="P17" s="47">
        <v>127.63</v>
      </c>
      <c r="Q17" s="188"/>
      <c r="R17" s="36">
        <v>0.95589999999999997</v>
      </c>
      <c r="S17" s="47">
        <v>127.62</v>
      </c>
      <c r="T17" s="188"/>
      <c r="U17" s="36">
        <v>0.95620000000000005</v>
      </c>
      <c r="V17" s="47">
        <v>127.58</v>
      </c>
      <c r="W17" s="188"/>
      <c r="X17" s="36">
        <v>0.95220000000000005</v>
      </c>
      <c r="Y17" s="47">
        <v>127.58</v>
      </c>
      <c r="Z17" s="188"/>
      <c r="AA17" s="36">
        <v>0.96099999999999997</v>
      </c>
      <c r="AB17" s="47">
        <v>127.38</v>
      </c>
      <c r="AC17" s="188"/>
      <c r="AD17" s="36">
        <v>0.96679999999999999</v>
      </c>
      <c r="AE17" s="47">
        <v>127.36</v>
      </c>
      <c r="AF17" s="188"/>
      <c r="AG17" s="36">
        <v>0.96709999999999996</v>
      </c>
      <c r="AH17" s="47">
        <v>127.3</v>
      </c>
      <c r="AI17" s="188"/>
      <c r="AJ17" s="36">
        <v>0.96479999999999999</v>
      </c>
      <c r="AK17" s="47">
        <v>127.08</v>
      </c>
      <c r="AL17" s="188"/>
      <c r="AM17" s="36">
        <v>0.96299999999999997</v>
      </c>
      <c r="AN17" s="47">
        <v>126.88</v>
      </c>
      <c r="AO17" s="47"/>
      <c r="AP17" s="36">
        <v>0.96120000000000005</v>
      </c>
      <c r="AQ17" s="47">
        <v>126.69</v>
      </c>
      <c r="AR17" s="188"/>
      <c r="AS17" s="36">
        <v>0.97199999999999998</v>
      </c>
      <c r="AT17" s="47">
        <v>125.78</v>
      </c>
      <c r="AU17" s="188"/>
      <c r="AV17" s="36">
        <v>0.9758</v>
      </c>
      <c r="AW17" s="47">
        <v>125.38</v>
      </c>
      <c r="AX17" s="188"/>
      <c r="AY17" s="36">
        <v>0.97509999999999997</v>
      </c>
      <c r="AZ17" s="47">
        <v>125.85</v>
      </c>
      <c r="BA17" s="188"/>
      <c r="BB17" s="36">
        <v>0.97419999999999995</v>
      </c>
      <c r="BC17" s="47">
        <v>125.54</v>
      </c>
      <c r="BD17" s="47"/>
      <c r="BE17" s="36">
        <v>0.97240000000000004</v>
      </c>
      <c r="BF17" s="47">
        <v>125.62</v>
      </c>
      <c r="BG17" s="47"/>
      <c r="BH17" s="36">
        <v>0.96679999999999999</v>
      </c>
      <c r="BI17" s="47">
        <v>125.94</v>
      </c>
      <c r="BJ17" s="47"/>
      <c r="BK17" s="36">
        <v>0.96330000000000005</v>
      </c>
      <c r="BL17" s="47">
        <v>126.19</v>
      </c>
      <c r="BM17" s="188"/>
      <c r="BN17" s="36">
        <f t="shared" si="0"/>
        <v>0.96395714285714273</v>
      </c>
      <c r="BO17" s="53">
        <f t="shared" si="1"/>
        <v>126.7790476190476</v>
      </c>
      <c r="BP17" s="233"/>
      <c r="BQ17" s="118"/>
      <c r="BR17" s="118"/>
      <c r="BS17" s="119"/>
      <c r="BT17" s="165"/>
      <c r="BU17" s="165"/>
      <c r="BV17" s="120"/>
      <c r="BW17" s="120"/>
      <c r="BX17" s="165"/>
      <c r="BY17" s="107"/>
    </row>
    <row r="18" spans="1:167" ht="15.75" x14ac:dyDescent="0.25">
      <c r="A18" s="30">
        <v>4</v>
      </c>
      <c r="B18" s="201" t="s">
        <v>8</v>
      </c>
      <c r="C18" s="36">
        <v>0.877</v>
      </c>
      <c r="D18" s="47">
        <v>138.82</v>
      </c>
      <c r="E18" s="47"/>
      <c r="F18" s="36">
        <v>0.88</v>
      </c>
      <c r="G18" s="47">
        <v>138.86000000000001</v>
      </c>
      <c r="H18" s="188"/>
      <c r="I18" s="36">
        <v>0.88</v>
      </c>
      <c r="J18" s="47">
        <v>138.82</v>
      </c>
      <c r="K18" s="188"/>
      <c r="L18" s="36">
        <v>0.88109999999999999</v>
      </c>
      <c r="M18" s="47">
        <v>138.80000000000001</v>
      </c>
      <c r="N18" s="188"/>
      <c r="O18" s="36">
        <v>0.87770000000000004</v>
      </c>
      <c r="P18" s="47">
        <v>138.94</v>
      </c>
      <c r="Q18" s="188"/>
      <c r="R18" s="36">
        <v>0.87860000000000005</v>
      </c>
      <c r="S18" s="47">
        <v>138.81</v>
      </c>
      <c r="T18" s="188"/>
      <c r="U18" s="36">
        <v>0.87870000000000004</v>
      </c>
      <c r="V18" s="47">
        <v>138.81</v>
      </c>
      <c r="W18" s="188"/>
      <c r="X18" s="36">
        <v>0.87539999999999996</v>
      </c>
      <c r="Y18" s="47">
        <v>138.72999999999999</v>
      </c>
      <c r="Z18" s="188"/>
      <c r="AA18" s="36">
        <v>0.88360000000000005</v>
      </c>
      <c r="AB18" s="47">
        <v>138.69</v>
      </c>
      <c r="AC18" s="188"/>
      <c r="AD18" s="36">
        <v>0.88859999999999995</v>
      </c>
      <c r="AE18" s="47">
        <v>138.62</v>
      </c>
      <c r="AF18" s="188"/>
      <c r="AG18" s="36">
        <v>0.88800000000000001</v>
      </c>
      <c r="AH18" s="47">
        <v>138.63</v>
      </c>
      <c r="AI18" s="188"/>
      <c r="AJ18" s="36">
        <v>0.88439999999999996</v>
      </c>
      <c r="AK18" s="47">
        <v>138.56</v>
      </c>
      <c r="AL18" s="188"/>
      <c r="AM18" s="36">
        <v>0.88219999999999998</v>
      </c>
      <c r="AN18" s="47">
        <v>138.41</v>
      </c>
      <c r="AO18" s="47"/>
      <c r="AP18" s="36">
        <v>0.88</v>
      </c>
      <c r="AQ18" s="47">
        <v>138.31</v>
      </c>
      <c r="AR18" s="188"/>
      <c r="AS18" s="36">
        <v>0.88529999999999998</v>
      </c>
      <c r="AT18" s="47">
        <v>138.12</v>
      </c>
      <c r="AU18" s="188"/>
      <c r="AV18" s="36">
        <v>0.88680000000000003</v>
      </c>
      <c r="AW18" s="47">
        <v>138.05000000000001</v>
      </c>
      <c r="AX18" s="188"/>
      <c r="AY18" s="36">
        <v>0.8891</v>
      </c>
      <c r="AZ18" s="47">
        <v>138.01</v>
      </c>
      <c r="BA18" s="188"/>
      <c r="BB18" s="36">
        <v>0.88590000000000002</v>
      </c>
      <c r="BC18" s="47">
        <v>138.02000000000001</v>
      </c>
      <c r="BD18" s="47"/>
      <c r="BE18" s="36">
        <v>0.88470000000000004</v>
      </c>
      <c r="BF18" s="47">
        <v>138.11000000000001</v>
      </c>
      <c r="BG18" s="47"/>
      <c r="BH18" s="36">
        <v>0.88049999999999995</v>
      </c>
      <c r="BI18" s="47">
        <v>138.22999999999999</v>
      </c>
      <c r="BJ18" s="47"/>
      <c r="BK18" s="36">
        <v>0.87870000000000004</v>
      </c>
      <c r="BL18" s="47">
        <v>138.29</v>
      </c>
      <c r="BM18" s="188"/>
      <c r="BN18" s="36">
        <f t="shared" si="0"/>
        <v>0.88220476190476182</v>
      </c>
      <c r="BO18" s="53">
        <f t="shared" si="1"/>
        <v>138.50666666666672</v>
      </c>
      <c r="BP18" s="233"/>
      <c r="BQ18" s="118"/>
      <c r="BR18" s="118"/>
      <c r="BS18" s="119"/>
      <c r="BT18" s="165"/>
      <c r="BU18" s="165"/>
      <c r="BV18" s="120"/>
      <c r="BW18" s="120"/>
      <c r="BX18" s="165"/>
      <c r="BY18" s="107"/>
    </row>
    <row r="19" spans="1:167" ht="15.75" x14ac:dyDescent="0.25">
      <c r="A19" s="30">
        <v>5</v>
      </c>
      <c r="B19" s="201" t="s">
        <v>9</v>
      </c>
      <c r="C19" s="36">
        <v>1232.5</v>
      </c>
      <c r="D19" s="70">
        <v>150217.1</v>
      </c>
      <c r="E19" s="70"/>
      <c r="F19" s="86">
        <v>1215.26</v>
      </c>
      <c r="G19" s="70">
        <v>148480.47</v>
      </c>
      <c r="H19" s="188"/>
      <c r="I19" s="36">
        <v>1231.07</v>
      </c>
      <c r="J19" s="70">
        <v>150387.51</v>
      </c>
      <c r="K19" s="188"/>
      <c r="L19" s="36">
        <v>1224.96</v>
      </c>
      <c r="M19" s="70">
        <v>149824.85999999999</v>
      </c>
      <c r="N19" s="188"/>
      <c r="O19" s="36">
        <v>1238.26</v>
      </c>
      <c r="P19" s="70">
        <v>151067.72</v>
      </c>
      <c r="Q19" s="188"/>
      <c r="R19" s="36">
        <v>1235.56</v>
      </c>
      <c r="S19" s="70">
        <v>150725.96</v>
      </c>
      <c r="T19" s="188"/>
      <c r="U19" s="36">
        <v>1248.51</v>
      </c>
      <c r="V19" s="70">
        <v>152305.73000000001</v>
      </c>
      <c r="W19" s="188"/>
      <c r="X19" s="36">
        <v>1259.3</v>
      </c>
      <c r="Y19" s="70">
        <v>152979.76</v>
      </c>
      <c r="Z19" s="188"/>
      <c r="AA19" s="36">
        <v>1244.4000000000001</v>
      </c>
      <c r="AB19" s="70">
        <v>152327</v>
      </c>
      <c r="AC19" s="188"/>
      <c r="AD19" s="36">
        <v>1240.0999999999999</v>
      </c>
      <c r="AE19" s="70">
        <v>152693.51</v>
      </c>
      <c r="AF19" s="188"/>
      <c r="AG19" s="36">
        <v>1229.2</v>
      </c>
      <c r="AH19" s="70">
        <v>151326.81</v>
      </c>
      <c r="AI19" s="188"/>
      <c r="AJ19" s="36">
        <v>1237.71</v>
      </c>
      <c r="AK19" s="70">
        <v>151755.62</v>
      </c>
      <c r="AL19" s="188"/>
      <c r="AM19" s="36">
        <v>1241.81</v>
      </c>
      <c r="AN19" s="70">
        <v>151736.76</v>
      </c>
      <c r="AO19" s="70"/>
      <c r="AP19" s="86">
        <v>1248.26</v>
      </c>
      <c r="AQ19" s="70">
        <v>152000.62</v>
      </c>
      <c r="AR19" s="188"/>
      <c r="AS19" s="36">
        <v>1258.43</v>
      </c>
      <c r="AT19" s="70">
        <v>153855.65</v>
      </c>
      <c r="AU19" s="188"/>
      <c r="AV19" s="36">
        <v>1246.46</v>
      </c>
      <c r="AW19" s="70">
        <v>152504.38</v>
      </c>
      <c r="AX19" s="188"/>
      <c r="AY19" s="36">
        <v>1231.07</v>
      </c>
      <c r="AZ19" s="70">
        <v>151076.91</v>
      </c>
      <c r="BA19" s="188"/>
      <c r="BB19" s="36">
        <v>1234.81</v>
      </c>
      <c r="BC19" s="70">
        <v>151017.26</v>
      </c>
      <c r="BD19" s="70"/>
      <c r="BE19" s="86">
        <v>1245.1500000000001</v>
      </c>
      <c r="BF19" s="70">
        <v>152095.07</v>
      </c>
      <c r="BG19" s="70"/>
      <c r="BH19" s="86">
        <v>1256.6600000000001</v>
      </c>
      <c r="BI19" s="70">
        <v>153010.92000000001</v>
      </c>
      <c r="BJ19" s="70"/>
      <c r="BK19" s="36">
        <v>1274.5999999999999</v>
      </c>
      <c r="BL19" s="47">
        <v>154940.38</v>
      </c>
      <c r="BM19" s="188"/>
      <c r="BN19" s="36">
        <f t="shared" si="0"/>
        <v>1241.6228571428571</v>
      </c>
      <c r="BO19" s="53">
        <f t="shared" si="1"/>
        <v>151729.99999999997</v>
      </c>
      <c r="BP19" s="233"/>
      <c r="BQ19" s="118"/>
      <c r="BR19" s="118"/>
      <c r="BS19" s="119"/>
      <c r="BT19" s="165"/>
      <c r="BU19" s="246"/>
      <c r="BV19" s="120"/>
      <c r="BW19" s="120"/>
      <c r="BX19" s="165"/>
      <c r="BY19" s="107"/>
    </row>
    <row r="20" spans="1:167" ht="15.75" x14ac:dyDescent="0.25">
      <c r="A20" s="30">
        <v>6</v>
      </c>
      <c r="B20" s="201" t="s">
        <v>10</v>
      </c>
      <c r="C20" s="36">
        <v>15.42</v>
      </c>
      <c r="D20" s="47">
        <v>1879.39</v>
      </c>
      <c r="E20" s="47"/>
      <c r="F20" s="36">
        <v>14.967000000000001</v>
      </c>
      <c r="G20" s="47">
        <v>1828.67</v>
      </c>
      <c r="H20" s="188"/>
      <c r="I20" s="36">
        <v>15.08</v>
      </c>
      <c r="J20" s="47">
        <v>1842.17</v>
      </c>
      <c r="K20" s="188"/>
      <c r="L20" s="36">
        <v>15.118</v>
      </c>
      <c r="M20" s="47">
        <v>1849.08</v>
      </c>
      <c r="N20" s="188"/>
      <c r="O20" s="36">
        <v>15.247</v>
      </c>
      <c r="P20" s="47">
        <v>1860.13</v>
      </c>
      <c r="Q20" s="188"/>
      <c r="R20" s="36">
        <v>15.202</v>
      </c>
      <c r="S20" s="47">
        <v>1854.49</v>
      </c>
      <c r="T20" s="188"/>
      <c r="U20" s="36">
        <v>15.534000000000001</v>
      </c>
      <c r="V20" s="47">
        <v>1894.99</v>
      </c>
      <c r="W20" s="188"/>
      <c r="X20" s="36">
        <v>16.029</v>
      </c>
      <c r="Y20" s="47">
        <v>1947.2</v>
      </c>
      <c r="Z20" s="188"/>
      <c r="AA20" s="36">
        <v>16.045000000000002</v>
      </c>
      <c r="AB20" s="47">
        <v>1964.07</v>
      </c>
      <c r="AC20" s="188"/>
      <c r="AD20" s="36">
        <v>16.114000000000001</v>
      </c>
      <c r="AE20" s="47">
        <v>1984.12</v>
      </c>
      <c r="AF20" s="188"/>
      <c r="AG20" s="36">
        <v>16.190000000000001</v>
      </c>
      <c r="AH20" s="47">
        <v>1993.15</v>
      </c>
      <c r="AI20" s="188"/>
      <c r="AJ20" s="36">
        <v>16.195</v>
      </c>
      <c r="AK20" s="47">
        <v>1985.67</v>
      </c>
      <c r="AL20" s="188"/>
      <c r="AM20" s="36">
        <v>16.71</v>
      </c>
      <c r="AN20" s="47">
        <v>2041.79</v>
      </c>
      <c r="AO20" s="47"/>
      <c r="AP20" s="36">
        <v>16.96</v>
      </c>
      <c r="AQ20" s="47">
        <v>2065.2199999999998</v>
      </c>
      <c r="AR20" s="188"/>
      <c r="AS20" s="36">
        <v>17.395</v>
      </c>
      <c r="AT20" s="47">
        <v>2126.71</v>
      </c>
      <c r="AU20" s="188"/>
      <c r="AV20" s="36">
        <v>17.14</v>
      </c>
      <c r="AW20" s="47">
        <v>2097.08</v>
      </c>
      <c r="AX20" s="188"/>
      <c r="AY20" s="36">
        <v>16.881</v>
      </c>
      <c r="AZ20" s="47">
        <v>2071.64</v>
      </c>
      <c r="BA20" s="188"/>
      <c r="BB20" s="36">
        <v>16.98</v>
      </c>
      <c r="BC20" s="47">
        <v>2076.65</v>
      </c>
      <c r="BD20" s="47"/>
      <c r="BE20" s="36">
        <v>17.29</v>
      </c>
      <c r="BF20" s="47">
        <v>2111.9699999999998</v>
      </c>
      <c r="BG20" s="47"/>
      <c r="BH20" s="36">
        <v>17.378</v>
      </c>
      <c r="BI20" s="47">
        <v>2115.9499999999998</v>
      </c>
      <c r="BJ20" s="47"/>
      <c r="BK20" s="36">
        <v>17.72</v>
      </c>
      <c r="BL20" s="47">
        <v>2154.04</v>
      </c>
      <c r="BM20" s="188"/>
      <c r="BN20" s="36">
        <f t="shared" si="0"/>
        <v>16.266428571428573</v>
      </c>
      <c r="BO20" s="53">
        <f t="shared" si="1"/>
        <v>1987.8180952380956</v>
      </c>
      <c r="BP20" s="233"/>
      <c r="BQ20" s="118"/>
      <c r="BR20" s="118"/>
      <c r="BS20" s="119"/>
      <c r="BT20" s="165"/>
      <c r="BU20" s="165"/>
      <c r="BV20" s="120"/>
      <c r="BW20" s="120"/>
      <c r="BX20" s="165"/>
      <c r="BY20" s="107"/>
    </row>
    <row r="21" spans="1:167" ht="15.75" x14ac:dyDescent="0.25">
      <c r="A21" s="30">
        <v>7</v>
      </c>
      <c r="B21" s="201" t="s">
        <v>25</v>
      </c>
      <c r="C21" s="36">
        <v>1.3028</v>
      </c>
      <c r="D21" s="47">
        <v>93.56</v>
      </c>
      <c r="E21" s="47"/>
      <c r="F21" s="36">
        <v>1.3122</v>
      </c>
      <c r="G21" s="47">
        <v>93.11</v>
      </c>
      <c r="H21" s="188"/>
      <c r="I21" s="36">
        <v>1.3230999999999999</v>
      </c>
      <c r="J21" s="47">
        <v>92.33</v>
      </c>
      <c r="K21" s="188"/>
      <c r="L21" s="36">
        <v>1.3247</v>
      </c>
      <c r="M21" s="47">
        <v>92.33</v>
      </c>
      <c r="N21" s="188"/>
      <c r="O21" s="36">
        <v>1.3221000000000001</v>
      </c>
      <c r="P21" s="47">
        <v>92.28</v>
      </c>
      <c r="Q21" s="188"/>
      <c r="R21" s="36">
        <v>1.3253999999999999</v>
      </c>
      <c r="S21" s="47">
        <v>92.04</v>
      </c>
      <c r="T21" s="188"/>
      <c r="U21" s="36">
        <v>1.3238000000000001</v>
      </c>
      <c r="V21" s="47">
        <v>92.15</v>
      </c>
      <c r="W21" s="188"/>
      <c r="X21" s="36">
        <v>1.3058000000000001</v>
      </c>
      <c r="Y21" s="47">
        <v>93.03</v>
      </c>
      <c r="Z21" s="188"/>
      <c r="AA21" s="36">
        <v>1.3052999999999999</v>
      </c>
      <c r="AB21" s="47">
        <v>93.78</v>
      </c>
      <c r="AC21" s="188"/>
      <c r="AD21" s="36">
        <v>1.2999000000000001</v>
      </c>
      <c r="AE21" s="47">
        <v>94.72</v>
      </c>
      <c r="AF21" s="188"/>
      <c r="AG21" s="36">
        <v>1.2948</v>
      </c>
      <c r="AH21" s="47">
        <v>95.08</v>
      </c>
      <c r="AI21" s="188"/>
      <c r="AJ21" s="36">
        <v>1.298</v>
      </c>
      <c r="AK21" s="47">
        <v>94.46</v>
      </c>
      <c r="AL21" s="188"/>
      <c r="AM21" s="36">
        <v>1.2871999999999999</v>
      </c>
      <c r="AN21" s="47">
        <v>94.93</v>
      </c>
      <c r="AO21" s="47"/>
      <c r="AP21" s="36">
        <v>1.2798</v>
      </c>
      <c r="AQ21" s="47">
        <v>95.15</v>
      </c>
      <c r="AR21" s="188"/>
      <c r="AS21" s="36">
        <v>1.2808999999999999</v>
      </c>
      <c r="AT21" s="47">
        <v>95.45</v>
      </c>
      <c r="AU21" s="188"/>
      <c r="AV21" s="36">
        <v>1.2903</v>
      </c>
      <c r="AW21" s="47">
        <v>94.82</v>
      </c>
      <c r="AX21" s="188"/>
      <c r="AY21" s="36">
        <v>1.2984</v>
      </c>
      <c r="AZ21" s="47">
        <v>94.52</v>
      </c>
      <c r="BA21" s="188"/>
      <c r="BB21" s="36">
        <v>1.2907999999999999</v>
      </c>
      <c r="BC21" s="47">
        <v>94.75</v>
      </c>
      <c r="BD21" s="47"/>
      <c r="BE21" s="36">
        <v>1.3149</v>
      </c>
      <c r="BF21" s="47">
        <v>92.9</v>
      </c>
      <c r="BG21" s="47"/>
      <c r="BH21" s="36">
        <v>1.3106</v>
      </c>
      <c r="BI21" s="47">
        <v>92.9</v>
      </c>
      <c r="BJ21" s="47"/>
      <c r="BK21" s="36">
        <v>1.3109999999999999</v>
      </c>
      <c r="BL21" s="47">
        <v>92.73</v>
      </c>
      <c r="BM21" s="188"/>
      <c r="BN21" s="36">
        <f t="shared" si="0"/>
        <v>1.304847619047619</v>
      </c>
      <c r="BO21" s="53">
        <f t="shared" si="1"/>
        <v>93.667619047619056</v>
      </c>
      <c r="BP21" s="233"/>
      <c r="BQ21" s="118"/>
      <c r="BR21" s="118"/>
      <c r="BS21" s="119"/>
      <c r="BT21" s="165"/>
      <c r="BU21" s="165"/>
      <c r="BV21" s="120"/>
      <c r="BW21" s="120"/>
      <c r="BX21" s="165"/>
      <c r="BY21" s="107"/>
    </row>
    <row r="22" spans="1:167" ht="15.75" x14ac:dyDescent="0.25">
      <c r="A22" s="30">
        <v>8</v>
      </c>
      <c r="B22" s="201" t="s">
        <v>26</v>
      </c>
      <c r="C22" s="36">
        <v>1.3022</v>
      </c>
      <c r="D22" s="47">
        <v>93.6</v>
      </c>
      <c r="E22" s="47"/>
      <c r="F22" s="36">
        <v>1.3052999999999999</v>
      </c>
      <c r="G22" s="47">
        <v>93.6</v>
      </c>
      <c r="H22" s="188"/>
      <c r="I22" s="36">
        <v>1.3117000000000001</v>
      </c>
      <c r="J22" s="47">
        <v>93.13</v>
      </c>
      <c r="K22" s="188"/>
      <c r="L22" s="36">
        <v>1.3166</v>
      </c>
      <c r="M22" s="47">
        <v>92.9</v>
      </c>
      <c r="N22" s="188"/>
      <c r="O22" s="36">
        <v>1.3096000000000001</v>
      </c>
      <c r="P22" s="47">
        <v>93.16</v>
      </c>
      <c r="Q22" s="188"/>
      <c r="R22" s="36">
        <v>1.3084</v>
      </c>
      <c r="S22" s="47">
        <v>93.24</v>
      </c>
      <c r="T22" s="188"/>
      <c r="U22" s="36">
        <v>1.2989999999999999</v>
      </c>
      <c r="V22" s="47">
        <v>93.91</v>
      </c>
      <c r="W22" s="188"/>
      <c r="X22" s="36">
        <v>1.2856000000000001</v>
      </c>
      <c r="Y22" s="47">
        <v>94.49</v>
      </c>
      <c r="Z22" s="188"/>
      <c r="AA22" s="36">
        <v>1.28</v>
      </c>
      <c r="AB22" s="47">
        <v>95.63</v>
      </c>
      <c r="AC22" s="188"/>
      <c r="AD22" s="36">
        <v>1.2841</v>
      </c>
      <c r="AE22" s="47">
        <v>95.89</v>
      </c>
      <c r="AF22" s="188"/>
      <c r="AG22" s="36">
        <v>1.2828999999999999</v>
      </c>
      <c r="AH22" s="47">
        <v>95.96</v>
      </c>
      <c r="AI22" s="188"/>
      <c r="AJ22" s="36">
        <v>1.2886</v>
      </c>
      <c r="AK22" s="47">
        <v>95.15</v>
      </c>
      <c r="AL22" s="188"/>
      <c r="AM22" s="36">
        <v>1.2764</v>
      </c>
      <c r="AN22" s="47">
        <v>95.73</v>
      </c>
      <c r="AO22" s="47"/>
      <c r="AP22" s="36">
        <v>1.2676000000000001</v>
      </c>
      <c r="AQ22" s="47">
        <v>96.06</v>
      </c>
      <c r="AR22" s="188"/>
      <c r="AS22" s="36">
        <v>1.2664</v>
      </c>
      <c r="AT22" s="47">
        <v>96.54</v>
      </c>
      <c r="AU22" s="188"/>
      <c r="AV22" s="36">
        <v>1.2744</v>
      </c>
      <c r="AW22" s="47">
        <v>96.01</v>
      </c>
      <c r="AX22" s="188"/>
      <c r="AY22" s="36">
        <v>1.2703</v>
      </c>
      <c r="AZ22" s="47">
        <v>96.61</v>
      </c>
      <c r="BA22" s="188"/>
      <c r="BB22" s="36">
        <v>1.2632000000000001</v>
      </c>
      <c r="BC22" s="47">
        <v>96.82</v>
      </c>
      <c r="BD22" s="47"/>
      <c r="BE22" s="36">
        <v>1.2583</v>
      </c>
      <c r="BF22" s="47">
        <v>97.08</v>
      </c>
      <c r="BG22" s="47"/>
      <c r="BH22" s="36">
        <v>1.2562</v>
      </c>
      <c r="BI22" s="47">
        <v>96.93</v>
      </c>
      <c r="BJ22" s="47"/>
      <c r="BK22" s="36">
        <v>1.2516</v>
      </c>
      <c r="BL22" s="47">
        <v>97.12</v>
      </c>
      <c r="BM22" s="188"/>
      <c r="BN22" s="36">
        <f t="shared" si="0"/>
        <v>1.2837333333333334</v>
      </c>
      <c r="BO22" s="53">
        <f t="shared" si="1"/>
        <v>95.217142857142861</v>
      </c>
      <c r="BP22" s="233"/>
      <c r="BQ22" s="118"/>
      <c r="BR22" s="118"/>
      <c r="BS22" s="119"/>
      <c r="BT22" s="165"/>
      <c r="BU22" s="165"/>
      <c r="BV22" s="120"/>
      <c r="BW22" s="120"/>
      <c r="BX22" s="165"/>
      <c r="BY22" s="107"/>
    </row>
    <row r="23" spans="1:167" ht="15.75" x14ac:dyDescent="0.25">
      <c r="A23" s="30">
        <v>9</v>
      </c>
      <c r="B23" s="201" t="s">
        <v>13</v>
      </c>
      <c r="C23" s="36">
        <v>8.0996000000000006</v>
      </c>
      <c r="D23" s="47">
        <v>15.05</v>
      </c>
      <c r="E23" s="47"/>
      <c r="F23" s="36">
        <v>8.1363000000000003</v>
      </c>
      <c r="G23" s="47">
        <v>15.02</v>
      </c>
      <c r="H23" s="188"/>
      <c r="I23" s="36">
        <v>8.1541999999999994</v>
      </c>
      <c r="J23" s="47">
        <v>14.98</v>
      </c>
      <c r="K23" s="188"/>
      <c r="L23" s="36">
        <v>8.1531000000000002</v>
      </c>
      <c r="M23" s="47">
        <v>15</v>
      </c>
      <c r="N23" s="188"/>
      <c r="O23" s="36">
        <v>8.1584000000000003</v>
      </c>
      <c r="P23" s="47">
        <v>14.95</v>
      </c>
      <c r="Q23" s="188"/>
      <c r="R23" s="36">
        <v>8.1605000000000008</v>
      </c>
      <c r="S23" s="47">
        <v>14.95</v>
      </c>
      <c r="T23" s="188"/>
      <c r="U23" s="36">
        <v>8.1517999999999997</v>
      </c>
      <c r="V23" s="47">
        <v>14.96</v>
      </c>
      <c r="W23" s="188"/>
      <c r="X23" s="36">
        <v>8.0673999999999992</v>
      </c>
      <c r="Y23" s="47">
        <v>15.06</v>
      </c>
      <c r="Z23" s="188"/>
      <c r="AA23" s="36">
        <v>8.1041000000000007</v>
      </c>
      <c r="AB23" s="47">
        <v>15.1</v>
      </c>
      <c r="AC23" s="188"/>
      <c r="AD23" s="36">
        <v>8.1484000000000005</v>
      </c>
      <c r="AE23" s="47">
        <v>15.11</v>
      </c>
      <c r="AF23" s="188"/>
      <c r="AG23" s="36">
        <v>8.1501999999999999</v>
      </c>
      <c r="AH23" s="47">
        <v>15.11</v>
      </c>
      <c r="AI23" s="188"/>
      <c r="AJ23" s="36">
        <v>8.1237999999999992</v>
      </c>
      <c r="AK23" s="47">
        <v>15.09</v>
      </c>
      <c r="AL23" s="188"/>
      <c r="AM23" s="36">
        <v>8.0935000000000006</v>
      </c>
      <c r="AN23" s="47">
        <v>15.1</v>
      </c>
      <c r="AO23" s="47"/>
      <c r="AP23" s="36">
        <v>8.0744000000000007</v>
      </c>
      <c r="AQ23" s="47">
        <v>15.08</v>
      </c>
      <c r="AR23" s="188"/>
      <c r="AS23" s="36">
        <v>8.0965000000000007</v>
      </c>
      <c r="AT23" s="47">
        <v>15.1</v>
      </c>
      <c r="AU23" s="188"/>
      <c r="AV23" s="36">
        <v>8.1175999999999995</v>
      </c>
      <c r="AW23" s="47">
        <v>15.07</v>
      </c>
      <c r="AX23" s="188"/>
      <c r="AY23" s="36">
        <v>8.1483000000000008</v>
      </c>
      <c r="AZ23" s="47">
        <v>15.06</v>
      </c>
      <c r="BA23" s="188"/>
      <c r="BB23" s="36">
        <v>8.1097999999999999</v>
      </c>
      <c r="BC23" s="47">
        <v>15.08</v>
      </c>
      <c r="BD23" s="47"/>
      <c r="BE23" s="36">
        <v>8.1113999999999997</v>
      </c>
      <c r="BF23" s="47">
        <v>15.06</v>
      </c>
      <c r="BG23" s="47"/>
      <c r="BH23" s="36">
        <v>8.0584000000000007</v>
      </c>
      <c r="BI23" s="47">
        <v>15.11</v>
      </c>
      <c r="BJ23" s="47"/>
      <c r="BK23" s="36">
        <v>8.048</v>
      </c>
      <c r="BL23" s="47">
        <v>15.1</v>
      </c>
      <c r="BM23" s="188"/>
      <c r="BN23" s="36">
        <f t="shared" si="0"/>
        <v>8.1174142857142861</v>
      </c>
      <c r="BO23" s="53">
        <f t="shared" si="1"/>
        <v>15.054285714285717</v>
      </c>
      <c r="BP23" s="233"/>
      <c r="BQ23" s="118"/>
      <c r="BR23" s="118"/>
      <c r="BS23" s="119"/>
      <c r="BT23" s="165"/>
      <c r="BU23" s="165"/>
      <c r="BV23" s="120"/>
      <c r="BW23" s="120"/>
      <c r="BX23" s="165"/>
      <c r="BY23" s="107"/>
    </row>
    <row r="24" spans="1:167" ht="15.75" x14ac:dyDescent="0.25">
      <c r="A24" s="30">
        <v>10</v>
      </c>
      <c r="B24" s="201" t="s">
        <v>14</v>
      </c>
      <c r="C24" s="36">
        <v>8.2638999999999996</v>
      </c>
      <c r="D24" s="47">
        <v>14.75</v>
      </c>
      <c r="E24" s="47"/>
      <c r="F24" s="36">
        <v>8.3301999999999996</v>
      </c>
      <c r="G24" s="47">
        <v>14.67</v>
      </c>
      <c r="H24" s="188"/>
      <c r="I24" s="36">
        <v>8.3442000000000007</v>
      </c>
      <c r="J24" s="47">
        <v>14.64</v>
      </c>
      <c r="K24" s="188"/>
      <c r="L24" s="36">
        <v>8.3378999999999994</v>
      </c>
      <c r="M24" s="47">
        <v>14.67</v>
      </c>
      <c r="N24" s="188"/>
      <c r="O24" s="36">
        <v>8.3080999999999996</v>
      </c>
      <c r="P24" s="47">
        <v>14.68</v>
      </c>
      <c r="Q24" s="188"/>
      <c r="R24" s="36">
        <v>8.2919</v>
      </c>
      <c r="S24" s="47">
        <v>14.71</v>
      </c>
      <c r="T24" s="188"/>
      <c r="U24" s="36">
        <v>8.2476000000000003</v>
      </c>
      <c r="V24" s="47">
        <v>14.79</v>
      </c>
      <c r="W24" s="188"/>
      <c r="X24" s="36">
        <v>8.1448999999999998</v>
      </c>
      <c r="Y24" s="47">
        <v>14.91</v>
      </c>
      <c r="Z24" s="188"/>
      <c r="AA24" s="36">
        <v>8.2062000000000008</v>
      </c>
      <c r="AB24" s="47">
        <v>14.92</v>
      </c>
      <c r="AC24" s="188"/>
      <c r="AD24" s="36">
        <v>8.2430000000000003</v>
      </c>
      <c r="AE24" s="47">
        <v>14.94</v>
      </c>
      <c r="AF24" s="188"/>
      <c r="AG24" s="36">
        <v>8.2423000000000002</v>
      </c>
      <c r="AH24" s="47">
        <v>14.94</v>
      </c>
      <c r="AI24" s="188"/>
      <c r="AJ24" s="36">
        <v>8.2356999999999996</v>
      </c>
      <c r="AK24" s="47">
        <v>14.89</v>
      </c>
      <c r="AL24" s="188"/>
      <c r="AM24" s="36">
        <v>8.1669999999999998</v>
      </c>
      <c r="AN24" s="47">
        <v>14.96</v>
      </c>
      <c r="AO24" s="47"/>
      <c r="AP24" s="36">
        <v>8.1180000000000003</v>
      </c>
      <c r="AQ24" s="47">
        <v>15</v>
      </c>
      <c r="AR24" s="188"/>
      <c r="AS24" s="36">
        <v>8.1280999999999999</v>
      </c>
      <c r="AT24" s="47">
        <v>15.04</v>
      </c>
      <c r="AU24" s="188"/>
      <c r="AV24" s="36">
        <v>8.2009000000000007</v>
      </c>
      <c r="AW24" s="47">
        <v>14.92</v>
      </c>
      <c r="AX24" s="188"/>
      <c r="AY24" s="36">
        <v>8.2376000000000005</v>
      </c>
      <c r="AZ24" s="47">
        <v>14.9</v>
      </c>
      <c r="BA24" s="188"/>
      <c r="BB24" s="36">
        <v>8.1798000000000002</v>
      </c>
      <c r="BC24" s="47">
        <v>14.95</v>
      </c>
      <c r="BD24" s="47"/>
      <c r="BE24" s="36">
        <v>8.1433</v>
      </c>
      <c r="BF24" s="47">
        <v>15</v>
      </c>
      <c r="BG24" s="47"/>
      <c r="BH24" s="36">
        <v>8.141</v>
      </c>
      <c r="BI24" s="47">
        <v>14.96</v>
      </c>
      <c r="BJ24" s="47"/>
      <c r="BK24" s="36">
        <v>8.0996000000000006</v>
      </c>
      <c r="BL24" s="47">
        <v>15.01</v>
      </c>
      <c r="BM24" s="188"/>
      <c r="BN24" s="36">
        <f t="shared" si="0"/>
        <v>8.2195809523809515</v>
      </c>
      <c r="BO24" s="53">
        <f t="shared" si="1"/>
        <v>14.869047619047617</v>
      </c>
      <c r="BP24" s="233"/>
      <c r="BQ24" s="118"/>
      <c r="BR24" s="118"/>
      <c r="BS24" s="119"/>
      <c r="BT24" s="165"/>
      <c r="BU24" s="165"/>
      <c r="BV24" s="120"/>
      <c r="BW24" s="120"/>
      <c r="BX24" s="165"/>
      <c r="BY24" s="107"/>
    </row>
    <row r="25" spans="1:167" ht="15.75" x14ac:dyDescent="0.25">
      <c r="A25" s="30">
        <v>11</v>
      </c>
      <c r="B25" s="201" t="s">
        <v>15</v>
      </c>
      <c r="C25" s="36">
        <v>6.5335999999999999</v>
      </c>
      <c r="D25" s="47">
        <v>18.649999999999999</v>
      </c>
      <c r="E25" s="47"/>
      <c r="F25" s="36">
        <v>6.5509000000000004</v>
      </c>
      <c r="G25" s="47">
        <v>18.649999999999999</v>
      </c>
      <c r="H25" s="188"/>
      <c r="I25" s="36">
        <v>6.5456000000000003</v>
      </c>
      <c r="J25" s="47">
        <v>18.66</v>
      </c>
      <c r="K25" s="188"/>
      <c r="L25" s="36">
        <v>6.5567000000000002</v>
      </c>
      <c r="M25" s="47">
        <v>18.649999999999999</v>
      </c>
      <c r="N25" s="188"/>
      <c r="O25" s="36">
        <v>6.5324</v>
      </c>
      <c r="P25" s="47">
        <v>18.68</v>
      </c>
      <c r="Q25" s="188"/>
      <c r="R25" s="36">
        <v>6.5362</v>
      </c>
      <c r="S25" s="47">
        <v>18.66</v>
      </c>
      <c r="T25" s="188"/>
      <c r="U25" s="36">
        <v>6.5369999999999999</v>
      </c>
      <c r="V25" s="47">
        <v>18.66</v>
      </c>
      <c r="W25" s="188"/>
      <c r="X25" s="36">
        <v>6.5155000000000003</v>
      </c>
      <c r="Y25" s="47">
        <v>18.64</v>
      </c>
      <c r="Z25" s="188"/>
      <c r="AA25" s="36">
        <v>6.5739000000000001</v>
      </c>
      <c r="AB25" s="47">
        <v>18.62</v>
      </c>
      <c r="AC25" s="188"/>
      <c r="AD25" s="36">
        <v>6.6116999999999999</v>
      </c>
      <c r="AE25" s="47">
        <v>18.62</v>
      </c>
      <c r="AF25" s="188"/>
      <c r="AG25" s="36">
        <v>6.6063999999999998</v>
      </c>
      <c r="AH25" s="47">
        <v>18.63</v>
      </c>
      <c r="AI25" s="188"/>
      <c r="AJ25" s="36">
        <v>6.58</v>
      </c>
      <c r="AK25" s="47">
        <v>18.63</v>
      </c>
      <c r="AL25" s="188"/>
      <c r="AM25" s="36">
        <v>6.5640000000000001</v>
      </c>
      <c r="AN25" s="47">
        <v>18.62</v>
      </c>
      <c r="AO25" s="47"/>
      <c r="AP25" s="36">
        <v>6.5484999999999998</v>
      </c>
      <c r="AQ25" s="47">
        <v>18.600000000000001</v>
      </c>
      <c r="AR25" s="188"/>
      <c r="AS25" s="36">
        <v>6.5865999999999998</v>
      </c>
      <c r="AT25" s="47">
        <v>18.559999999999999</v>
      </c>
      <c r="AU25" s="188"/>
      <c r="AV25" s="36">
        <v>6.5971000000000002</v>
      </c>
      <c r="AW25" s="47">
        <v>18.55</v>
      </c>
      <c r="AX25" s="188"/>
      <c r="AY25" s="36">
        <v>6.6155999999999997</v>
      </c>
      <c r="AZ25" s="47">
        <v>18.55</v>
      </c>
      <c r="BA25" s="188"/>
      <c r="BB25" s="36">
        <v>6.5907</v>
      </c>
      <c r="BC25" s="47">
        <v>18.559999999999999</v>
      </c>
      <c r="BD25" s="47"/>
      <c r="BE25" s="36">
        <v>6.5820999999999996</v>
      </c>
      <c r="BF25" s="47">
        <v>18.559999999999999</v>
      </c>
      <c r="BG25" s="47"/>
      <c r="BH25" s="36">
        <v>6.5517000000000003</v>
      </c>
      <c r="BI25" s="47">
        <v>18.579999999999998</v>
      </c>
      <c r="BJ25" s="47"/>
      <c r="BK25" s="36">
        <v>6.5395000000000003</v>
      </c>
      <c r="BL25" s="47">
        <v>18.59</v>
      </c>
      <c r="BM25" s="188"/>
      <c r="BN25" s="36">
        <f t="shared" si="0"/>
        <v>6.5645571428571436</v>
      </c>
      <c r="BO25" s="53">
        <f t="shared" si="1"/>
        <v>18.615238095238094</v>
      </c>
      <c r="BP25" s="233"/>
      <c r="BQ25" s="118"/>
      <c r="BR25" s="118"/>
      <c r="BS25" s="119"/>
      <c r="BT25" s="165"/>
      <c r="BU25" s="165"/>
      <c r="BV25" s="120"/>
      <c r="BW25" s="120"/>
      <c r="BX25" s="165"/>
      <c r="BY25" s="107"/>
    </row>
    <row r="26" spans="1:167" ht="15.75" x14ac:dyDescent="0.25">
      <c r="A26" s="30">
        <v>12</v>
      </c>
      <c r="B26" s="201" t="s">
        <v>27</v>
      </c>
      <c r="C26" s="36">
        <v>0.70981000000000005</v>
      </c>
      <c r="D26" s="47">
        <v>171.71</v>
      </c>
      <c r="E26" s="47"/>
      <c r="F26" s="36">
        <v>0.70965999999999996</v>
      </c>
      <c r="G26" s="47">
        <v>172.17</v>
      </c>
      <c r="H26" s="47"/>
      <c r="I26" s="36">
        <v>0.71074000000000004</v>
      </c>
      <c r="J26" s="47">
        <v>171.88</v>
      </c>
      <c r="K26" s="47"/>
      <c r="L26" s="36">
        <v>0.71031</v>
      </c>
      <c r="M26" s="47">
        <v>172.19</v>
      </c>
      <c r="N26" s="47"/>
      <c r="O26" s="36">
        <v>0.71126999999999996</v>
      </c>
      <c r="P26" s="47">
        <v>171.52</v>
      </c>
      <c r="Q26" s="47"/>
      <c r="R26" s="36">
        <v>0.70970999999999995</v>
      </c>
      <c r="S26" s="47">
        <v>171.89</v>
      </c>
      <c r="T26" s="47"/>
      <c r="U26" s="36">
        <v>0.71006000000000002</v>
      </c>
      <c r="V26" s="47">
        <v>171.8</v>
      </c>
      <c r="W26" s="47"/>
      <c r="X26" s="36">
        <v>0.70838000000000001</v>
      </c>
      <c r="Y26" s="47">
        <v>171.49</v>
      </c>
      <c r="Z26" s="47"/>
      <c r="AA26" s="36">
        <v>0.70757000000000003</v>
      </c>
      <c r="AB26" s="47">
        <v>173</v>
      </c>
      <c r="AC26" s="47"/>
      <c r="AD26" s="36">
        <v>0.71070999999999995</v>
      </c>
      <c r="AE26" s="47">
        <v>173.25</v>
      </c>
      <c r="AF26" s="47"/>
      <c r="AG26" s="36">
        <v>0.71223999999999998</v>
      </c>
      <c r="AH26" s="47">
        <v>172.85</v>
      </c>
      <c r="AI26" s="47"/>
      <c r="AJ26" s="36">
        <v>0.71145000000000003</v>
      </c>
      <c r="AK26" s="47">
        <v>172.34</v>
      </c>
      <c r="AL26" s="47"/>
      <c r="AM26" s="36">
        <v>0.71050000000000002</v>
      </c>
      <c r="AN26" s="47">
        <v>171.98</v>
      </c>
      <c r="AO26" s="47"/>
      <c r="AP26" s="36">
        <v>0.70942000000000005</v>
      </c>
      <c r="AQ26" s="47">
        <v>171.65</v>
      </c>
      <c r="AR26" s="47"/>
      <c r="AS26" s="36">
        <v>0.70860000000000001</v>
      </c>
      <c r="AT26" s="47">
        <v>172.54</v>
      </c>
      <c r="AU26" s="47"/>
      <c r="AV26" s="36">
        <v>0.71006999999999998</v>
      </c>
      <c r="AW26" s="47">
        <v>172.31</v>
      </c>
      <c r="AX26" s="47"/>
      <c r="AY26" s="36">
        <v>0.71142000000000005</v>
      </c>
      <c r="AZ26" s="47">
        <v>172.5</v>
      </c>
      <c r="BA26" s="47"/>
      <c r="BB26" s="36">
        <v>0.71150999999999998</v>
      </c>
      <c r="BC26" s="47">
        <v>171.89</v>
      </c>
      <c r="BD26" s="47"/>
      <c r="BE26" s="36">
        <v>0.71018000000000003</v>
      </c>
      <c r="BF26" s="47">
        <v>172</v>
      </c>
      <c r="BG26" s="47"/>
      <c r="BH26" s="36">
        <v>0.70957999999999999</v>
      </c>
      <c r="BI26" s="47">
        <v>171.6</v>
      </c>
      <c r="BJ26" s="47"/>
      <c r="BK26" s="36">
        <v>0.70748</v>
      </c>
      <c r="BL26" s="47">
        <v>171.82</v>
      </c>
      <c r="BM26" s="47"/>
      <c r="BN26" s="36">
        <f t="shared" si="0"/>
        <v>0.71003190476190481</v>
      </c>
      <c r="BO26" s="53">
        <f t="shared" si="1"/>
        <v>172.11333333333334</v>
      </c>
      <c r="BP26" s="233"/>
      <c r="BQ26" s="118"/>
      <c r="BR26" s="118"/>
      <c r="BS26" s="119"/>
      <c r="BT26" s="165"/>
      <c r="BU26" s="165"/>
      <c r="BV26" s="120"/>
      <c r="BW26" s="120"/>
      <c r="BX26" s="165"/>
      <c r="BY26" s="107"/>
    </row>
    <row r="27" spans="1:167" s="196" customFormat="1" ht="16.5" thickBot="1" x14ac:dyDescent="0.3">
      <c r="A27" s="33">
        <v>13</v>
      </c>
      <c r="B27" s="200" t="s">
        <v>17</v>
      </c>
      <c r="C27" s="37">
        <v>1</v>
      </c>
      <c r="D27" s="71">
        <v>121.88</v>
      </c>
      <c r="E27" s="71"/>
      <c r="F27" s="37">
        <v>1</v>
      </c>
      <c r="G27" s="71">
        <v>122.18</v>
      </c>
      <c r="H27" s="71"/>
      <c r="I27" s="37">
        <v>1</v>
      </c>
      <c r="J27" s="71">
        <v>122.16</v>
      </c>
      <c r="K27" s="199"/>
      <c r="L27" s="37">
        <v>1</v>
      </c>
      <c r="M27" s="71">
        <v>122.31</v>
      </c>
      <c r="N27" s="199"/>
      <c r="O27" s="37">
        <v>1</v>
      </c>
      <c r="P27" s="71">
        <v>122</v>
      </c>
      <c r="Q27" s="199"/>
      <c r="R27" s="37">
        <v>1</v>
      </c>
      <c r="S27" s="71">
        <v>121.99</v>
      </c>
      <c r="T27" s="199"/>
      <c r="U27" s="37">
        <v>1</v>
      </c>
      <c r="V27" s="71">
        <v>121.99</v>
      </c>
      <c r="W27" s="71"/>
      <c r="X27" s="37">
        <v>1</v>
      </c>
      <c r="Y27" s="71">
        <v>121.48</v>
      </c>
      <c r="Z27" s="199"/>
      <c r="AA27" s="37">
        <v>1</v>
      </c>
      <c r="AB27" s="71">
        <v>122.41</v>
      </c>
      <c r="AC27" s="199"/>
      <c r="AD27" s="37">
        <v>1</v>
      </c>
      <c r="AE27" s="71">
        <v>123.13</v>
      </c>
      <c r="AF27" s="199"/>
      <c r="AG27" s="37">
        <v>1</v>
      </c>
      <c r="AH27" s="71">
        <v>123.11</v>
      </c>
      <c r="AI27" s="199"/>
      <c r="AJ27" s="37">
        <v>1</v>
      </c>
      <c r="AK27" s="71">
        <v>122.61</v>
      </c>
      <c r="AL27" s="199"/>
      <c r="AM27" s="37">
        <v>1</v>
      </c>
      <c r="AN27" s="71">
        <v>122.19</v>
      </c>
      <c r="AO27" s="71"/>
      <c r="AP27" s="37">
        <v>1</v>
      </c>
      <c r="AQ27" s="71">
        <v>121.77</v>
      </c>
      <c r="AR27" s="199"/>
      <c r="AS27" s="37">
        <v>1</v>
      </c>
      <c r="AT27" s="71">
        <v>122.26</v>
      </c>
      <c r="AU27" s="199"/>
      <c r="AV27" s="37">
        <v>1</v>
      </c>
      <c r="AW27" s="71">
        <v>122.35</v>
      </c>
      <c r="AX27" s="199"/>
      <c r="AY27" s="37">
        <v>1</v>
      </c>
      <c r="AZ27" s="71">
        <v>122.72</v>
      </c>
      <c r="BA27" s="199"/>
      <c r="BB27" s="37">
        <v>1</v>
      </c>
      <c r="BC27" s="71">
        <v>122.3</v>
      </c>
      <c r="BD27" s="71"/>
      <c r="BE27" s="37">
        <v>1</v>
      </c>
      <c r="BF27" s="71">
        <v>122.15</v>
      </c>
      <c r="BG27" s="71"/>
      <c r="BH27" s="37">
        <v>1</v>
      </c>
      <c r="BI27" s="71">
        <v>121.76</v>
      </c>
      <c r="BJ27" s="71"/>
      <c r="BK27" s="37">
        <v>1</v>
      </c>
      <c r="BL27" s="71">
        <v>121.56</v>
      </c>
      <c r="BM27" s="199"/>
      <c r="BN27" s="37">
        <f t="shared" si="0"/>
        <v>1</v>
      </c>
      <c r="BO27" s="54">
        <f t="shared" si="1"/>
        <v>122.20523809523812</v>
      </c>
      <c r="BP27" s="233"/>
      <c r="BQ27" s="118"/>
      <c r="BR27" s="118"/>
      <c r="BS27" s="119"/>
      <c r="BT27" s="165"/>
      <c r="BU27" s="165"/>
      <c r="BV27" s="120"/>
      <c r="BW27" s="120"/>
      <c r="BX27" s="165"/>
      <c r="BY27" s="107"/>
      <c r="BZ27" s="160"/>
      <c r="CA27" s="160"/>
      <c r="CB27" s="160"/>
      <c r="CC27" s="160"/>
      <c r="CD27" s="160"/>
      <c r="CE27" s="160"/>
      <c r="CF27" s="108"/>
      <c r="CG27" s="107"/>
      <c r="CH27" s="160"/>
      <c r="CI27" s="160"/>
      <c r="CJ27" s="160"/>
      <c r="CK27" s="160"/>
      <c r="CL27" s="160"/>
      <c r="CM27" s="160"/>
      <c r="CN27" s="160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</row>
    <row r="28" spans="1:167" ht="16.5" thickTop="1" x14ac:dyDescent="0.25">
      <c r="A28" s="30"/>
      <c r="B28" s="195"/>
      <c r="C28" s="188"/>
      <c r="D28" s="188"/>
      <c r="E28" s="188"/>
      <c r="F28" s="188"/>
      <c r="G28" s="188"/>
      <c r="H28" s="47"/>
      <c r="I28" s="188"/>
      <c r="J28" s="47"/>
      <c r="K28" s="47"/>
      <c r="L28" s="47"/>
      <c r="M28" s="47"/>
      <c r="N28" s="188"/>
      <c r="O28" s="47"/>
      <c r="P28" s="47"/>
      <c r="Q28" s="188"/>
      <c r="R28" s="47"/>
      <c r="S28" s="47"/>
      <c r="T28" s="188"/>
      <c r="U28" s="188"/>
      <c r="V28" s="47"/>
      <c r="W28" s="47"/>
      <c r="X28" s="47"/>
      <c r="Y28" s="47"/>
      <c r="Z28" s="188"/>
      <c r="AA28" s="47"/>
      <c r="AB28" s="47"/>
      <c r="AC28" s="188"/>
      <c r="AD28" s="47"/>
      <c r="AE28" s="47"/>
      <c r="AF28" s="188"/>
      <c r="AG28" s="47"/>
      <c r="AH28" s="47"/>
      <c r="AI28" s="188"/>
      <c r="AJ28" s="47"/>
      <c r="AK28" s="47"/>
      <c r="AL28" s="188"/>
      <c r="AM28" s="47"/>
      <c r="AN28" s="47"/>
      <c r="AO28" s="47"/>
      <c r="AP28" s="47"/>
      <c r="AQ28" s="47"/>
      <c r="AR28" s="188"/>
      <c r="AS28" s="47"/>
      <c r="AT28" s="47"/>
      <c r="AU28" s="188"/>
      <c r="AV28" s="47"/>
      <c r="AW28" s="47"/>
      <c r="AX28" s="47"/>
      <c r="AY28" s="49"/>
      <c r="AZ28" s="49"/>
      <c r="BA28" s="188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188"/>
      <c r="BN28" s="36"/>
      <c r="BO28" s="188"/>
      <c r="BP28" s="230"/>
      <c r="BQ28" s="165"/>
      <c r="BR28" s="165"/>
      <c r="BS28" s="165"/>
      <c r="BT28" s="165"/>
      <c r="BU28" s="165"/>
      <c r="BV28" s="120"/>
      <c r="BW28" s="120"/>
      <c r="BX28" s="165"/>
      <c r="BY28" s="107"/>
    </row>
    <row r="29" spans="1:167" ht="15.75" x14ac:dyDescent="0.25">
      <c r="A29" s="30"/>
      <c r="B29" s="195"/>
      <c r="C29" s="47"/>
      <c r="D29" s="47"/>
      <c r="E29" s="47"/>
      <c r="F29" s="47"/>
      <c r="G29" s="47"/>
      <c r="H29" s="47"/>
      <c r="I29" s="188"/>
      <c r="J29" s="188"/>
      <c r="K29" s="188"/>
      <c r="L29" s="47"/>
      <c r="M29" s="47"/>
      <c r="N29" s="188"/>
      <c r="O29" s="47"/>
      <c r="P29" s="47"/>
      <c r="Q29" s="188"/>
      <c r="R29" s="47"/>
      <c r="S29" s="47"/>
      <c r="T29" s="188"/>
      <c r="U29" s="188"/>
      <c r="V29" s="188"/>
      <c r="W29" s="188"/>
      <c r="X29" s="47"/>
      <c r="Y29" s="47"/>
      <c r="Z29" s="188"/>
      <c r="AA29" s="47"/>
      <c r="AB29" s="47"/>
      <c r="AC29" s="188"/>
      <c r="AD29" s="47"/>
      <c r="AE29" s="47"/>
      <c r="AF29" s="188"/>
      <c r="AG29" s="47"/>
      <c r="AH29" s="47"/>
      <c r="AI29" s="188"/>
      <c r="AJ29" s="47"/>
      <c r="AK29" s="47"/>
      <c r="AL29" s="188"/>
      <c r="AM29" s="47"/>
      <c r="AN29" s="47"/>
      <c r="AO29" s="47"/>
      <c r="AP29" s="47"/>
      <c r="AQ29" s="47"/>
      <c r="AR29" s="188"/>
      <c r="AS29" s="47"/>
      <c r="AT29" s="47"/>
      <c r="AU29" s="188"/>
      <c r="AV29" s="47"/>
      <c r="AW29" s="47"/>
      <c r="AX29" s="47"/>
      <c r="AY29" s="49"/>
      <c r="AZ29" s="49"/>
      <c r="BA29" s="188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188"/>
      <c r="BN29" s="194"/>
      <c r="BO29" s="194"/>
      <c r="BP29" s="230"/>
      <c r="BQ29" s="165"/>
      <c r="BR29" s="165"/>
      <c r="BS29" s="165"/>
      <c r="BT29" s="165"/>
      <c r="BU29" s="165"/>
      <c r="BV29" s="120"/>
      <c r="BW29" s="120"/>
      <c r="BX29" s="165"/>
      <c r="BY29" s="107"/>
    </row>
    <row r="30" spans="1:167" ht="15.75" x14ac:dyDescent="0.2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R30" s="163"/>
      <c r="BS30" s="247" t="s">
        <v>29</v>
      </c>
      <c r="BT30" s="248"/>
      <c r="BU30" s="248"/>
      <c r="BV30" s="248"/>
      <c r="BW30" s="248"/>
      <c r="BX30" s="248"/>
      <c r="BY30" s="248"/>
      <c r="BZ30" s="249"/>
      <c r="CA30" s="249"/>
      <c r="CB30" s="249"/>
      <c r="CC30" s="249"/>
      <c r="CD30" s="249"/>
      <c r="CE30" s="249"/>
      <c r="CF30" s="125"/>
      <c r="CG30" s="126"/>
      <c r="CH30" s="165"/>
      <c r="CI30" s="165"/>
      <c r="CJ30" s="165"/>
      <c r="CK30" s="165"/>
      <c r="CL30" s="165"/>
      <c r="CM30" s="165"/>
      <c r="CN30" s="165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7"/>
    </row>
    <row r="31" spans="1:167" ht="16.5" x14ac:dyDescent="0.2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R31" s="163"/>
      <c r="BS31" s="248"/>
      <c r="BT31" s="250"/>
      <c r="BU31" s="248"/>
      <c r="BV31" s="248"/>
      <c r="BW31" s="248"/>
      <c r="BX31" s="248"/>
      <c r="BY31" s="248"/>
      <c r="BZ31" s="249"/>
      <c r="CA31" s="249"/>
      <c r="CB31" s="249"/>
      <c r="CC31" s="249"/>
      <c r="CD31" s="249"/>
      <c r="CE31" s="249"/>
      <c r="CF31" s="125"/>
      <c r="CG31" s="126"/>
      <c r="CH31" s="165"/>
      <c r="CI31" s="165"/>
      <c r="CJ31" s="165"/>
      <c r="CK31" s="165"/>
      <c r="CL31" s="165"/>
      <c r="CM31" s="165"/>
      <c r="CN31" s="165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7"/>
    </row>
    <row r="32" spans="1:167" s="170" customFormat="1" ht="16.5" x14ac:dyDescent="0.2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2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0"/>
      <c r="BO32" s="190"/>
      <c r="BP32" s="234"/>
      <c r="BQ32" s="258"/>
      <c r="BR32" s="251"/>
      <c r="BS32" s="247"/>
      <c r="BT32" s="250"/>
      <c r="BU32" s="165" t="s">
        <v>5</v>
      </c>
      <c r="BV32" s="165" t="s">
        <v>6</v>
      </c>
      <c r="BW32" s="165" t="s">
        <v>7</v>
      </c>
      <c r="BX32" s="165" t="s">
        <v>8</v>
      </c>
      <c r="BY32" s="129" t="s">
        <v>9</v>
      </c>
      <c r="BZ32" s="169" t="s">
        <v>10</v>
      </c>
      <c r="CA32" s="169" t="s">
        <v>25</v>
      </c>
      <c r="CB32" s="169" t="s">
        <v>26</v>
      </c>
      <c r="CC32" s="169" t="s">
        <v>13</v>
      </c>
      <c r="CD32" s="169" t="s">
        <v>14</v>
      </c>
      <c r="CE32" s="169" t="s">
        <v>15</v>
      </c>
      <c r="CF32" s="130" t="s">
        <v>27</v>
      </c>
      <c r="CG32" s="129" t="s">
        <v>17</v>
      </c>
      <c r="CH32" s="165"/>
      <c r="CI32" s="165"/>
      <c r="CJ32" s="165"/>
      <c r="CK32" s="165"/>
      <c r="CL32" s="165"/>
      <c r="CM32" s="165"/>
      <c r="CN32" s="165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7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</row>
    <row r="33" spans="1:167" s="175" customFormat="1" ht="15.75" x14ac:dyDescent="0.25">
      <c r="A33" s="55"/>
      <c r="B33" s="186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79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3"/>
      <c r="BO33" s="183"/>
      <c r="BP33" s="235"/>
      <c r="BQ33" s="252"/>
      <c r="BR33" s="252"/>
      <c r="BS33" s="132">
        <v>1</v>
      </c>
      <c r="BT33" s="253" t="s">
        <v>127</v>
      </c>
      <c r="BU33" s="134">
        <v>108.51</v>
      </c>
      <c r="BV33" s="134">
        <v>174.57</v>
      </c>
      <c r="BW33" s="134">
        <v>127.01</v>
      </c>
      <c r="BX33" s="134">
        <v>138.82</v>
      </c>
      <c r="BY33" s="134">
        <v>150217.1</v>
      </c>
      <c r="BZ33" s="134">
        <v>1879.39</v>
      </c>
      <c r="CA33" s="134">
        <v>93.56</v>
      </c>
      <c r="CB33" s="134">
        <v>93.6</v>
      </c>
      <c r="CC33" s="134">
        <v>15.05</v>
      </c>
      <c r="CD33" s="134">
        <v>14.75</v>
      </c>
      <c r="CE33" s="134">
        <v>18.649999999999999</v>
      </c>
      <c r="CF33" s="134">
        <v>171.71</v>
      </c>
      <c r="CG33" s="134">
        <v>121.88</v>
      </c>
      <c r="CH33" s="164"/>
      <c r="CI33" s="164"/>
      <c r="CJ33" s="164"/>
      <c r="CK33" s="164"/>
      <c r="CL33" s="164"/>
      <c r="CM33" s="164"/>
      <c r="CN33" s="164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</row>
    <row r="34" spans="1:167" s="175" customFormat="1" ht="15.75" x14ac:dyDescent="0.25">
      <c r="A34" s="61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79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3"/>
      <c r="BO34" s="183"/>
      <c r="BP34" s="235"/>
      <c r="BQ34" s="252"/>
      <c r="BR34" s="252"/>
      <c r="BS34" s="132">
        <v>2</v>
      </c>
      <c r="BT34" s="253" t="s">
        <v>126</v>
      </c>
      <c r="BU34" s="134">
        <v>109.45</v>
      </c>
      <c r="BV34" s="134">
        <v>173.87</v>
      </c>
      <c r="BW34" s="134">
        <v>127.16</v>
      </c>
      <c r="BX34" s="134">
        <v>138.86000000000001</v>
      </c>
      <c r="BY34" s="134">
        <v>148480.47</v>
      </c>
      <c r="BZ34" s="134">
        <v>1828.67</v>
      </c>
      <c r="CA34" s="134">
        <v>93.11</v>
      </c>
      <c r="CB34" s="134">
        <v>93.6</v>
      </c>
      <c r="CC34" s="134">
        <v>15.02</v>
      </c>
      <c r="CD34" s="134">
        <v>14.67</v>
      </c>
      <c r="CE34" s="134">
        <v>18.649999999999999</v>
      </c>
      <c r="CF34" s="134">
        <v>172.17</v>
      </c>
      <c r="CG34" s="134">
        <v>122.18</v>
      </c>
      <c r="CH34" s="164"/>
      <c r="CI34" s="164"/>
      <c r="CJ34" s="164"/>
      <c r="CK34" s="164"/>
      <c r="CL34" s="164"/>
      <c r="CM34" s="164"/>
      <c r="CN34" s="164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</row>
    <row r="35" spans="1:167" s="175" customFormat="1" ht="15.75" x14ac:dyDescent="0.25">
      <c r="A35" s="63"/>
      <c r="B35" s="181"/>
      <c r="C35" s="181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9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80"/>
      <c r="BO35" s="180"/>
      <c r="BP35" s="236"/>
      <c r="BQ35" s="259"/>
      <c r="BR35" s="254"/>
      <c r="BS35" s="132">
        <v>3</v>
      </c>
      <c r="BT35" s="253" t="s">
        <v>107</v>
      </c>
      <c r="BU35" s="134">
        <v>110.62</v>
      </c>
      <c r="BV35" s="134">
        <v>173.74</v>
      </c>
      <c r="BW35" s="134">
        <v>127.44</v>
      </c>
      <c r="BX35" s="134">
        <v>138.82</v>
      </c>
      <c r="BY35" s="134">
        <v>150387.51</v>
      </c>
      <c r="BZ35" s="134">
        <v>1842.17</v>
      </c>
      <c r="CA35" s="134">
        <v>92.33</v>
      </c>
      <c r="CB35" s="134">
        <v>93.13</v>
      </c>
      <c r="CC35" s="134">
        <v>14.98</v>
      </c>
      <c r="CD35" s="134">
        <v>14.64</v>
      </c>
      <c r="CE35" s="134">
        <v>18.66</v>
      </c>
      <c r="CF35" s="134">
        <v>171.88</v>
      </c>
      <c r="CG35" s="134">
        <v>122.16</v>
      </c>
      <c r="CH35" s="164"/>
      <c r="CI35" s="164"/>
      <c r="CJ35" s="164"/>
      <c r="CK35" s="164"/>
      <c r="CL35" s="164"/>
      <c r="CM35" s="164"/>
      <c r="CN35" s="164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</row>
    <row r="36" spans="1:167" s="175" customFormat="1" ht="15.75" x14ac:dyDescent="0.25">
      <c r="A36" s="63"/>
      <c r="B36" s="181"/>
      <c r="C36" s="181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9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80"/>
      <c r="BO36" s="180"/>
      <c r="BP36" s="236"/>
      <c r="BQ36" s="259"/>
      <c r="BR36" s="254"/>
      <c r="BS36" s="132">
        <v>4</v>
      </c>
      <c r="BT36" s="253" t="s">
        <v>108</v>
      </c>
      <c r="BU36" s="134">
        <v>110.81</v>
      </c>
      <c r="BV36" s="134">
        <v>172.49</v>
      </c>
      <c r="BW36" s="134">
        <v>127.35</v>
      </c>
      <c r="BX36" s="134">
        <v>138.80000000000001</v>
      </c>
      <c r="BY36" s="134">
        <v>149824.85999999999</v>
      </c>
      <c r="BZ36" s="134">
        <v>1849.08</v>
      </c>
      <c r="CA36" s="134">
        <v>92.33</v>
      </c>
      <c r="CB36" s="134">
        <v>92.9</v>
      </c>
      <c r="CC36" s="134">
        <v>15</v>
      </c>
      <c r="CD36" s="134">
        <v>14.67</v>
      </c>
      <c r="CE36" s="134">
        <v>18.649999999999999</v>
      </c>
      <c r="CF36" s="134">
        <v>172.19</v>
      </c>
      <c r="CG36" s="134">
        <v>122.31</v>
      </c>
      <c r="CH36" s="164"/>
      <c r="CI36" s="164"/>
      <c r="CJ36" s="164"/>
      <c r="CK36" s="164"/>
      <c r="CL36" s="164"/>
      <c r="CM36" s="164"/>
      <c r="CN36" s="164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</row>
    <row r="37" spans="1:167" s="175" customFormat="1" ht="15.75" x14ac:dyDescent="0.25">
      <c r="A37" s="63"/>
      <c r="B37" s="181"/>
      <c r="C37" s="181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9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80"/>
      <c r="BO37" s="180"/>
      <c r="BP37" s="236"/>
      <c r="BQ37" s="259"/>
      <c r="BR37" s="254"/>
      <c r="BS37" s="132">
        <v>5</v>
      </c>
      <c r="BT37" s="253" t="s">
        <v>109</v>
      </c>
      <c r="BU37" s="134">
        <v>112.69</v>
      </c>
      <c r="BV37" s="134">
        <v>171.61</v>
      </c>
      <c r="BW37" s="134">
        <v>127.63</v>
      </c>
      <c r="BX37" s="134">
        <v>138.94</v>
      </c>
      <c r="BY37" s="134">
        <v>151067.72</v>
      </c>
      <c r="BZ37" s="134">
        <v>1860.13</v>
      </c>
      <c r="CA37" s="134">
        <v>92.28</v>
      </c>
      <c r="CB37" s="134">
        <v>93.16</v>
      </c>
      <c r="CC37" s="134">
        <v>14.95</v>
      </c>
      <c r="CD37" s="134">
        <v>14.68</v>
      </c>
      <c r="CE37" s="134">
        <v>18.68</v>
      </c>
      <c r="CF37" s="134">
        <v>171.52</v>
      </c>
      <c r="CG37" s="134">
        <v>122</v>
      </c>
      <c r="CH37" s="164"/>
      <c r="CI37" s="164"/>
      <c r="CJ37" s="164"/>
      <c r="CK37" s="164"/>
      <c r="CL37" s="164"/>
      <c r="CM37" s="164"/>
      <c r="CN37" s="164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76"/>
      <c r="FK37" s="176"/>
    </row>
    <row r="38" spans="1:167" s="175" customFormat="1" ht="15.75" x14ac:dyDescent="0.25">
      <c r="A38" s="63"/>
      <c r="B38" s="181"/>
      <c r="C38" s="181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9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80"/>
      <c r="BO38" s="180"/>
      <c r="BP38" s="236"/>
      <c r="BQ38" s="259"/>
      <c r="BR38" s="254"/>
      <c r="BS38" s="132">
        <v>6</v>
      </c>
      <c r="BT38" s="253" t="s">
        <v>110</v>
      </c>
      <c r="BU38" s="134">
        <v>112.26</v>
      </c>
      <c r="BV38" s="134">
        <v>171.74</v>
      </c>
      <c r="BW38" s="134">
        <v>127.62</v>
      </c>
      <c r="BX38" s="134">
        <v>138.81</v>
      </c>
      <c r="BY38" s="134">
        <v>150725.96</v>
      </c>
      <c r="BZ38" s="134">
        <v>1854.49</v>
      </c>
      <c r="CA38" s="134">
        <v>92.04</v>
      </c>
      <c r="CB38" s="134">
        <v>93.24</v>
      </c>
      <c r="CC38" s="134">
        <v>14.95</v>
      </c>
      <c r="CD38" s="134">
        <v>14.71</v>
      </c>
      <c r="CE38" s="134">
        <v>18.66</v>
      </c>
      <c r="CF38" s="134">
        <v>171.89</v>
      </c>
      <c r="CG38" s="134">
        <v>121.99</v>
      </c>
      <c r="CH38" s="164"/>
      <c r="CI38" s="164"/>
      <c r="CJ38" s="164"/>
      <c r="CK38" s="164"/>
      <c r="CL38" s="164"/>
      <c r="CM38" s="164"/>
      <c r="CN38" s="164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6"/>
      <c r="FK38" s="176"/>
    </row>
    <row r="39" spans="1:167" s="175" customFormat="1" ht="15.75" x14ac:dyDescent="0.25">
      <c r="A39" s="63"/>
      <c r="B39" s="181"/>
      <c r="C39" s="181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9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80"/>
      <c r="BO39" s="180"/>
      <c r="BP39" s="236"/>
      <c r="BQ39" s="259"/>
      <c r="BR39" s="254"/>
      <c r="BS39" s="132">
        <v>7</v>
      </c>
      <c r="BT39" s="253" t="s">
        <v>111</v>
      </c>
      <c r="BU39" s="134">
        <v>112.91</v>
      </c>
      <c r="BV39" s="134">
        <v>173.16</v>
      </c>
      <c r="BW39" s="134">
        <v>127.58</v>
      </c>
      <c r="BX39" s="134">
        <v>138.81</v>
      </c>
      <c r="BY39" s="134">
        <v>152305.73000000001</v>
      </c>
      <c r="BZ39" s="134">
        <v>1894.99</v>
      </c>
      <c r="CA39" s="134">
        <v>92.15</v>
      </c>
      <c r="CB39" s="134">
        <v>93.91</v>
      </c>
      <c r="CC39" s="134">
        <v>14.96</v>
      </c>
      <c r="CD39" s="134">
        <v>14.79</v>
      </c>
      <c r="CE39" s="134">
        <v>18.66</v>
      </c>
      <c r="CF39" s="134">
        <v>171.8</v>
      </c>
      <c r="CG39" s="134">
        <v>121.99</v>
      </c>
      <c r="CH39" s="164"/>
      <c r="CI39" s="164"/>
      <c r="CJ39" s="164"/>
      <c r="CK39" s="164"/>
      <c r="CL39" s="164"/>
      <c r="CM39" s="164"/>
      <c r="CN39" s="164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6"/>
    </row>
    <row r="40" spans="1:167" s="175" customFormat="1" ht="15.75" x14ac:dyDescent="0.25">
      <c r="A40" s="63"/>
      <c r="B40" s="181"/>
      <c r="C40" s="181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9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80"/>
      <c r="BO40" s="180"/>
      <c r="BP40" s="236"/>
      <c r="BQ40" s="259"/>
      <c r="BR40" s="254"/>
      <c r="BS40" s="132">
        <v>8</v>
      </c>
      <c r="BT40" s="253" t="s">
        <v>112</v>
      </c>
      <c r="BU40" s="134">
        <v>112.22</v>
      </c>
      <c r="BV40" s="134">
        <v>173.79</v>
      </c>
      <c r="BW40" s="134">
        <v>127.58</v>
      </c>
      <c r="BX40" s="134">
        <v>138.72999999999999</v>
      </c>
      <c r="BY40" s="134">
        <v>152979.76</v>
      </c>
      <c r="BZ40" s="134">
        <v>1947.2</v>
      </c>
      <c r="CA40" s="134">
        <v>93.03</v>
      </c>
      <c r="CB40" s="134">
        <v>94.49</v>
      </c>
      <c r="CC40" s="134">
        <v>15.06</v>
      </c>
      <c r="CD40" s="134">
        <v>14.91</v>
      </c>
      <c r="CE40" s="134">
        <v>18.64</v>
      </c>
      <c r="CF40" s="134">
        <v>171.49</v>
      </c>
      <c r="CG40" s="134">
        <v>121.48</v>
      </c>
      <c r="CH40" s="164"/>
      <c r="CI40" s="164"/>
      <c r="CJ40" s="164"/>
      <c r="CK40" s="164"/>
      <c r="CL40" s="164"/>
      <c r="CM40" s="164"/>
      <c r="CN40" s="164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</row>
    <row r="41" spans="1:167" s="175" customFormat="1" ht="15.75" x14ac:dyDescent="0.25">
      <c r="A41" s="63"/>
      <c r="B41" s="181"/>
      <c r="C41" s="181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9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80"/>
      <c r="BO41" s="180"/>
      <c r="BP41" s="236"/>
      <c r="BQ41" s="259"/>
      <c r="BR41" s="254"/>
      <c r="BS41" s="132">
        <v>9</v>
      </c>
      <c r="BT41" s="253" t="s">
        <v>113</v>
      </c>
      <c r="BU41" s="134">
        <v>112.08</v>
      </c>
      <c r="BV41" s="134">
        <v>174.07</v>
      </c>
      <c r="BW41" s="134">
        <v>127.38</v>
      </c>
      <c r="BX41" s="134">
        <v>138.69</v>
      </c>
      <c r="BY41" s="134">
        <v>152327</v>
      </c>
      <c r="BZ41" s="134">
        <v>1964.07</v>
      </c>
      <c r="CA41" s="134">
        <v>93.78</v>
      </c>
      <c r="CB41" s="134">
        <v>95.63</v>
      </c>
      <c r="CC41" s="134">
        <v>15.1</v>
      </c>
      <c r="CD41" s="134">
        <v>14.92</v>
      </c>
      <c r="CE41" s="134">
        <v>18.62</v>
      </c>
      <c r="CF41" s="134">
        <v>173</v>
      </c>
      <c r="CG41" s="134">
        <v>122.41</v>
      </c>
      <c r="CH41" s="164"/>
      <c r="CI41" s="164"/>
      <c r="CJ41" s="164"/>
      <c r="CK41" s="164"/>
      <c r="CL41" s="164"/>
      <c r="CM41" s="164"/>
      <c r="CN41" s="164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6"/>
    </row>
    <row r="42" spans="1:167" s="175" customFormat="1" ht="15.75" x14ac:dyDescent="0.25">
      <c r="A42" s="6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9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80"/>
      <c r="BO42" s="180"/>
      <c r="BP42" s="236"/>
      <c r="BQ42" s="259"/>
      <c r="BR42" s="254"/>
      <c r="BS42" s="132">
        <v>10</v>
      </c>
      <c r="BT42" s="253" t="s">
        <v>114</v>
      </c>
      <c r="BU42" s="134">
        <v>112.75</v>
      </c>
      <c r="BV42" s="134">
        <v>174.25</v>
      </c>
      <c r="BW42" s="134">
        <v>127.36</v>
      </c>
      <c r="BX42" s="134">
        <v>138.62</v>
      </c>
      <c r="BY42" s="134">
        <v>152693.51</v>
      </c>
      <c r="BZ42" s="134">
        <v>1984.12</v>
      </c>
      <c r="CA42" s="134">
        <v>94.72</v>
      </c>
      <c r="CB42" s="134">
        <v>95.89</v>
      </c>
      <c r="CC42" s="134">
        <v>15.11</v>
      </c>
      <c r="CD42" s="134">
        <v>14.94</v>
      </c>
      <c r="CE42" s="134">
        <v>18.62</v>
      </c>
      <c r="CF42" s="134">
        <v>173.25</v>
      </c>
      <c r="CG42" s="134">
        <v>123.13</v>
      </c>
      <c r="CH42" s="164"/>
      <c r="CI42" s="164"/>
      <c r="CJ42" s="164"/>
      <c r="CK42" s="164"/>
      <c r="CL42" s="164"/>
      <c r="CM42" s="164"/>
      <c r="CN42" s="164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</row>
    <row r="43" spans="1:167" s="175" customFormat="1" ht="15.75" x14ac:dyDescent="0.25">
      <c r="A43" s="6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9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8"/>
      <c r="BO43" s="178"/>
      <c r="BP43" s="236"/>
      <c r="BQ43" s="259"/>
      <c r="BR43" s="254"/>
      <c r="BS43" s="132">
        <v>11</v>
      </c>
      <c r="BT43" s="253" t="s">
        <v>115</v>
      </c>
      <c r="BU43" s="134">
        <v>112.84</v>
      </c>
      <c r="BV43" s="134">
        <v>174.39</v>
      </c>
      <c r="BW43" s="134">
        <v>127.3</v>
      </c>
      <c r="BX43" s="134">
        <v>138.63</v>
      </c>
      <c r="BY43" s="134">
        <v>151326.81</v>
      </c>
      <c r="BZ43" s="134">
        <v>1993.15</v>
      </c>
      <c r="CA43" s="134">
        <v>95.08</v>
      </c>
      <c r="CB43" s="134">
        <v>95.96</v>
      </c>
      <c r="CC43" s="134">
        <v>15.11</v>
      </c>
      <c r="CD43" s="134">
        <v>14.94</v>
      </c>
      <c r="CE43" s="134">
        <v>18.63</v>
      </c>
      <c r="CF43" s="134">
        <v>172.85</v>
      </c>
      <c r="CG43" s="134">
        <v>123.11</v>
      </c>
      <c r="CH43" s="164"/>
      <c r="CI43" s="164"/>
      <c r="CJ43" s="164"/>
      <c r="CK43" s="164"/>
      <c r="CL43" s="164"/>
      <c r="CM43" s="164"/>
      <c r="CN43" s="164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</row>
    <row r="44" spans="1:167" s="175" customFormat="1" ht="15.75" x14ac:dyDescent="0.25">
      <c r="A44" s="6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9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8"/>
      <c r="BO44" s="178"/>
      <c r="BP44" s="236"/>
      <c r="BQ44" s="259"/>
      <c r="BR44" s="254"/>
      <c r="BS44" s="132">
        <v>12</v>
      </c>
      <c r="BT44" s="253" t="s">
        <v>116</v>
      </c>
      <c r="BU44" s="134">
        <v>113.11</v>
      </c>
      <c r="BV44" s="134">
        <v>173.98</v>
      </c>
      <c r="BW44" s="134">
        <v>127.08</v>
      </c>
      <c r="BX44" s="134">
        <v>138.56</v>
      </c>
      <c r="BY44" s="134">
        <v>151755.62</v>
      </c>
      <c r="BZ44" s="134">
        <v>1985.67</v>
      </c>
      <c r="CA44" s="134">
        <v>94.46</v>
      </c>
      <c r="CB44" s="134">
        <v>95.15</v>
      </c>
      <c r="CC44" s="134">
        <v>15.09</v>
      </c>
      <c r="CD44" s="134">
        <v>14.89</v>
      </c>
      <c r="CE44" s="134">
        <v>18.63</v>
      </c>
      <c r="CF44" s="134">
        <v>172.34</v>
      </c>
      <c r="CG44" s="134">
        <v>122.61</v>
      </c>
      <c r="CH44" s="164"/>
      <c r="CI44" s="164"/>
      <c r="CJ44" s="164"/>
      <c r="CK44" s="164"/>
      <c r="CL44" s="164"/>
      <c r="CM44" s="164"/>
      <c r="CN44" s="164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</row>
    <row r="45" spans="1:167" s="175" customFormat="1" ht="15.75" x14ac:dyDescent="0.25">
      <c r="A45" s="63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8"/>
      <c r="BO45" s="178"/>
      <c r="BP45" s="236"/>
      <c r="BQ45" s="259"/>
      <c r="BR45" s="254"/>
      <c r="BS45" s="132">
        <v>13</v>
      </c>
      <c r="BT45" s="253" t="s">
        <v>117</v>
      </c>
      <c r="BU45" s="134">
        <v>111.72</v>
      </c>
      <c r="BV45" s="134">
        <v>175.02</v>
      </c>
      <c r="BW45" s="134">
        <v>126.88</v>
      </c>
      <c r="BX45" s="134">
        <v>138.41</v>
      </c>
      <c r="BY45" s="134">
        <v>151736.76</v>
      </c>
      <c r="BZ45" s="134">
        <v>2041.79</v>
      </c>
      <c r="CA45" s="134">
        <v>94.93</v>
      </c>
      <c r="CB45" s="134">
        <v>95.73</v>
      </c>
      <c r="CC45" s="134">
        <v>15.1</v>
      </c>
      <c r="CD45" s="134">
        <v>14.96</v>
      </c>
      <c r="CE45" s="134">
        <v>18.62</v>
      </c>
      <c r="CF45" s="134">
        <v>171.98</v>
      </c>
      <c r="CG45" s="134">
        <v>122.19</v>
      </c>
      <c r="CH45" s="164"/>
      <c r="CI45" s="164"/>
      <c r="CJ45" s="164"/>
      <c r="CK45" s="164"/>
      <c r="CL45" s="164"/>
      <c r="CM45" s="164"/>
      <c r="CN45" s="164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</row>
    <row r="46" spans="1:167" s="175" customFormat="1" ht="15.75" x14ac:dyDescent="0.25">
      <c r="A46" s="6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8"/>
      <c r="BO46" s="178"/>
      <c r="BP46" s="236"/>
      <c r="BQ46" s="259"/>
      <c r="BR46" s="254"/>
      <c r="BS46" s="132">
        <v>14</v>
      </c>
      <c r="BT46" s="253" t="s">
        <v>118</v>
      </c>
      <c r="BU46" s="134">
        <v>111.76</v>
      </c>
      <c r="BV46" s="134">
        <v>175.21</v>
      </c>
      <c r="BW46" s="134">
        <v>126.69</v>
      </c>
      <c r="BX46" s="134">
        <v>138.31</v>
      </c>
      <c r="BY46" s="134">
        <v>152000.62</v>
      </c>
      <c r="BZ46" s="134">
        <v>2065.2199999999998</v>
      </c>
      <c r="CA46" s="134">
        <v>95.15</v>
      </c>
      <c r="CB46" s="134">
        <v>96.06</v>
      </c>
      <c r="CC46" s="134">
        <v>15.08</v>
      </c>
      <c r="CD46" s="134">
        <v>15</v>
      </c>
      <c r="CE46" s="134">
        <v>18.600000000000001</v>
      </c>
      <c r="CF46" s="134">
        <v>171.65</v>
      </c>
      <c r="CG46" s="134">
        <v>121.77</v>
      </c>
      <c r="CH46" s="164"/>
      <c r="CI46" s="164"/>
      <c r="CJ46" s="164"/>
      <c r="CK46" s="164"/>
      <c r="CL46" s="164"/>
      <c r="CM46" s="164"/>
      <c r="CN46" s="164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</row>
    <row r="47" spans="1:167" s="175" customFormat="1" ht="15.75" x14ac:dyDescent="0.25">
      <c r="A47" s="63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8"/>
      <c r="BO47" s="178"/>
      <c r="BP47" s="236"/>
      <c r="BQ47" s="259"/>
      <c r="BR47" s="254"/>
      <c r="BS47" s="132">
        <v>15</v>
      </c>
      <c r="BT47" s="253" t="s">
        <v>119</v>
      </c>
      <c r="BU47" s="134">
        <v>111.41</v>
      </c>
      <c r="BV47" s="134">
        <v>175.32</v>
      </c>
      <c r="BW47" s="134">
        <v>125.78</v>
      </c>
      <c r="BX47" s="134">
        <v>138.12</v>
      </c>
      <c r="BY47" s="134">
        <v>153855.65</v>
      </c>
      <c r="BZ47" s="134">
        <v>2126.71</v>
      </c>
      <c r="CA47" s="134">
        <v>95.45</v>
      </c>
      <c r="CB47" s="134">
        <v>96.54</v>
      </c>
      <c r="CC47" s="134">
        <v>15.1</v>
      </c>
      <c r="CD47" s="134">
        <v>15.04</v>
      </c>
      <c r="CE47" s="134">
        <v>18.559999999999999</v>
      </c>
      <c r="CF47" s="134">
        <v>172.54</v>
      </c>
      <c r="CG47" s="134">
        <v>122.26</v>
      </c>
      <c r="CH47" s="164"/>
      <c r="CI47" s="164"/>
      <c r="CJ47" s="164"/>
      <c r="CK47" s="164"/>
      <c r="CL47" s="164"/>
      <c r="CM47" s="164"/>
      <c r="CN47" s="164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</row>
    <row r="48" spans="1:167" s="175" customFormat="1" ht="15.75" x14ac:dyDescent="0.25">
      <c r="A48" s="63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8"/>
      <c r="BO48" s="178"/>
      <c r="BP48" s="236"/>
      <c r="BQ48" s="259"/>
      <c r="BR48" s="254"/>
      <c r="BS48" s="132">
        <v>16</v>
      </c>
      <c r="BT48" s="253" t="s">
        <v>120</v>
      </c>
      <c r="BU48" s="134">
        <v>110.69</v>
      </c>
      <c r="BV48" s="134">
        <v>175.38</v>
      </c>
      <c r="BW48" s="134">
        <v>125.38</v>
      </c>
      <c r="BX48" s="134">
        <v>138.05000000000001</v>
      </c>
      <c r="BY48" s="134">
        <v>152504.38</v>
      </c>
      <c r="BZ48" s="134">
        <v>2097.08</v>
      </c>
      <c r="CA48" s="134">
        <v>94.82</v>
      </c>
      <c r="CB48" s="134">
        <v>96.01</v>
      </c>
      <c r="CC48" s="134">
        <v>15.07</v>
      </c>
      <c r="CD48" s="134">
        <v>14.92</v>
      </c>
      <c r="CE48" s="134">
        <v>18.55</v>
      </c>
      <c r="CF48" s="134">
        <v>172.31</v>
      </c>
      <c r="CG48" s="134">
        <v>122.35</v>
      </c>
      <c r="CH48" s="164"/>
      <c r="CI48" s="164"/>
      <c r="CJ48" s="164"/>
      <c r="CK48" s="164"/>
      <c r="CL48" s="164"/>
      <c r="CM48" s="164"/>
      <c r="CN48" s="164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</row>
    <row r="49" spans="1:167" s="175" customFormat="1" ht="15.75" x14ac:dyDescent="0.25">
      <c r="A49" s="63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8"/>
      <c r="BO49" s="178"/>
      <c r="BP49" s="236"/>
      <c r="BQ49" s="259"/>
      <c r="BR49" s="254"/>
      <c r="BS49" s="132">
        <v>17</v>
      </c>
      <c r="BT49" s="253" t="s">
        <v>121</v>
      </c>
      <c r="BU49" s="134">
        <v>110.28</v>
      </c>
      <c r="BV49" s="134">
        <v>177.02</v>
      </c>
      <c r="BW49" s="134">
        <v>125.85</v>
      </c>
      <c r="BX49" s="134">
        <v>138.01</v>
      </c>
      <c r="BY49" s="134">
        <v>151076.91</v>
      </c>
      <c r="BZ49" s="134">
        <v>2071.64</v>
      </c>
      <c r="CA49" s="134">
        <v>94.52</v>
      </c>
      <c r="CB49" s="134">
        <v>96.61</v>
      </c>
      <c r="CC49" s="134">
        <v>15.06</v>
      </c>
      <c r="CD49" s="134">
        <v>14.9</v>
      </c>
      <c r="CE49" s="134">
        <v>18.55</v>
      </c>
      <c r="CF49" s="134">
        <v>172.5</v>
      </c>
      <c r="CG49" s="134">
        <v>122.72</v>
      </c>
      <c r="CH49" s="164"/>
      <c r="CI49" s="164"/>
      <c r="CJ49" s="164"/>
      <c r="CK49" s="164"/>
      <c r="CL49" s="164"/>
      <c r="CM49" s="164"/>
      <c r="CN49" s="164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</row>
    <row r="50" spans="1:167" s="175" customFormat="1" ht="15.75" x14ac:dyDescent="0.25">
      <c r="A50" s="63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8"/>
      <c r="BO50" s="178"/>
      <c r="BP50" s="236"/>
      <c r="BQ50" s="259"/>
      <c r="BR50" s="254"/>
      <c r="BS50" s="132">
        <v>18</v>
      </c>
      <c r="BT50" s="253" t="s">
        <v>128</v>
      </c>
      <c r="BU50" s="134">
        <v>110.4</v>
      </c>
      <c r="BV50" s="134">
        <v>178.19</v>
      </c>
      <c r="BW50" s="134">
        <v>125.54</v>
      </c>
      <c r="BX50" s="134">
        <v>138.02000000000001</v>
      </c>
      <c r="BY50" s="134">
        <v>151017.26</v>
      </c>
      <c r="BZ50" s="134">
        <v>2076.65</v>
      </c>
      <c r="CA50" s="134">
        <v>94.75</v>
      </c>
      <c r="CB50" s="134">
        <v>96.82</v>
      </c>
      <c r="CC50" s="134">
        <v>15.08</v>
      </c>
      <c r="CD50" s="134">
        <v>14.95</v>
      </c>
      <c r="CE50" s="134">
        <v>18.559999999999999</v>
      </c>
      <c r="CF50" s="134">
        <v>171.89</v>
      </c>
      <c r="CG50" s="134">
        <v>122.3</v>
      </c>
      <c r="CH50" s="164"/>
      <c r="CI50" s="164"/>
      <c r="CJ50" s="164"/>
      <c r="CK50" s="164"/>
      <c r="CL50" s="164"/>
      <c r="CM50" s="164"/>
      <c r="CN50" s="164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</row>
    <row r="51" spans="1:167" s="175" customFormat="1" ht="15.75" x14ac:dyDescent="0.25">
      <c r="A51" s="68"/>
      <c r="B51" s="174"/>
      <c r="BN51" s="177"/>
      <c r="BO51" s="177"/>
      <c r="BP51" s="237"/>
      <c r="BQ51" s="260"/>
      <c r="BR51" s="164"/>
      <c r="BS51" s="132">
        <v>19</v>
      </c>
      <c r="BT51" s="253" t="s">
        <v>123</v>
      </c>
      <c r="BU51" s="134">
        <v>109.73</v>
      </c>
      <c r="BV51" s="134">
        <v>178.14</v>
      </c>
      <c r="BW51" s="134">
        <v>125.62</v>
      </c>
      <c r="BX51" s="134">
        <v>138.11000000000001</v>
      </c>
      <c r="BY51" s="134">
        <v>152095.07</v>
      </c>
      <c r="BZ51" s="134">
        <v>2111.9699999999998</v>
      </c>
      <c r="CA51" s="134">
        <v>92.9</v>
      </c>
      <c r="CB51" s="134">
        <v>97.08</v>
      </c>
      <c r="CC51" s="134">
        <v>15.06</v>
      </c>
      <c r="CD51" s="134">
        <v>15</v>
      </c>
      <c r="CE51" s="134">
        <v>18.559999999999999</v>
      </c>
      <c r="CF51" s="134">
        <v>172</v>
      </c>
      <c r="CG51" s="134">
        <v>122.15</v>
      </c>
      <c r="CH51" s="164"/>
      <c r="CI51" s="164"/>
      <c r="CJ51" s="164"/>
      <c r="CK51" s="164"/>
      <c r="CL51" s="164"/>
      <c r="CM51" s="164"/>
      <c r="CN51" s="164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</row>
    <row r="52" spans="1:167" s="175" customFormat="1" ht="15.75" x14ac:dyDescent="0.25">
      <c r="A52" s="68"/>
      <c r="B52" s="174"/>
      <c r="BN52" s="177"/>
      <c r="BO52" s="177"/>
      <c r="BP52" s="237"/>
      <c r="BQ52" s="260"/>
      <c r="BR52" s="164"/>
      <c r="BS52" s="132">
        <v>20</v>
      </c>
      <c r="BT52" s="253" t="s">
        <v>124</v>
      </c>
      <c r="BU52" s="134">
        <v>112.53</v>
      </c>
      <c r="BV52" s="134">
        <v>177.61</v>
      </c>
      <c r="BW52" s="134">
        <v>125.94</v>
      </c>
      <c r="BX52" s="134">
        <v>138.22999999999999</v>
      </c>
      <c r="BY52" s="134">
        <v>153010.92000000001</v>
      </c>
      <c r="BZ52" s="134">
        <v>2115.9499999999998</v>
      </c>
      <c r="CA52" s="134">
        <v>92.9</v>
      </c>
      <c r="CB52" s="134">
        <v>96.93</v>
      </c>
      <c r="CC52" s="134">
        <v>15.11</v>
      </c>
      <c r="CD52" s="134">
        <v>14.96</v>
      </c>
      <c r="CE52" s="134">
        <v>18.579999999999998</v>
      </c>
      <c r="CF52" s="134">
        <v>171.6</v>
      </c>
      <c r="CG52" s="134">
        <v>121.76</v>
      </c>
      <c r="CH52" s="164"/>
      <c r="CI52" s="164"/>
      <c r="CJ52" s="164"/>
      <c r="CK52" s="164"/>
      <c r="CL52" s="164"/>
      <c r="CM52" s="164"/>
      <c r="CN52" s="164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</row>
    <row r="53" spans="1:167" s="175" customFormat="1" ht="15.75" x14ac:dyDescent="0.25">
      <c r="A53" s="68"/>
      <c r="B53" s="174"/>
      <c r="BN53" s="177"/>
      <c r="BO53" s="177"/>
      <c r="BP53" s="237"/>
      <c r="BQ53" s="260"/>
      <c r="BR53" s="164"/>
      <c r="BS53" s="132">
        <v>21</v>
      </c>
      <c r="BT53" s="253" t="s">
        <v>125</v>
      </c>
      <c r="BU53" s="134">
        <v>113.53</v>
      </c>
      <c r="BV53" s="134">
        <v>177.19</v>
      </c>
      <c r="BW53" s="134">
        <v>126.19</v>
      </c>
      <c r="BX53" s="134">
        <v>138.29</v>
      </c>
      <c r="BY53" s="134">
        <v>154940.38</v>
      </c>
      <c r="BZ53" s="134">
        <v>2154.04</v>
      </c>
      <c r="CA53" s="134">
        <v>92.73</v>
      </c>
      <c r="CB53" s="134">
        <v>97.12</v>
      </c>
      <c r="CC53" s="134">
        <v>15.1</v>
      </c>
      <c r="CD53" s="134">
        <v>15.01</v>
      </c>
      <c r="CE53" s="134">
        <v>18.59</v>
      </c>
      <c r="CF53" s="134">
        <v>171.82</v>
      </c>
      <c r="CG53" s="134">
        <v>121.56</v>
      </c>
      <c r="CH53" s="164"/>
      <c r="CI53" s="164"/>
      <c r="CJ53" s="164"/>
      <c r="CK53" s="164"/>
      <c r="CL53" s="164"/>
      <c r="CM53" s="164"/>
      <c r="CN53" s="164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</row>
    <row r="54" spans="1:167" s="93" customFormat="1" ht="15.75" x14ac:dyDescent="0.25">
      <c r="A54" s="94"/>
      <c r="B54" s="174"/>
      <c r="C54" s="9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5"/>
      <c r="BO54" s="95"/>
      <c r="BP54" s="238"/>
      <c r="BQ54" s="138"/>
      <c r="BR54" s="138"/>
      <c r="BS54" s="139"/>
      <c r="BT54" s="108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9"/>
      <c r="CI54" s="139"/>
      <c r="CJ54" s="139"/>
      <c r="CK54" s="139"/>
      <c r="CL54" s="139"/>
      <c r="CM54" s="139"/>
      <c r="CN54" s="139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92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</row>
    <row r="55" spans="1:167" s="46" customFormat="1" ht="15.75" x14ac:dyDescent="0.25">
      <c r="A55" s="44"/>
      <c r="B55" s="48"/>
      <c r="C55" s="48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52"/>
      <c r="BO55" s="52"/>
      <c r="BP55" s="239"/>
      <c r="BQ55" s="140"/>
      <c r="BR55" s="140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1"/>
      <c r="CI55" s="141"/>
      <c r="CJ55" s="141"/>
      <c r="CK55" s="141"/>
      <c r="CL55" s="141"/>
      <c r="CM55" s="141"/>
      <c r="CN55" s="141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51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</row>
    <row r="56" spans="1:167" s="46" customFormat="1" ht="15.75" x14ac:dyDescent="0.25">
      <c r="A56" s="44"/>
      <c r="B56" s="48"/>
      <c r="C56" s="48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52"/>
      <c r="BO56" s="52"/>
      <c r="BP56" s="239"/>
      <c r="BQ56" s="140"/>
      <c r="BR56" s="140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1"/>
      <c r="CI56" s="141"/>
      <c r="CJ56" s="141"/>
      <c r="CK56" s="141"/>
      <c r="CL56" s="141"/>
      <c r="CM56" s="141"/>
      <c r="CN56" s="141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51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</row>
    <row r="57" spans="1:167" s="85" customFormat="1" ht="15.75" x14ac:dyDescent="0.25">
      <c r="A57" s="78"/>
      <c r="B57" s="79"/>
      <c r="C57" s="79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80"/>
      <c r="BO57" s="80"/>
      <c r="BP57" s="240"/>
      <c r="BQ57" s="142"/>
      <c r="BR57" s="142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19"/>
      <c r="CI57" s="119"/>
      <c r="CJ57" s="119"/>
      <c r="CK57" s="119"/>
      <c r="CL57" s="119"/>
      <c r="CM57" s="119"/>
      <c r="CN57" s="119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3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</row>
    <row r="58" spans="1:167" s="44" customFormat="1" ht="15.75" x14ac:dyDescent="0.25">
      <c r="B58" s="97"/>
      <c r="C58" s="79"/>
      <c r="BN58" s="98"/>
      <c r="BO58" s="98"/>
      <c r="BP58" s="239"/>
      <c r="BQ58" s="140"/>
      <c r="BR58" s="129"/>
      <c r="BS58" s="141"/>
      <c r="BT58" s="141"/>
      <c r="BU58" s="141">
        <f t="shared" ref="BU58:CG58" si="2">AVERAGE(BU33:BU53)</f>
        <v>111.53809523809527</v>
      </c>
      <c r="BV58" s="141">
        <f t="shared" si="2"/>
        <v>174.79714285714286</v>
      </c>
      <c r="BW58" s="141">
        <f t="shared" si="2"/>
        <v>126.7790476190476</v>
      </c>
      <c r="BX58" s="141">
        <f t="shared" si="2"/>
        <v>138.50666666666672</v>
      </c>
      <c r="BY58" s="141">
        <f t="shared" si="2"/>
        <v>151729.99999999997</v>
      </c>
      <c r="BZ58" s="141">
        <f t="shared" si="2"/>
        <v>1987.8180952380956</v>
      </c>
      <c r="CA58" s="141">
        <f t="shared" si="2"/>
        <v>93.667619047619056</v>
      </c>
      <c r="CB58" s="141">
        <f t="shared" si="2"/>
        <v>95.217142857142861</v>
      </c>
      <c r="CC58" s="141">
        <f t="shared" si="2"/>
        <v>15.054285714285717</v>
      </c>
      <c r="CD58" s="141">
        <f t="shared" si="2"/>
        <v>14.869047619047617</v>
      </c>
      <c r="CE58" s="141">
        <f t="shared" si="2"/>
        <v>18.615238095238094</v>
      </c>
      <c r="CF58" s="141">
        <f t="shared" si="2"/>
        <v>172.11333333333334</v>
      </c>
      <c r="CG58" s="141">
        <f t="shared" si="2"/>
        <v>122.20523809523812</v>
      </c>
      <c r="CH58" s="129"/>
      <c r="CI58" s="129"/>
      <c r="CJ58" s="129"/>
      <c r="CK58" s="129"/>
      <c r="CL58" s="129"/>
      <c r="CM58" s="129"/>
      <c r="CN58" s="129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</row>
    <row r="59" spans="1:167" s="44" customFormat="1" ht="15.75" x14ac:dyDescent="0.25">
      <c r="B59" s="97"/>
      <c r="C59" s="79"/>
      <c r="BN59" s="98"/>
      <c r="BO59" s="98"/>
      <c r="BP59" s="239"/>
      <c r="BQ59" s="140"/>
      <c r="BR59" s="129"/>
      <c r="BS59" s="141"/>
      <c r="BT59" s="141"/>
      <c r="BU59" s="141">
        <v>111.53809523809527</v>
      </c>
      <c r="BV59" s="141">
        <v>174.79714285714286</v>
      </c>
      <c r="BW59" s="141">
        <v>126.7790476190476</v>
      </c>
      <c r="BX59" s="141">
        <v>138.50666666666672</v>
      </c>
      <c r="BY59" s="141">
        <v>151729.99999999997</v>
      </c>
      <c r="BZ59" s="141">
        <v>1987.8180952380956</v>
      </c>
      <c r="CA59" s="141">
        <v>93.667619047619056</v>
      </c>
      <c r="CB59" s="141">
        <v>95.217142857142861</v>
      </c>
      <c r="CC59" s="141">
        <v>15.054285714285717</v>
      </c>
      <c r="CD59" s="141">
        <v>14.869047619047617</v>
      </c>
      <c r="CE59" s="141">
        <v>18.615238095238094</v>
      </c>
      <c r="CF59" s="141">
        <v>172.11333333333334</v>
      </c>
      <c r="CG59" s="141">
        <v>122.20523809523812</v>
      </c>
      <c r="CH59" s="129"/>
      <c r="CI59" s="129"/>
      <c r="CJ59" s="129"/>
      <c r="CK59" s="129"/>
      <c r="CL59" s="129"/>
      <c r="CM59" s="129"/>
      <c r="CN59" s="129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</row>
    <row r="60" spans="1:167" s="44" customFormat="1" ht="15.75" x14ac:dyDescent="0.25">
      <c r="B60" s="97"/>
      <c r="C60" s="79"/>
      <c r="BN60" s="98"/>
      <c r="BO60" s="98"/>
      <c r="BP60" s="239"/>
      <c r="BQ60" s="140"/>
      <c r="BR60" s="129"/>
      <c r="BS60" s="119"/>
      <c r="BT60" s="143"/>
      <c r="BU60" s="143">
        <f t="shared" ref="BU60:CG60" si="3">BU59-BU58</f>
        <v>0</v>
      </c>
      <c r="BV60" s="143">
        <f t="shared" si="3"/>
        <v>0</v>
      </c>
      <c r="BW60" s="143">
        <f t="shared" si="3"/>
        <v>0</v>
      </c>
      <c r="BX60" s="143">
        <f t="shared" si="3"/>
        <v>0</v>
      </c>
      <c r="BY60" s="143">
        <f t="shared" si="3"/>
        <v>0</v>
      </c>
      <c r="BZ60" s="143">
        <f t="shared" si="3"/>
        <v>0</v>
      </c>
      <c r="CA60" s="143">
        <f t="shared" si="3"/>
        <v>0</v>
      </c>
      <c r="CB60" s="143">
        <f t="shared" si="3"/>
        <v>0</v>
      </c>
      <c r="CC60" s="143">
        <f t="shared" si="3"/>
        <v>0</v>
      </c>
      <c r="CD60" s="143">
        <f t="shared" si="3"/>
        <v>0</v>
      </c>
      <c r="CE60" s="143">
        <f t="shared" si="3"/>
        <v>0</v>
      </c>
      <c r="CF60" s="143">
        <f t="shared" si="3"/>
        <v>0</v>
      </c>
      <c r="CG60" s="143">
        <f t="shared" si="3"/>
        <v>0</v>
      </c>
      <c r="CH60" s="129"/>
      <c r="CI60" s="129"/>
      <c r="CJ60" s="129"/>
      <c r="CK60" s="129"/>
      <c r="CL60" s="129"/>
      <c r="CM60" s="129"/>
      <c r="CN60" s="129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</row>
    <row r="61" spans="1:167" s="44" customFormat="1" ht="15.75" x14ac:dyDescent="0.25">
      <c r="B61" s="97"/>
      <c r="C61" s="79"/>
      <c r="BN61" s="98"/>
      <c r="BO61" s="98"/>
      <c r="BP61" s="239"/>
      <c r="BQ61" s="140"/>
      <c r="BR61" s="129"/>
      <c r="BS61" s="107" t="s">
        <v>30</v>
      </c>
      <c r="BT61" s="129"/>
      <c r="BU61" s="129">
        <f t="shared" ref="BU61:CG61" si="4">MAX(BU33:BU53)</f>
        <v>113.53</v>
      </c>
      <c r="BV61" s="129">
        <f t="shared" si="4"/>
        <v>178.19</v>
      </c>
      <c r="BW61" s="129">
        <f t="shared" si="4"/>
        <v>127.63</v>
      </c>
      <c r="BX61" s="129">
        <f t="shared" si="4"/>
        <v>138.94</v>
      </c>
      <c r="BY61" s="129">
        <f t="shared" si="4"/>
        <v>154940.38</v>
      </c>
      <c r="BZ61" s="129">
        <f t="shared" si="4"/>
        <v>2154.04</v>
      </c>
      <c r="CA61" s="129">
        <f t="shared" si="4"/>
        <v>95.45</v>
      </c>
      <c r="CB61" s="129">
        <f t="shared" si="4"/>
        <v>97.12</v>
      </c>
      <c r="CC61" s="129">
        <f t="shared" si="4"/>
        <v>15.11</v>
      </c>
      <c r="CD61" s="129">
        <f t="shared" si="4"/>
        <v>15.04</v>
      </c>
      <c r="CE61" s="129">
        <f t="shared" si="4"/>
        <v>18.68</v>
      </c>
      <c r="CF61" s="129">
        <f t="shared" si="4"/>
        <v>173.25</v>
      </c>
      <c r="CG61" s="129">
        <f t="shared" si="4"/>
        <v>123.13</v>
      </c>
      <c r="CH61" s="129"/>
      <c r="CI61" s="129"/>
      <c r="CJ61" s="129"/>
      <c r="CK61" s="129"/>
      <c r="CL61" s="129"/>
      <c r="CM61" s="129"/>
      <c r="CN61" s="129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</row>
    <row r="62" spans="1:167" s="44" customFormat="1" ht="15.75" x14ac:dyDescent="0.25">
      <c r="B62" s="97"/>
      <c r="C62" s="79"/>
      <c r="BN62" s="98"/>
      <c r="BO62" s="98"/>
      <c r="BP62" s="239"/>
      <c r="BQ62" s="140"/>
      <c r="BR62" s="129"/>
      <c r="BS62" s="107" t="s">
        <v>31</v>
      </c>
      <c r="BT62" s="129"/>
      <c r="BU62" s="129">
        <f t="shared" ref="BU62:CG62" si="5">MIN(BU33:BU53)</f>
        <v>108.51</v>
      </c>
      <c r="BV62" s="129">
        <f t="shared" si="5"/>
        <v>171.61</v>
      </c>
      <c r="BW62" s="129">
        <f t="shared" si="5"/>
        <v>125.38</v>
      </c>
      <c r="BX62" s="129">
        <f t="shared" si="5"/>
        <v>138.01</v>
      </c>
      <c r="BY62" s="129">
        <f t="shared" si="5"/>
        <v>148480.47</v>
      </c>
      <c r="BZ62" s="129">
        <f t="shared" si="5"/>
        <v>1828.67</v>
      </c>
      <c r="CA62" s="129">
        <f t="shared" si="5"/>
        <v>92.04</v>
      </c>
      <c r="CB62" s="129">
        <f t="shared" si="5"/>
        <v>92.9</v>
      </c>
      <c r="CC62" s="129">
        <f t="shared" si="5"/>
        <v>14.95</v>
      </c>
      <c r="CD62" s="129">
        <f t="shared" si="5"/>
        <v>14.64</v>
      </c>
      <c r="CE62" s="129">
        <f t="shared" si="5"/>
        <v>18.55</v>
      </c>
      <c r="CF62" s="129">
        <f t="shared" si="5"/>
        <v>171.49</v>
      </c>
      <c r="CG62" s="129">
        <f t="shared" si="5"/>
        <v>121.48</v>
      </c>
      <c r="CH62" s="129"/>
      <c r="CI62" s="129"/>
      <c r="CJ62" s="129"/>
      <c r="CK62" s="129"/>
      <c r="CL62" s="129"/>
      <c r="CM62" s="129"/>
      <c r="CN62" s="129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</row>
    <row r="63" spans="1:167" ht="15.75" x14ac:dyDescent="0.25">
      <c r="C63" s="79"/>
      <c r="BS63" s="107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</row>
    <row r="64" spans="1:167" s="170" customFormat="1" ht="15.75" x14ac:dyDescent="0.25">
      <c r="A64" s="34"/>
      <c r="B64" s="173"/>
      <c r="C64" s="79"/>
      <c r="BN64" s="172"/>
      <c r="BO64" s="172"/>
      <c r="BP64" s="241"/>
      <c r="BQ64" s="261"/>
      <c r="BR64" s="169"/>
      <c r="BS64" s="107"/>
      <c r="BT64" s="129"/>
      <c r="BU64" s="129">
        <f t="shared" ref="BU64:CG64" si="6">BU61-BU62</f>
        <v>5.019999999999996</v>
      </c>
      <c r="BV64" s="129">
        <f t="shared" si="6"/>
        <v>6.5799999999999841</v>
      </c>
      <c r="BW64" s="129">
        <f t="shared" si="6"/>
        <v>2.25</v>
      </c>
      <c r="BX64" s="129">
        <f t="shared" si="6"/>
        <v>0.93000000000000682</v>
      </c>
      <c r="BY64" s="129">
        <f t="shared" si="6"/>
        <v>6459.9100000000035</v>
      </c>
      <c r="BZ64" s="129">
        <f t="shared" si="6"/>
        <v>325.36999999999989</v>
      </c>
      <c r="CA64" s="129">
        <f t="shared" si="6"/>
        <v>3.4099999999999966</v>
      </c>
      <c r="CB64" s="129">
        <f t="shared" si="6"/>
        <v>4.2199999999999989</v>
      </c>
      <c r="CC64" s="129">
        <f t="shared" si="6"/>
        <v>0.16000000000000014</v>
      </c>
      <c r="CD64" s="129">
        <f t="shared" si="6"/>
        <v>0.39999999999999858</v>
      </c>
      <c r="CE64" s="129">
        <f t="shared" si="6"/>
        <v>0.12999999999999901</v>
      </c>
      <c r="CF64" s="129">
        <f t="shared" si="6"/>
        <v>1.7599999999999909</v>
      </c>
      <c r="CG64" s="129">
        <f t="shared" si="6"/>
        <v>1.6499999999999915</v>
      </c>
      <c r="CH64" s="165"/>
      <c r="CI64" s="169"/>
      <c r="CJ64" s="169"/>
      <c r="CK64" s="169"/>
      <c r="CL64" s="169"/>
      <c r="CM64" s="169"/>
      <c r="CN64" s="169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1"/>
      <c r="DT64" s="171"/>
      <c r="DU64" s="171"/>
      <c r="DV64" s="171"/>
      <c r="DW64" s="171"/>
      <c r="DX64" s="171"/>
      <c r="DY64" s="171"/>
      <c r="DZ64" s="171"/>
      <c r="EA64" s="171"/>
      <c r="EB64" s="171"/>
      <c r="EC64" s="171"/>
      <c r="ED64" s="171"/>
      <c r="EE64" s="171"/>
      <c r="EF64" s="171"/>
      <c r="EG64" s="171"/>
      <c r="EH64" s="171"/>
      <c r="EI64" s="171"/>
      <c r="EJ64" s="171"/>
      <c r="EK64" s="171"/>
      <c r="EL64" s="171"/>
      <c r="EM64" s="171"/>
      <c r="EN64" s="171"/>
      <c r="EO64" s="171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171"/>
      <c r="FA64" s="171"/>
      <c r="FB64" s="171"/>
      <c r="FC64" s="171"/>
      <c r="FD64" s="171"/>
      <c r="FE64" s="171"/>
      <c r="FF64" s="171"/>
      <c r="FG64" s="171"/>
      <c r="FH64" s="171"/>
      <c r="FI64" s="171"/>
      <c r="FJ64" s="171"/>
      <c r="FK64" s="171"/>
    </row>
    <row r="65" spans="1:167" ht="15.75" x14ac:dyDescent="0.25">
      <c r="C65" s="79"/>
      <c r="BS65" s="107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64"/>
    </row>
    <row r="66" spans="1:167" ht="15.75" x14ac:dyDescent="0.25">
      <c r="C66" s="79"/>
      <c r="BX66" s="160"/>
      <c r="CF66" s="160"/>
      <c r="CG66" s="160"/>
      <c r="CH66" s="164"/>
    </row>
    <row r="67" spans="1:167" ht="15.75" x14ac:dyDescent="0.25">
      <c r="C67" s="79"/>
      <c r="BS67" s="247" t="s">
        <v>18</v>
      </c>
      <c r="BT67" s="247"/>
      <c r="BU67" s="165" t="s">
        <v>5</v>
      </c>
      <c r="BV67" s="165" t="s">
        <v>6</v>
      </c>
      <c r="BW67" s="165" t="s">
        <v>7</v>
      </c>
      <c r="BX67" s="165" t="s">
        <v>8</v>
      </c>
      <c r="BY67" s="129" t="s">
        <v>9</v>
      </c>
      <c r="BZ67" s="169" t="s">
        <v>10</v>
      </c>
      <c r="CA67" s="169" t="s">
        <v>11</v>
      </c>
      <c r="CB67" s="169" t="s">
        <v>12</v>
      </c>
      <c r="CC67" s="169" t="s">
        <v>13</v>
      </c>
      <c r="CD67" s="169" t="s">
        <v>14</v>
      </c>
      <c r="CE67" s="169" t="s">
        <v>15</v>
      </c>
      <c r="CF67" s="130" t="s">
        <v>16</v>
      </c>
      <c r="CG67" s="129" t="s">
        <v>17</v>
      </c>
      <c r="CH67" s="164"/>
    </row>
    <row r="68" spans="1:167" ht="15.75" x14ac:dyDescent="0.25">
      <c r="C68" s="79"/>
      <c r="BS68" s="132">
        <v>1</v>
      </c>
      <c r="BT68" s="253" t="s">
        <v>127</v>
      </c>
      <c r="BU68" s="134">
        <v>112.32</v>
      </c>
      <c r="BV68" s="134">
        <v>0.69820000000000004</v>
      </c>
      <c r="BW68" s="134">
        <v>0.95960000000000001</v>
      </c>
      <c r="BX68" s="134">
        <v>0.877</v>
      </c>
      <c r="BY68" s="134">
        <v>1232.5</v>
      </c>
      <c r="BZ68" s="134">
        <v>15.42</v>
      </c>
      <c r="CA68" s="134">
        <v>1.3028</v>
      </c>
      <c r="CB68" s="134">
        <v>1.3022</v>
      </c>
      <c r="CC68" s="134">
        <v>8.0996000000000006</v>
      </c>
      <c r="CD68" s="134">
        <v>8.2638999999999996</v>
      </c>
      <c r="CE68" s="134">
        <v>6.5335999999999999</v>
      </c>
      <c r="CF68" s="144">
        <v>0.70981000000000005</v>
      </c>
      <c r="CG68" s="141">
        <v>1</v>
      </c>
      <c r="CH68" s="164"/>
    </row>
    <row r="69" spans="1:167" ht="15.75" x14ac:dyDescent="0.25">
      <c r="C69" s="79"/>
      <c r="BS69" s="132">
        <v>2</v>
      </c>
      <c r="BT69" s="253" t="s">
        <v>126</v>
      </c>
      <c r="BU69" s="134">
        <v>111.63</v>
      </c>
      <c r="BV69" s="134">
        <v>0.70269999999999999</v>
      </c>
      <c r="BW69" s="134">
        <v>0.96079999999999999</v>
      </c>
      <c r="BX69" s="134">
        <v>0.88</v>
      </c>
      <c r="BY69" s="134">
        <v>1215.26</v>
      </c>
      <c r="BZ69" s="134">
        <v>14.967000000000001</v>
      </c>
      <c r="CA69" s="134">
        <v>1.3122</v>
      </c>
      <c r="CB69" s="134">
        <v>1.3052999999999999</v>
      </c>
      <c r="CC69" s="134">
        <v>8.1363000000000003</v>
      </c>
      <c r="CD69" s="134">
        <v>8.3301999999999996</v>
      </c>
      <c r="CE69" s="134">
        <v>6.5509000000000004</v>
      </c>
      <c r="CF69" s="144">
        <v>0.70965999999999996</v>
      </c>
      <c r="CG69" s="141">
        <v>1</v>
      </c>
      <c r="CH69" s="164"/>
      <c r="CI69" s="129"/>
      <c r="CJ69" s="129"/>
    </row>
    <row r="70" spans="1:167" ht="15.75" x14ac:dyDescent="0.25">
      <c r="B70" s="158"/>
      <c r="BS70" s="132">
        <v>3</v>
      </c>
      <c r="BT70" s="253" t="s">
        <v>107</v>
      </c>
      <c r="BU70" s="134">
        <v>110.43</v>
      </c>
      <c r="BV70" s="134">
        <v>0.70309999999999995</v>
      </c>
      <c r="BW70" s="134">
        <v>0.95860000000000001</v>
      </c>
      <c r="BX70" s="134">
        <v>0.88</v>
      </c>
      <c r="BY70" s="134">
        <v>1231.07</v>
      </c>
      <c r="BZ70" s="134">
        <v>15.08</v>
      </c>
      <c r="CA70" s="134">
        <v>1.3230999999999999</v>
      </c>
      <c r="CB70" s="134">
        <v>1.3117000000000001</v>
      </c>
      <c r="CC70" s="134">
        <v>8.1541999999999994</v>
      </c>
      <c r="CD70" s="134">
        <v>8.3442000000000007</v>
      </c>
      <c r="CE70" s="134">
        <v>6.5456000000000003</v>
      </c>
      <c r="CF70" s="144">
        <v>0.71074000000000004</v>
      </c>
      <c r="CG70" s="141">
        <v>1</v>
      </c>
      <c r="CH70" s="164"/>
      <c r="CI70" s="107"/>
      <c r="CJ70" s="107"/>
    </row>
    <row r="71" spans="1:167" ht="15.75" x14ac:dyDescent="0.25">
      <c r="B71" s="158"/>
      <c r="BS71" s="132">
        <v>4</v>
      </c>
      <c r="BT71" s="253" t="s">
        <v>108</v>
      </c>
      <c r="BU71" s="134">
        <v>110.38</v>
      </c>
      <c r="BV71" s="134">
        <v>0.70909999999999995</v>
      </c>
      <c r="BW71" s="134">
        <v>0.96040000000000003</v>
      </c>
      <c r="BX71" s="134">
        <v>0.88109999999999999</v>
      </c>
      <c r="BY71" s="134">
        <v>1224.96</v>
      </c>
      <c r="BZ71" s="134">
        <v>15.118</v>
      </c>
      <c r="CA71" s="134">
        <v>1.3247</v>
      </c>
      <c r="CB71" s="134">
        <v>1.3166</v>
      </c>
      <c r="CC71" s="134">
        <v>8.1531000000000002</v>
      </c>
      <c r="CD71" s="134">
        <v>8.3378999999999994</v>
      </c>
      <c r="CE71" s="134">
        <v>6.5567000000000002</v>
      </c>
      <c r="CF71" s="144">
        <v>0.71031</v>
      </c>
      <c r="CG71" s="141">
        <v>1</v>
      </c>
      <c r="CH71" s="164"/>
      <c r="CI71" s="107"/>
      <c r="CJ71" s="107"/>
    </row>
    <row r="72" spans="1:167" ht="15.75" x14ac:dyDescent="0.25">
      <c r="B72" s="158"/>
      <c r="BS72" s="132">
        <v>5</v>
      </c>
      <c r="BT72" s="253" t="s">
        <v>109</v>
      </c>
      <c r="BU72" s="134">
        <v>108.26</v>
      </c>
      <c r="BV72" s="134">
        <v>0.71089999999999998</v>
      </c>
      <c r="BW72" s="134">
        <v>0.95589999999999997</v>
      </c>
      <c r="BX72" s="134">
        <v>0.87770000000000004</v>
      </c>
      <c r="BY72" s="134">
        <v>1238.26</v>
      </c>
      <c r="BZ72" s="134">
        <v>15.247</v>
      </c>
      <c r="CA72" s="134">
        <v>1.3221000000000001</v>
      </c>
      <c r="CB72" s="134">
        <v>1.3096000000000001</v>
      </c>
      <c r="CC72" s="134">
        <v>8.1584000000000003</v>
      </c>
      <c r="CD72" s="134">
        <v>8.3080999999999996</v>
      </c>
      <c r="CE72" s="134">
        <v>6.5324</v>
      </c>
      <c r="CF72" s="144">
        <v>0.71126999999999996</v>
      </c>
      <c r="CG72" s="141">
        <v>1</v>
      </c>
      <c r="CH72" s="164"/>
      <c r="CI72" s="141"/>
      <c r="CJ72" s="141"/>
    </row>
    <row r="73" spans="1:167" ht="15.75" x14ac:dyDescent="0.25">
      <c r="B73" s="158"/>
      <c r="BS73" s="132">
        <v>6</v>
      </c>
      <c r="BT73" s="253" t="s">
        <v>110</v>
      </c>
      <c r="BU73" s="134">
        <v>108.67</v>
      </c>
      <c r="BV73" s="134">
        <v>0.71030000000000004</v>
      </c>
      <c r="BW73" s="134">
        <v>0.95589999999999997</v>
      </c>
      <c r="BX73" s="134">
        <v>0.87860000000000005</v>
      </c>
      <c r="BY73" s="134">
        <v>1235.56</v>
      </c>
      <c r="BZ73" s="134">
        <v>15.202</v>
      </c>
      <c r="CA73" s="134">
        <v>1.3253999999999999</v>
      </c>
      <c r="CB73" s="134">
        <v>1.3084</v>
      </c>
      <c r="CC73" s="134">
        <v>8.1605000000000008</v>
      </c>
      <c r="CD73" s="134">
        <v>8.2919</v>
      </c>
      <c r="CE73" s="134">
        <v>6.5362</v>
      </c>
      <c r="CF73" s="144">
        <v>0.70970999999999995</v>
      </c>
      <c r="CG73" s="141">
        <v>1</v>
      </c>
      <c r="CH73" s="164"/>
      <c r="CI73" s="141"/>
      <c r="CJ73" s="141"/>
    </row>
    <row r="74" spans="1:167" ht="15.75" x14ac:dyDescent="0.25">
      <c r="B74" s="158"/>
      <c r="BS74" s="132">
        <v>7</v>
      </c>
      <c r="BT74" s="253" t="s">
        <v>111</v>
      </c>
      <c r="BU74" s="134">
        <v>108.04</v>
      </c>
      <c r="BV74" s="134">
        <v>0.70450000000000002</v>
      </c>
      <c r="BW74" s="134">
        <v>0.95620000000000005</v>
      </c>
      <c r="BX74" s="134">
        <v>0.87870000000000004</v>
      </c>
      <c r="BY74" s="134">
        <v>1248.51</v>
      </c>
      <c r="BZ74" s="134">
        <v>15.534000000000001</v>
      </c>
      <c r="CA74" s="134">
        <v>1.3238000000000001</v>
      </c>
      <c r="CB74" s="134">
        <v>1.2989999999999999</v>
      </c>
      <c r="CC74" s="134">
        <v>8.1517999999999997</v>
      </c>
      <c r="CD74" s="134">
        <v>8.2476000000000003</v>
      </c>
      <c r="CE74" s="134">
        <v>6.5369999999999999</v>
      </c>
      <c r="CF74" s="144">
        <v>0.71006000000000002</v>
      </c>
      <c r="CG74" s="141">
        <v>1</v>
      </c>
      <c r="CH74" s="164"/>
      <c r="CI74" s="141"/>
      <c r="CJ74" s="141"/>
    </row>
    <row r="75" spans="1:167" ht="15.75" x14ac:dyDescent="0.25">
      <c r="B75" s="158"/>
      <c r="BS75" s="132">
        <v>8</v>
      </c>
      <c r="BT75" s="253" t="s">
        <v>112</v>
      </c>
      <c r="BU75" s="134">
        <v>108.25</v>
      </c>
      <c r="BV75" s="134">
        <v>0.69899999999999995</v>
      </c>
      <c r="BW75" s="134">
        <v>0.95220000000000005</v>
      </c>
      <c r="BX75" s="134">
        <v>0.87539999999999996</v>
      </c>
      <c r="BY75" s="134">
        <v>1259.3</v>
      </c>
      <c r="BZ75" s="134">
        <v>16.029</v>
      </c>
      <c r="CA75" s="134">
        <v>1.3058000000000001</v>
      </c>
      <c r="CB75" s="134">
        <v>1.2856000000000001</v>
      </c>
      <c r="CC75" s="134">
        <v>8.0673999999999992</v>
      </c>
      <c r="CD75" s="134">
        <v>8.1448999999999998</v>
      </c>
      <c r="CE75" s="134">
        <v>6.5155000000000003</v>
      </c>
      <c r="CF75" s="144">
        <v>0.70838000000000001</v>
      </c>
      <c r="CG75" s="141">
        <v>1</v>
      </c>
      <c r="CH75" s="164"/>
      <c r="CI75" s="141"/>
      <c r="CJ75" s="141"/>
    </row>
    <row r="76" spans="1:167" ht="15.75" x14ac:dyDescent="0.25">
      <c r="A76" s="158"/>
      <c r="B76" s="158"/>
      <c r="BN76" s="168"/>
      <c r="BO76" s="168"/>
      <c r="BP76" s="242"/>
      <c r="BQ76" s="262"/>
      <c r="BR76" s="163"/>
      <c r="BS76" s="132">
        <v>9</v>
      </c>
      <c r="BT76" s="253" t="s">
        <v>113</v>
      </c>
      <c r="BU76" s="145">
        <v>109.22</v>
      </c>
      <c r="BV76" s="134">
        <v>0.70320000000000005</v>
      </c>
      <c r="BW76" s="134">
        <v>0.96099999999999997</v>
      </c>
      <c r="BX76" s="134">
        <v>0.88360000000000005</v>
      </c>
      <c r="BY76" s="134">
        <v>1244.4000000000001</v>
      </c>
      <c r="BZ76" s="134">
        <v>16.045000000000002</v>
      </c>
      <c r="CA76" s="134">
        <v>1.3052999999999999</v>
      </c>
      <c r="CB76" s="134">
        <v>1.28</v>
      </c>
      <c r="CC76" s="134">
        <v>8.1041000000000007</v>
      </c>
      <c r="CD76" s="134">
        <v>8.2062000000000008</v>
      </c>
      <c r="CE76" s="134">
        <v>6.5739000000000001</v>
      </c>
      <c r="CF76" s="144">
        <v>0.70757000000000003</v>
      </c>
      <c r="CG76" s="141">
        <v>1</v>
      </c>
      <c r="CH76" s="164"/>
      <c r="CI76" s="146"/>
      <c r="CJ76" s="146"/>
      <c r="CK76" s="225"/>
      <c r="CL76" s="225"/>
      <c r="CM76" s="225"/>
      <c r="CN76" s="225"/>
      <c r="CO76" s="166"/>
      <c r="CP76" s="166"/>
      <c r="CQ76" s="166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</row>
    <row r="77" spans="1:167" ht="15.75" x14ac:dyDescent="0.25">
      <c r="B77" s="158"/>
      <c r="BS77" s="132">
        <v>10</v>
      </c>
      <c r="BT77" s="253" t="s">
        <v>114</v>
      </c>
      <c r="BU77" s="145">
        <v>109.21</v>
      </c>
      <c r="BV77" s="134">
        <v>0.70660000000000001</v>
      </c>
      <c r="BW77" s="134">
        <v>0.96679999999999999</v>
      </c>
      <c r="BX77" s="134">
        <v>0.88859999999999995</v>
      </c>
      <c r="BY77" s="134">
        <v>1240.0999999999999</v>
      </c>
      <c r="BZ77" s="134">
        <v>16.114000000000001</v>
      </c>
      <c r="CA77" s="134">
        <v>1.2999000000000001</v>
      </c>
      <c r="CB77" s="134">
        <v>1.2841</v>
      </c>
      <c r="CC77" s="134">
        <v>8.1484000000000005</v>
      </c>
      <c r="CD77" s="134">
        <v>8.2430000000000003</v>
      </c>
      <c r="CE77" s="134">
        <v>6.6116999999999999</v>
      </c>
      <c r="CF77" s="144">
        <v>0.71070999999999995</v>
      </c>
      <c r="CG77" s="141">
        <v>1</v>
      </c>
      <c r="CH77" s="164"/>
      <c r="CI77" s="165"/>
      <c r="CJ77" s="165"/>
    </row>
    <row r="78" spans="1:167" ht="15.75" x14ac:dyDescent="0.25">
      <c r="A78" s="158"/>
      <c r="B78" s="158"/>
      <c r="BN78" s="158"/>
      <c r="BO78" s="158"/>
      <c r="BR78" s="163"/>
      <c r="BS78" s="132">
        <v>11</v>
      </c>
      <c r="BT78" s="253" t="s">
        <v>115</v>
      </c>
      <c r="BU78" s="145">
        <v>109.1</v>
      </c>
      <c r="BV78" s="134">
        <v>0.70599999999999996</v>
      </c>
      <c r="BW78" s="134">
        <v>0.96709999999999996</v>
      </c>
      <c r="BX78" s="134">
        <v>0.88800000000000001</v>
      </c>
      <c r="BY78" s="134">
        <v>1229.2</v>
      </c>
      <c r="BZ78" s="134">
        <v>16.190000000000001</v>
      </c>
      <c r="CA78" s="134">
        <v>1.2948</v>
      </c>
      <c r="CB78" s="134">
        <v>1.2828999999999999</v>
      </c>
      <c r="CC78" s="134">
        <v>8.1501999999999999</v>
      </c>
      <c r="CD78" s="134">
        <v>8.2423000000000002</v>
      </c>
      <c r="CE78" s="134">
        <v>6.6063999999999998</v>
      </c>
      <c r="CF78" s="144">
        <v>0.71223999999999998</v>
      </c>
      <c r="CG78" s="141">
        <v>1</v>
      </c>
      <c r="CH78" s="164"/>
      <c r="CI78" s="165"/>
      <c r="CJ78" s="165"/>
      <c r="CK78" s="163"/>
      <c r="CL78" s="163"/>
      <c r="CM78" s="163"/>
      <c r="CN78" s="163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</row>
    <row r="79" spans="1:167" ht="15.75" x14ac:dyDescent="0.25">
      <c r="A79" s="158"/>
      <c r="B79" s="158"/>
      <c r="BN79" s="158"/>
      <c r="BO79" s="158"/>
      <c r="BR79" s="163"/>
      <c r="BS79" s="132">
        <v>12</v>
      </c>
      <c r="BT79" s="253" t="s">
        <v>116</v>
      </c>
      <c r="BU79" s="145">
        <v>108.4</v>
      </c>
      <c r="BV79" s="134">
        <v>0.70469999999999999</v>
      </c>
      <c r="BW79" s="134">
        <v>0.96479999999999999</v>
      </c>
      <c r="BX79" s="134">
        <v>0.88439999999999996</v>
      </c>
      <c r="BY79" s="134">
        <v>1237.71</v>
      </c>
      <c r="BZ79" s="134">
        <v>16.195</v>
      </c>
      <c r="CA79" s="134">
        <v>1.298</v>
      </c>
      <c r="CB79" s="134">
        <v>1.2886</v>
      </c>
      <c r="CC79" s="134">
        <v>8.1237999999999992</v>
      </c>
      <c r="CD79" s="134">
        <v>8.2356999999999996</v>
      </c>
      <c r="CE79" s="134">
        <v>6.58</v>
      </c>
      <c r="CF79" s="144">
        <v>0.71145000000000003</v>
      </c>
      <c r="CG79" s="141">
        <v>1</v>
      </c>
      <c r="CH79" s="164"/>
      <c r="CI79" s="164"/>
      <c r="CJ79" s="164"/>
      <c r="CK79" s="163"/>
      <c r="CL79" s="163"/>
      <c r="CM79" s="163"/>
      <c r="CN79" s="163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</row>
    <row r="80" spans="1:167" ht="15.75" x14ac:dyDescent="0.25">
      <c r="A80" s="158"/>
      <c r="B80" s="158"/>
      <c r="BN80" s="158"/>
      <c r="BO80" s="158"/>
      <c r="BR80" s="163"/>
      <c r="BS80" s="132">
        <v>13</v>
      </c>
      <c r="BT80" s="253" t="s">
        <v>117</v>
      </c>
      <c r="BU80" s="145">
        <v>109.37</v>
      </c>
      <c r="BV80" s="134">
        <v>0.69810000000000005</v>
      </c>
      <c r="BW80" s="134">
        <v>0.96299999999999997</v>
      </c>
      <c r="BX80" s="134">
        <v>0.88219999999999998</v>
      </c>
      <c r="BY80" s="134">
        <v>1241.81</v>
      </c>
      <c r="BZ80" s="134">
        <v>16.71</v>
      </c>
      <c r="CA80" s="134">
        <v>1.2871999999999999</v>
      </c>
      <c r="CB80" s="134">
        <v>1.2764</v>
      </c>
      <c r="CC80" s="134">
        <v>8.0935000000000006</v>
      </c>
      <c r="CD80" s="134">
        <v>8.1669999999999998</v>
      </c>
      <c r="CE80" s="134">
        <v>6.5640000000000001</v>
      </c>
      <c r="CF80" s="144">
        <v>0.71050000000000002</v>
      </c>
      <c r="CG80" s="141">
        <v>1</v>
      </c>
      <c r="CH80" s="164"/>
      <c r="CI80" s="164"/>
      <c r="CJ80" s="164"/>
      <c r="CK80" s="163"/>
      <c r="CL80" s="163"/>
      <c r="CM80" s="163"/>
      <c r="CN80" s="163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</row>
    <row r="81" spans="1:167" ht="15.75" x14ac:dyDescent="0.25">
      <c r="A81" s="158"/>
      <c r="B81" s="158"/>
      <c r="BN81" s="158"/>
      <c r="BO81" s="158"/>
      <c r="BR81" s="163"/>
      <c r="BS81" s="132">
        <v>14</v>
      </c>
      <c r="BT81" s="253" t="s">
        <v>118</v>
      </c>
      <c r="BU81" s="145">
        <v>108.96</v>
      </c>
      <c r="BV81" s="134">
        <v>0.69499999999999995</v>
      </c>
      <c r="BW81" s="134">
        <v>0.96120000000000005</v>
      </c>
      <c r="BX81" s="134">
        <v>0.88</v>
      </c>
      <c r="BY81" s="134">
        <v>1248.26</v>
      </c>
      <c r="BZ81" s="134">
        <v>16.96</v>
      </c>
      <c r="CA81" s="134">
        <v>1.2798</v>
      </c>
      <c r="CB81" s="134">
        <v>1.2676000000000001</v>
      </c>
      <c r="CC81" s="134">
        <v>8.0744000000000007</v>
      </c>
      <c r="CD81" s="134">
        <v>8.1180000000000003</v>
      </c>
      <c r="CE81" s="134">
        <v>6.5484999999999998</v>
      </c>
      <c r="CF81" s="144">
        <v>0.70942000000000005</v>
      </c>
      <c r="CG81" s="141">
        <v>1</v>
      </c>
      <c r="CH81" s="164"/>
      <c r="CI81" s="164"/>
      <c r="CJ81" s="164"/>
      <c r="CK81" s="163"/>
      <c r="CL81" s="163"/>
      <c r="CM81" s="163"/>
      <c r="CN81" s="163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</row>
    <row r="82" spans="1:167" ht="15.75" x14ac:dyDescent="0.25">
      <c r="A82" s="158"/>
      <c r="B82" s="158"/>
      <c r="BN82" s="158"/>
      <c r="BO82" s="158"/>
      <c r="BR82" s="163"/>
      <c r="BS82" s="132">
        <v>15</v>
      </c>
      <c r="BT82" s="253" t="s">
        <v>119</v>
      </c>
      <c r="BU82" s="145">
        <v>109.74</v>
      </c>
      <c r="BV82" s="134">
        <v>0.69740000000000002</v>
      </c>
      <c r="BW82" s="134">
        <v>0.97199999999999998</v>
      </c>
      <c r="BX82" s="134">
        <v>0.88529999999999998</v>
      </c>
      <c r="BY82" s="134">
        <v>1258.43</v>
      </c>
      <c r="BZ82" s="134">
        <v>17.395</v>
      </c>
      <c r="CA82" s="134">
        <v>1.2808999999999999</v>
      </c>
      <c r="CB82" s="134">
        <v>1.2664</v>
      </c>
      <c r="CC82" s="134">
        <v>8.0965000000000007</v>
      </c>
      <c r="CD82" s="134">
        <v>8.1280999999999999</v>
      </c>
      <c r="CE82" s="134">
        <v>6.5865999999999998</v>
      </c>
      <c r="CF82" s="144">
        <v>0.70860000000000001</v>
      </c>
      <c r="CG82" s="141">
        <v>1</v>
      </c>
      <c r="CH82" s="164"/>
      <c r="CI82" s="164"/>
      <c r="CJ82" s="164"/>
      <c r="CK82" s="163"/>
      <c r="CL82" s="163"/>
      <c r="CM82" s="163"/>
      <c r="CN82" s="163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</row>
    <row r="83" spans="1:167" ht="15.75" x14ac:dyDescent="0.25">
      <c r="A83" s="158"/>
      <c r="B83" s="158"/>
      <c r="BN83" s="158"/>
      <c r="BO83" s="158"/>
      <c r="BR83" s="163"/>
      <c r="BS83" s="132">
        <v>16</v>
      </c>
      <c r="BT83" s="253" t="s">
        <v>120</v>
      </c>
      <c r="BU83" s="134">
        <v>110.53</v>
      </c>
      <c r="BV83" s="134">
        <v>0.6976</v>
      </c>
      <c r="BW83" s="134">
        <v>0.9758</v>
      </c>
      <c r="BX83" s="134">
        <v>0.88680000000000003</v>
      </c>
      <c r="BY83" s="134">
        <v>1246.46</v>
      </c>
      <c r="BZ83" s="134">
        <v>17.14</v>
      </c>
      <c r="CA83" s="134">
        <v>1.2903</v>
      </c>
      <c r="CB83" s="134">
        <v>1.2744</v>
      </c>
      <c r="CC83" s="134">
        <v>8.1175999999999995</v>
      </c>
      <c r="CD83" s="134">
        <v>8.2009000000000007</v>
      </c>
      <c r="CE83" s="134">
        <v>6.5971000000000002</v>
      </c>
      <c r="CF83" s="144">
        <v>0.71006999999999998</v>
      </c>
      <c r="CG83" s="141">
        <v>1</v>
      </c>
      <c r="CH83" s="164"/>
      <c r="CI83" s="164"/>
      <c r="CJ83" s="164"/>
      <c r="CK83" s="163"/>
      <c r="CL83" s="163"/>
      <c r="CM83" s="163"/>
      <c r="CN83" s="163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</row>
    <row r="84" spans="1:167" ht="15.75" x14ac:dyDescent="0.25">
      <c r="A84" s="158"/>
      <c r="B84" s="158"/>
      <c r="BN84" s="158"/>
      <c r="BO84" s="158"/>
      <c r="BR84" s="163"/>
      <c r="BS84" s="132">
        <v>17</v>
      </c>
      <c r="BT84" s="253" t="s">
        <v>121</v>
      </c>
      <c r="BU84" s="134">
        <v>111.28</v>
      </c>
      <c r="BV84" s="134">
        <v>0.69320000000000004</v>
      </c>
      <c r="BW84" s="134">
        <v>0.97509999999999997</v>
      </c>
      <c r="BX84" s="134">
        <v>0.8891</v>
      </c>
      <c r="BY84" s="134">
        <v>1231.07</v>
      </c>
      <c r="BZ84" s="134">
        <v>16.881</v>
      </c>
      <c r="CA84" s="134">
        <v>1.2984</v>
      </c>
      <c r="CB84" s="134">
        <v>1.2703</v>
      </c>
      <c r="CC84" s="134">
        <v>8.1483000000000008</v>
      </c>
      <c r="CD84" s="134">
        <v>8.2376000000000005</v>
      </c>
      <c r="CE84" s="134">
        <v>6.6155999999999997</v>
      </c>
      <c r="CF84" s="144">
        <v>0.71142000000000005</v>
      </c>
      <c r="CG84" s="141">
        <v>1</v>
      </c>
      <c r="CH84" s="164"/>
      <c r="CI84" s="164"/>
      <c r="CJ84" s="164"/>
      <c r="CK84" s="163"/>
      <c r="CL84" s="163"/>
      <c r="CM84" s="163"/>
      <c r="CN84" s="163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</row>
    <row r="85" spans="1:167" ht="15.75" x14ac:dyDescent="0.25">
      <c r="A85" s="158"/>
      <c r="B85" s="158"/>
      <c r="BN85" s="158"/>
      <c r="BO85" s="158"/>
      <c r="BR85" s="163"/>
      <c r="BS85" s="132">
        <v>18</v>
      </c>
      <c r="BT85" s="253" t="s">
        <v>128</v>
      </c>
      <c r="BU85" s="134">
        <v>110.78</v>
      </c>
      <c r="BV85" s="134">
        <v>0.68630000000000002</v>
      </c>
      <c r="BW85" s="134">
        <v>0.97419999999999995</v>
      </c>
      <c r="BX85" s="134">
        <v>0.88590000000000002</v>
      </c>
      <c r="BY85" s="134">
        <v>1234.81</v>
      </c>
      <c r="BZ85" s="134">
        <v>16.98</v>
      </c>
      <c r="CA85" s="134">
        <v>1.2907999999999999</v>
      </c>
      <c r="CB85" s="134">
        <v>1.2632000000000001</v>
      </c>
      <c r="CC85" s="134">
        <v>8.1097999999999999</v>
      </c>
      <c r="CD85" s="134">
        <v>8.1798000000000002</v>
      </c>
      <c r="CE85" s="134">
        <v>6.5907</v>
      </c>
      <c r="CF85" s="144">
        <v>0.71150999999999998</v>
      </c>
      <c r="CG85" s="141">
        <v>1</v>
      </c>
      <c r="CH85" s="139"/>
      <c r="CI85" s="164"/>
      <c r="CJ85" s="164"/>
      <c r="CK85" s="163"/>
      <c r="CL85" s="163"/>
      <c r="CM85" s="163"/>
      <c r="CN85" s="163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</row>
    <row r="86" spans="1:167" ht="15.75" x14ac:dyDescent="0.25">
      <c r="A86" s="158"/>
      <c r="B86" s="158"/>
      <c r="BN86" s="158"/>
      <c r="BO86" s="158"/>
      <c r="BR86" s="163"/>
      <c r="BS86" s="132">
        <v>19</v>
      </c>
      <c r="BT86" s="253" t="s">
        <v>123</v>
      </c>
      <c r="BU86" s="134">
        <v>111.32</v>
      </c>
      <c r="BV86" s="134">
        <v>0.68569999999999998</v>
      </c>
      <c r="BW86" s="134">
        <v>0.97240000000000004</v>
      </c>
      <c r="BX86" s="134">
        <v>0.88470000000000004</v>
      </c>
      <c r="BY86" s="134">
        <v>1245.1500000000001</v>
      </c>
      <c r="BZ86" s="134">
        <v>17.29</v>
      </c>
      <c r="CA86" s="134">
        <v>1.3149</v>
      </c>
      <c r="CB86" s="134">
        <v>1.2583</v>
      </c>
      <c r="CC86" s="134">
        <v>8.1113999999999997</v>
      </c>
      <c r="CD86" s="134">
        <v>8.1433</v>
      </c>
      <c r="CE86" s="134">
        <v>6.5820999999999996</v>
      </c>
      <c r="CF86" s="144">
        <v>0.71018000000000003</v>
      </c>
      <c r="CG86" s="141">
        <v>1</v>
      </c>
      <c r="CH86" s="141"/>
      <c r="CI86" s="141"/>
      <c r="CJ86" s="141"/>
      <c r="CK86" s="163"/>
      <c r="CL86" s="163"/>
      <c r="CM86" s="163"/>
      <c r="CN86" s="163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</row>
    <row r="87" spans="1:167" ht="15.75" x14ac:dyDescent="0.25">
      <c r="A87" s="158"/>
      <c r="B87" s="158"/>
      <c r="BN87" s="158"/>
      <c r="BO87" s="158"/>
      <c r="BR87" s="163"/>
      <c r="BS87" s="132">
        <v>20</v>
      </c>
      <c r="BT87" s="253" t="s">
        <v>124</v>
      </c>
      <c r="BU87" s="139">
        <v>108.2</v>
      </c>
      <c r="BV87" s="139">
        <v>0.6855</v>
      </c>
      <c r="BW87" s="139">
        <v>0.96679999999999999</v>
      </c>
      <c r="BX87" s="139">
        <v>0.88049999999999995</v>
      </c>
      <c r="BY87" s="139">
        <v>1256.6600000000001</v>
      </c>
      <c r="BZ87" s="139">
        <v>17.378</v>
      </c>
      <c r="CA87" s="139">
        <v>1.3106</v>
      </c>
      <c r="CB87" s="139">
        <v>1.2562</v>
      </c>
      <c r="CC87" s="139">
        <v>8.0584000000000007</v>
      </c>
      <c r="CD87" s="139">
        <v>8.141</v>
      </c>
      <c r="CE87" s="139">
        <v>6.5517000000000003</v>
      </c>
      <c r="CF87" s="144">
        <v>0.70957999999999999</v>
      </c>
      <c r="CG87" s="141">
        <v>1</v>
      </c>
      <c r="CH87" s="141"/>
      <c r="CI87" s="141"/>
      <c r="CJ87" s="141"/>
      <c r="CK87" s="163"/>
      <c r="CL87" s="163"/>
      <c r="CM87" s="163"/>
      <c r="CN87" s="163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</row>
    <row r="88" spans="1:167" ht="15.75" x14ac:dyDescent="0.25">
      <c r="B88" s="158"/>
      <c r="BS88" s="132">
        <v>21</v>
      </c>
      <c r="BT88" s="253" t="s">
        <v>125</v>
      </c>
      <c r="BU88" s="134">
        <v>107.07</v>
      </c>
      <c r="BV88" s="134">
        <v>0.68610000000000004</v>
      </c>
      <c r="BW88" s="134">
        <v>0.96330000000000005</v>
      </c>
      <c r="BX88" s="134">
        <v>0.87870000000000004</v>
      </c>
      <c r="BY88" s="134">
        <v>1274.5999999999999</v>
      </c>
      <c r="BZ88" s="134">
        <v>17.72</v>
      </c>
      <c r="CA88" s="134">
        <v>1.3109999999999999</v>
      </c>
      <c r="CB88" s="134">
        <v>1.2516</v>
      </c>
      <c r="CC88" s="134">
        <v>8.048</v>
      </c>
      <c r="CD88" s="134">
        <v>8.0996000000000006</v>
      </c>
      <c r="CE88" s="134">
        <v>6.5395000000000003</v>
      </c>
      <c r="CF88" s="255">
        <v>0.70748</v>
      </c>
      <c r="CG88" s="150">
        <v>1</v>
      </c>
      <c r="CH88" s="119"/>
    </row>
    <row r="89" spans="1:167" ht="15.75" x14ac:dyDescent="0.25">
      <c r="B89" s="158"/>
      <c r="BS89" s="139"/>
      <c r="BT89" s="108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</row>
    <row r="90" spans="1:167" s="44" customFormat="1" ht="15.75" x14ac:dyDescent="0.25">
      <c r="B90" s="97"/>
      <c r="BN90" s="98"/>
      <c r="BO90" s="98"/>
      <c r="BP90" s="239"/>
      <c r="BQ90" s="140"/>
      <c r="BR90" s="129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29"/>
      <c r="CI90" s="129"/>
      <c r="CJ90" s="129"/>
      <c r="CK90" s="129"/>
      <c r="CL90" s="129"/>
      <c r="CM90" s="129"/>
      <c r="CN90" s="129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</row>
    <row r="91" spans="1:167" s="44" customFormat="1" ht="15.75" x14ac:dyDescent="0.25">
      <c r="B91" s="97"/>
      <c r="BN91" s="98"/>
      <c r="BO91" s="98"/>
      <c r="BP91" s="239"/>
      <c r="BQ91" s="140"/>
      <c r="BR91" s="129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29"/>
      <c r="CI91" s="129"/>
      <c r="CJ91" s="129"/>
      <c r="CK91" s="129"/>
      <c r="CL91" s="129"/>
      <c r="CM91" s="129"/>
      <c r="CN91" s="129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</row>
    <row r="93" spans="1:167" ht="15.75" x14ac:dyDescent="0.25">
      <c r="BS93" s="141"/>
      <c r="BT93" s="141"/>
      <c r="BU93" s="118">
        <f t="shared" ref="BU93:CG93" si="7">AVERAGE(BU68:BU88)</f>
        <v>109.57904761904761</v>
      </c>
      <c r="BV93" s="118">
        <f t="shared" si="7"/>
        <v>0.69920000000000004</v>
      </c>
      <c r="BW93" s="118">
        <f t="shared" si="7"/>
        <v>0.96395714285714273</v>
      </c>
      <c r="BX93" s="118">
        <f t="shared" si="7"/>
        <v>0.88220476190476182</v>
      </c>
      <c r="BY93" s="118">
        <f t="shared" si="7"/>
        <v>1241.6228571428571</v>
      </c>
      <c r="BZ93" s="118">
        <f t="shared" si="7"/>
        <v>16.266428571428573</v>
      </c>
      <c r="CA93" s="118">
        <f t="shared" si="7"/>
        <v>1.304847619047619</v>
      </c>
      <c r="CB93" s="118">
        <f t="shared" si="7"/>
        <v>1.2837333333333334</v>
      </c>
      <c r="CC93" s="118">
        <f t="shared" si="7"/>
        <v>8.1174142857142861</v>
      </c>
      <c r="CD93" s="118">
        <f t="shared" si="7"/>
        <v>8.2195809523809515</v>
      </c>
      <c r="CE93" s="118">
        <f t="shared" si="7"/>
        <v>6.5645571428571436</v>
      </c>
      <c r="CF93" s="118">
        <f t="shared" si="7"/>
        <v>0.71003190476190481</v>
      </c>
      <c r="CG93" s="118">
        <f t="shared" si="7"/>
        <v>1</v>
      </c>
    </row>
    <row r="94" spans="1:167" ht="15.75" x14ac:dyDescent="0.25">
      <c r="BS94" s="141"/>
      <c r="BT94" s="141"/>
      <c r="BU94" s="118">
        <v>109.57904761904761</v>
      </c>
      <c r="BV94" s="118">
        <v>0.69920000000000004</v>
      </c>
      <c r="BW94" s="118">
        <v>0.96395714285714273</v>
      </c>
      <c r="BX94" s="118">
        <v>0.88220476190476182</v>
      </c>
      <c r="BY94" s="118">
        <v>1241.6228571428571</v>
      </c>
      <c r="BZ94" s="118">
        <v>16.266428571428573</v>
      </c>
      <c r="CA94" s="118">
        <v>1.304847619047619</v>
      </c>
      <c r="CB94" s="118">
        <v>1.2837333333333334</v>
      </c>
      <c r="CC94" s="118">
        <v>8.1174142857142861</v>
      </c>
      <c r="CD94" s="118">
        <v>8.2195809523809515</v>
      </c>
      <c r="CE94" s="118">
        <v>6.5645571428571436</v>
      </c>
      <c r="CF94" s="118">
        <v>0.71003190476190481</v>
      </c>
      <c r="CG94" s="141">
        <v>1</v>
      </c>
    </row>
    <row r="95" spans="1:167" ht="15.75" x14ac:dyDescent="0.25">
      <c r="BS95" s="119"/>
      <c r="BT95" s="143"/>
      <c r="BU95" s="143">
        <f t="shared" ref="BU95:CG95" si="8">BU94-BU93</f>
        <v>0</v>
      </c>
      <c r="BV95" s="143">
        <f t="shared" si="8"/>
        <v>0</v>
      </c>
      <c r="BW95" s="143">
        <f t="shared" si="8"/>
        <v>0</v>
      </c>
      <c r="BX95" s="143">
        <f t="shared" si="8"/>
        <v>0</v>
      </c>
      <c r="BY95" s="143">
        <f t="shared" si="8"/>
        <v>0</v>
      </c>
      <c r="BZ95" s="143">
        <f t="shared" si="8"/>
        <v>0</v>
      </c>
      <c r="CA95" s="143">
        <f t="shared" si="8"/>
        <v>0</v>
      </c>
      <c r="CB95" s="143">
        <f t="shared" si="8"/>
        <v>0</v>
      </c>
      <c r="CC95" s="143">
        <f t="shared" si="8"/>
        <v>0</v>
      </c>
      <c r="CD95" s="143">
        <f t="shared" si="8"/>
        <v>0</v>
      </c>
      <c r="CE95" s="143">
        <f t="shared" si="8"/>
        <v>0</v>
      </c>
      <c r="CF95" s="143">
        <f t="shared" si="8"/>
        <v>0</v>
      </c>
      <c r="CG95" s="143">
        <f t="shared" si="8"/>
        <v>0</v>
      </c>
    </row>
    <row r="96" spans="1:167" ht="15.75" x14ac:dyDescent="0.25">
      <c r="BS96" s="107" t="s">
        <v>30</v>
      </c>
      <c r="BT96" s="129"/>
      <c r="BU96" s="118">
        <f t="shared" ref="BU96:CG96" si="9">MAX(BU68:BU88)</f>
        <v>112.32</v>
      </c>
      <c r="BV96" s="118">
        <f t="shared" si="9"/>
        <v>0.71089999999999998</v>
      </c>
      <c r="BW96" s="118">
        <f t="shared" si="9"/>
        <v>0.9758</v>
      </c>
      <c r="BX96" s="118">
        <f t="shared" si="9"/>
        <v>0.8891</v>
      </c>
      <c r="BY96" s="118">
        <f t="shared" si="9"/>
        <v>1274.5999999999999</v>
      </c>
      <c r="BZ96" s="118">
        <f t="shared" si="9"/>
        <v>17.72</v>
      </c>
      <c r="CA96" s="118">
        <f t="shared" si="9"/>
        <v>1.3253999999999999</v>
      </c>
      <c r="CB96" s="118">
        <f t="shared" si="9"/>
        <v>1.3166</v>
      </c>
      <c r="CC96" s="118">
        <f t="shared" si="9"/>
        <v>8.1605000000000008</v>
      </c>
      <c r="CD96" s="118">
        <f t="shared" si="9"/>
        <v>8.3442000000000007</v>
      </c>
      <c r="CE96" s="118">
        <f t="shared" si="9"/>
        <v>6.6155999999999997</v>
      </c>
      <c r="CF96" s="118">
        <f t="shared" si="9"/>
        <v>0.71223999999999998</v>
      </c>
      <c r="CG96" s="118">
        <f t="shared" si="9"/>
        <v>1</v>
      </c>
    </row>
    <row r="97" spans="71:85" ht="15.75" x14ac:dyDescent="0.25">
      <c r="BS97" s="107" t="s">
        <v>31</v>
      </c>
      <c r="BT97" s="129"/>
      <c r="BU97" s="118">
        <f t="shared" ref="BU97:CF97" si="10">MIN(BU68:BU88)</f>
        <v>107.07</v>
      </c>
      <c r="BV97" s="118">
        <f t="shared" si="10"/>
        <v>0.6855</v>
      </c>
      <c r="BW97" s="118">
        <f t="shared" si="10"/>
        <v>0.95220000000000005</v>
      </c>
      <c r="BX97" s="118">
        <f t="shared" si="10"/>
        <v>0.87539999999999996</v>
      </c>
      <c r="BY97" s="118">
        <f t="shared" si="10"/>
        <v>1215.26</v>
      </c>
      <c r="BZ97" s="118">
        <f t="shared" si="10"/>
        <v>14.967000000000001</v>
      </c>
      <c r="CA97" s="118">
        <f t="shared" si="10"/>
        <v>1.2798</v>
      </c>
      <c r="CB97" s="118">
        <f t="shared" si="10"/>
        <v>1.2516</v>
      </c>
      <c r="CC97" s="118">
        <f t="shared" si="10"/>
        <v>8.048</v>
      </c>
      <c r="CD97" s="118">
        <f t="shared" si="10"/>
        <v>8.0996000000000006</v>
      </c>
      <c r="CE97" s="118">
        <f t="shared" si="10"/>
        <v>6.5155000000000003</v>
      </c>
      <c r="CF97" s="118">
        <f t="shared" si="10"/>
        <v>0.70748</v>
      </c>
      <c r="CG97" s="118">
        <f>MAX(CG69:CG89)</f>
        <v>1</v>
      </c>
    </row>
    <row r="99" spans="71:85" ht="15.75" x14ac:dyDescent="0.25">
      <c r="BU99" s="118">
        <f t="shared" ref="BU99:CG99" si="11">BU96-BU97</f>
        <v>5.25</v>
      </c>
      <c r="BV99" s="118">
        <f t="shared" si="11"/>
        <v>2.5399999999999978E-2</v>
      </c>
      <c r="BW99" s="118">
        <f t="shared" si="11"/>
        <v>2.3599999999999954E-2</v>
      </c>
      <c r="BX99" s="118">
        <f t="shared" si="11"/>
        <v>1.3700000000000045E-2</v>
      </c>
      <c r="BY99" s="118">
        <f t="shared" si="11"/>
        <v>59.339999999999918</v>
      </c>
      <c r="BZ99" s="118">
        <f t="shared" si="11"/>
        <v>2.7529999999999983</v>
      </c>
      <c r="CA99" s="118">
        <f t="shared" si="11"/>
        <v>4.5599999999999863E-2</v>
      </c>
      <c r="CB99" s="118">
        <f t="shared" si="11"/>
        <v>6.4999999999999947E-2</v>
      </c>
      <c r="CC99" s="118">
        <f t="shared" si="11"/>
        <v>0.11250000000000071</v>
      </c>
      <c r="CD99" s="118">
        <f t="shared" si="11"/>
        <v>0.24460000000000015</v>
      </c>
      <c r="CE99" s="118">
        <f t="shared" si="11"/>
        <v>0.10009999999999941</v>
      </c>
      <c r="CF99" s="118">
        <f t="shared" si="11"/>
        <v>4.7599999999999865E-3</v>
      </c>
      <c r="CG99" s="118">
        <f t="shared" si="11"/>
        <v>0</v>
      </c>
    </row>
  </sheetData>
  <mergeCells count="22">
    <mergeCell ref="X6:Y6"/>
    <mergeCell ref="AA6:AB6"/>
    <mergeCell ref="BB6:BC6"/>
    <mergeCell ref="BE6:BF6"/>
    <mergeCell ref="BH6:BI6"/>
    <mergeCell ref="AD6:AE6"/>
    <mergeCell ref="AG6:AH6"/>
    <mergeCell ref="AJ6:AK6"/>
    <mergeCell ref="BN6:BO6"/>
    <mergeCell ref="AM6:AN6"/>
    <mergeCell ref="AP6:AQ6"/>
    <mergeCell ref="AS6:AT6"/>
    <mergeCell ref="AV6:AW6"/>
    <mergeCell ref="AY6:AZ6"/>
    <mergeCell ref="BK6:BL6"/>
    <mergeCell ref="R6:S6"/>
    <mergeCell ref="U6:V6"/>
    <mergeCell ref="C6:D6"/>
    <mergeCell ref="F6:G6"/>
    <mergeCell ref="I6:J6"/>
    <mergeCell ref="L6:M6"/>
    <mergeCell ref="O6:P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99"/>
  <sheetViews>
    <sheetView zoomScale="80" zoomScaleNormal="80" workbookViewId="0">
      <pane xSplit="2" ySplit="13" topLeftCell="BJ14" activePane="bottomRight" state="frozen"/>
      <selection pane="topRight" activeCell="C1" sqref="C1"/>
      <selection pane="bottomLeft" activeCell="A14" sqref="A14"/>
      <selection pane="bottomRight" activeCell="BJ39" sqref="BJ39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0.28515625" style="158" customWidth="1"/>
    <col min="18" max="18" width="19.5703125" style="158" customWidth="1"/>
    <col min="19" max="19" width="18.42578125" style="158" customWidth="1"/>
    <col min="20" max="20" width="10.5703125" style="158" customWidth="1"/>
    <col min="21" max="21" width="19.5703125" style="158" customWidth="1"/>
    <col min="22" max="22" width="22" style="158" customWidth="1"/>
    <col min="23" max="23" width="10" style="158" customWidth="1"/>
    <col min="24" max="24" width="20.42578125" style="158" customWidth="1"/>
    <col min="25" max="25" width="19.28515625" style="158" customWidth="1"/>
    <col min="26" max="26" width="10.7109375" style="158" customWidth="1"/>
    <col min="27" max="27" width="20.42578125" style="158" customWidth="1"/>
    <col min="28" max="28" width="17.5703125" style="158" customWidth="1"/>
    <col min="29" max="29" width="9.85546875" style="158" customWidth="1"/>
    <col min="30" max="30" width="18.42578125" style="158" customWidth="1"/>
    <col min="31" max="31" width="17.140625" style="158" customWidth="1"/>
    <col min="32" max="32" width="10.28515625" style="158" customWidth="1"/>
    <col min="33" max="33" width="20.140625" style="158" customWidth="1"/>
    <col min="34" max="34" width="18.7109375" style="158" customWidth="1"/>
    <col min="35" max="35" width="11.7109375" style="158" customWidth="1"/>
    <col min="36" max="36" width="20.28515625" style="158" customWidth="1"/>
    <col min="37" max="37" width="18.85546875" style="158" customWidth="1"/>
    <col min="38" max="38" width="9.140625" style="158" customWidth="1"/>
    <col min="39" max="39" width="21.28515625" style="158" customWidth="1"/>
    <col min="40" max="40" width="19.85546875" style="158" customWidth="1"/>
    <col min="41" max="41" width="10" style="158" customWidth="1"/>
    <col min="42" max="43" width="19.85546875" style="158" customWidth="1"/>
    <col min="44" max="44" width="10.5703125" style="158" customWidth="1"/>
    <col min="45" max="45" width="18" style="158" customWidth="1"/>
    <col min="46" max="46" width="16.140625" style="158" customWidth="1"/>
    <col min="47" max="47" width="8.7109375" style="158" customWidth="1"/>
    <col min="48" max="48" width="21.7109375" style="158" customWidth="1"/>
    <col min="49" max="49" width="18" style="158" customWidth="1"/>
    <col min="50" max="50" width="9.85546875" style="158" customWidth="1"/>
    <col min="51" max="51" width="17.7109375" style="158" customWidth="1"/>
    <col min="52" max="52" width="18.42578125" style="158" customWidth="1"/>
    <col min="53" max="53" width="10.5703125" style="158" customWidth="1"/>
    <col min="54" max="54" width="18.28515625" style="158" customWidth="1"/>
    <col min="55" max="55" width="16.42578125" style="158" customWidth="1"/>
    <col min="56" max="56" width="11.7109375" style="158" customWidth="1"/>
    <col min="57" max="57" width="19" style="158" customWidth="1"/>
    <col min="58" max="58" width="16.42578125" style="158" customWidth="1"/>
    <col min="59" max="59" width="13.140625" style="158" customWidth="1"/>
    <col min="60" max="60" width="19.140625" style="158" customWidth="1"/>
    <col min="61" max="61" width="16.42578125" style="158" customWidth="1"/>
    <col min="62" max="62" width="11.85546875" style="158" customWidth="1"/>
    <col min="63" max="63" width="19.28515625" style="158" customWidth="1"/>
    <col min="64" max="64" width="16.42578125" style="158" customWidth="1"/>
    <col min="65" max="65" width="10.7109375" style="158" customWidth="1"/>
    <col min="66" max="66" width="21.140625" style="161" customWidth="1"/>
    <col min="67" max="67" width="20.28515625" style="161" customWidth="1"/>
    <col min="68" max="68" width="20.28515625" style="227" customWidth="1"/>
    <col min="69" max="69" width="20.28515625" style="158" customWidth="1"/>
    <col min="70" max="70" width="14.7109375" style="160" customWidth="1"/>
    <col min="71" max="71" width="14.140625" style="160" customWidth="1"/>
    <col min="72" max="72" width="25.140625" style="160" customWidth="1"/>
    <col min="73" max="73" width="16.5703125" style="160" customWidth="1"/>
    <col min="74" max="75" width="11.7109375" style="160" customWidth="1"/>
    <col min="76" max="76" width="11.7109375" style="107" customWidth="1"/>
    <col min="77" max="77" width="19.5703125" style="160" customWidth="1"/>
    <col min="78" max="78" width="13.85546875" style="160" customWidth="1"/>
    <col min="79" max="83" width="11.7109375" style="160" customWidth="1"/>
    <col min="84" max="84" width="12.5703125" style="108" customWidth="1"/>
    <col min="85" max="85" width="11.7109375" style="107" customWidth="1"/>
    <col min="86" max="98" width="13.28515625" style="160" customWidth="1"/>
    <col min="99" max="167" width="13.28515625" style="159" customWidth="1"/>
    <col min="168" max="16384" width="9.140625" style="158"/>
  </cols>
  <sheetData>
    <row r="1" spans="1:170" x14ac:dyDescent="0.2">
      <c r="B1" s="159"/>
      <c r="BN1" s="158"/>
      <c r="BO1" s="158"/>
      <c r="BR1" s="163"/>
      <c r="BS1" s="163"/>
      <c r="BX1" s="160"/>
      <c r="BZ1" s="107"/>
      <c r="CF1" s="160"/>
      <c r="CG1" s="160"/>
      <c r="CH1" s="108"/>
      <c r="CI1" s="107"/>
      <c r="FL1" s="159"/>
      <c r="FM1" s="159"/>
      <c r="FN1" s="159"/>
    </row>
    <row r="2" spans="1:170" x14ac:dyDescent="0.2">
      <c r="B2" s="159"/>
      <c r="BN2" s="158"/>
      <c r="BO2" s="158"/>
      <c r="BR2" s="163"/>
      <c r="BS2" s="163"/>
      <c r="BX2" s="160"/>
      <c r="BZ2" s="107"/>
      <c r="CF2" s="160"/>
      <c r="CG2" s="160"/>
      <c r="CH2" s="108"/>
      <c r="CI2" s="107"/>
      <c r="FL2" s="159"/>
      <c r="FM2" s="159"/>
      <c r="FN2" s="159"/>
    </row>
    <row r="3" spans="1:170" ht="15.95" customHeight="1" x14ac:dyDescent="0.25">
      <c r="A3" s="27" t="s">
        <v>32</v>
      </c>
      <c r="B3" s="204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 t="s">
        <v>0</v>
      </c>
      <c r="AF3" s="188"/>
      <c r="AG3" s="188"/>
      <c r="AH3" s="188"/>
      <c r="AI3" s="188"/>
      <c r="AJ3" s="188"/>
      <c r="AK3" s="222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221"/>
      <c r="BO3" s="221"/>
      <c r="BP3" s="228"/>
      <c r="BQ3" s="171"/>
      <c r="BR3" s="169"/>
      <c r="BS3" s="169"/>
      <c r="BT3" s="169"/>
      <c r="BU3" s="169"/>
      <c r="BV3" s="169"/>
      <c r="BW3" s="169"/>
      <c r="BX3" s="169"/>
      <c r="BY3" s="107"/>
    </row>
    <row r="4" spans="1:170" ht="15.95" customHeight="1" x14ac:dyDescent="0.25">
      <c r="A4" s="27"/>
      <c r="B4" s="204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222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221"/>
      <c r="BO4" s="221"/>
      <c r="BP4" s="228"/>
      <c r="BQ4" s="171"/>
      <c r="BR4" s="169"/>
      <c r="BS4" s="169"/>
      <c r="BT4" s="169"/>
      <c r="BU4" s="169"/>
      <c r="BV4" s="169"/>
      <c r="BW4" s="169"/>
      <c r="BX4" s="169"/>
      <c r="BY4" s="107"/>
    </row>
    <row r="5" spans="1:170" ht="15.95" customHeight="1" x14ac:dyDescent="0.25">
      <c r="A5" s="28"/>
      <c r="B5" s="220" t="s">
        <v>150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95"/>
      <c r="BO5" s="195"/>
      <c r="BP5" s="229"/>
      <c r="BQ5" s="219"/>
      <c r="BR5" s="243"/>
      <c r="BS5" s="165"/>
      <c r="BT5" s="165"/>
      <c r="BU5" s="165"/>
      <c r="BV5" s="165"/>
      <c r="BW5" s="169"/>
      <c r="BX5" s="169"/>
      <c r="BY5" s="107"/>
    </row>
    <row r="6" spans="1:170" s="196" customFormat="1" ht="15.95" customHeight="1" thickBot="1" x14ac:dyDescent="0.3">
      <c r="A6" s="29" t="s">
        <v>1</v>
      </c>
      <c r="B6" s="199"/>
      <c r="C6" s="373" t="s">
        <v>149</v>
      </c>
      <c r="D6" s="373"/>
      <c r="E6" s="256"/>
      <c r="F6" s="373" t="s">
        <v>148</v>
      </c>
      <c r="G6" s="373"/>
      <c r="H6" s="216"/>
      <c r="I6" s="373" t="s">
        <v>147</v>
      </c>
      <c r="J6" s="373"/>
      <c r="K6" s="216"/>
      <c r="L6" s="373" t="s">
        <v>146</v>
      </c>
      <c r="M6" s="373"/>
      <c r="N6" s="218"/>
      <c r="O6" s="373" t="s">
        <v>145</v>
      </c>
      <c r="P6" s="373"/>
      <c r="Q6" s="216"/>
      <c r="R6" s="373" t="s">
        <v>144</v>
      </c>
      <c r="S6" s="373"/>
      <c r="T6" s="216"/>
      <c r="U6" s="373" t="s">
        <v>143</v>
      </c>
      <c r="V6" s="373"/>
      <c r="W6" s="218"/>
      <c r="X6" s="373" t="s">
        <v>142</v>
      </c>
      <c r="Y6" s="373"/>
      <c r="Z6" s="218"/>
      <c r="AA6" s="373" t="s">
        <v>141</v>
      </c>
      <c r="AB6" s="373"/>
      <c r="AC6" s="216"/>
      <c r="AD6" s="373" t="s">
        <v>140</v>
      </c>
      <c r="AE6" s="373"/>
      <c r="AF6" s="216"/>
      <c r="AG6" s="373" t="s">
        <v>139</v>
      </c>
      <c r="AH6" s="373"/>
      <c r="AI6" s="216"/>
      <c r="AJ6" s="373" t="s">
        <v>138</v>
      </c>
      <c r="AK6" s="373"/>
      <c r="AL6" s="216"/>
      <c r="AM6" s="373" t="s">
        <v>137</v>
      </c>
      <c r="AN6" s="373"/>
      <c r="AO6" s="256"/>
      <c r="AP6" s="373" t="s">
        <v>136</v>
      </c>
      <c r="AQ6" s="373"/>
      <c r="AR6" s="216"/>
      <c r="AS6" s="373" t="s">
        <v>135</v>
      </c>
      <c r="AT6" s="373"/>
      <c r="AU6" s="216"/>
      <c r="AV6" s="373" t="s">
        <v>134</v>
      </c>
      <c r="AW6" s="373"/>
      <c r="AX6" s="216"/>
      <c r="AY6" s="373" t="s">
        <v>133</v>
      </c>
      <c r="AZ6" s="373"/>
      <c r="BA6" s="216"/>
      <c r="BB6" s="373" t="s">
        <v>132</v>
      </c>
      <c r="BC6" s="373"/>
      <c r="BD6" s="256"/>
      <c r="BE6" s="373" t="s">
        <v>131</v>
      </c>
      <c r="BF6" s="373"/>
      <c r="BG6" s="256"/>
      <c r="BH6" s="373" t="s">
        <v>130</v>
      </c>
      <c r="BI6" s="373"/>
      <c r="BJ6" s="256"/>
      <c r="BK6" s="373" t="s">
        <v>129</v>
      </c>
      <c r="BL6" s="373"/>
      <c r="BM6" s="216"/>
      <c r="BN6" s="373" t="s">
        <v>2</v>
      </c>
      <c r="BO6" s="373"/>
      <c r="BP6" s="231"/>
      <c r="BQ6" s="215"/>
      <c r="BR6" s="244"/>
      <c r="BS6" s="243"/>
      <c r="BT6" s="243"/>
      <c r="BU6" s="243"/>
      <c r="BV6" s="243"/>
      <c r="BW6" s="243"/>
      <c r="BX6" s="165"/>
      <c r="BY6" s="107"/>
      <c r="BZ6" s="160"/>
      <c r="CA6" s="160"/>
      <c r="CB6" s="160"/>
      <c r="CC6" s="160"/>
      <c r="CD6" s="160"/>
      <c r="CE6" s="160"/>
      <c r="CF6" s="108"/>
      <c r="CG6" s="107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</row>
    <row r="7" spans="1:170" ht="15.95" customHeight="1" thickTop="1" x14ac:dyDescent="0.25">
      <c r="A7" s="28"/>
      <c r="B7" s="205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7"/>
      <c r="BO7" s="187"/>
      <c r="BP7" s="232"/>
      <c r="BQ7" s="203"/>
      <c r="BR7" s="245"/>
      <c r="BS7" s="165"/>
      <c r="BT7" s="165"/>
      <c r="BU7" s="165"/>
      <c r="BV7" s="165"/>
      <c r="BW7" s="165"/>
      <c r="BX7" s="165"/>
      <c r="BY7" s="107"/>
    </row>
    <row r="8" spans="1:170" ht="15.6" customHeight="1" x14ac:dyDescent="0.25">
      <c r="A8" s="28"/>
      <c r="B8" s="205"/>
      <c r="C8" s="187"/>
      <c r="D8" s="187" t="s">
        <v>3</v>
      </c>
      <c r="E8" s="187"/>
      <c r="F8" s="187"/>
      <c r="G8" s="187" t="s">
        <v>3</v>
      </c>
      <c r="H8" s="188"/>
      <c r="I8" s="187"/>
      <c r="J8" s="187" t="s">
        <v>3</v>
      </c>
      <c r="K8" s="188"/>
      <c r="L8" s="187"/>
      <c r="M8" s="187" t="s">
        <v>3</v>
      </c>
      <c r="N8" s="188"/>
      <c r="O8" s="187"/>
      <c r="P8" s="187" t="s">
        <v>3</v>
      </c>
      <c r="Q8" s="188"/>
      <c r="R8" s="187"/>
      <c r="S8" s="187" t="s">
        <v>3</v>
      </c>
      <c r="T8" s="188"/>
      <c r="U8" s="187"/>
      <c r="V8" s="187" t="s">
        <v>3</v>
      </c>
      <c r="W8" s="188"/>
      <c r="X8" s="187"/>
      <c r="Y8" s="187" t="s">
        <v>3</v>
      </c>
      <c r="Z8" s="188"/>
      <c r="AA8" s="187"/>
      <c r="AB8" s="187" t="s">
        <v>3</v>
      </c>
      <c r="AC8" s="188"/>
      <c r="AD8" s="187"/>
      <c r="AE8" s="187" t="s">
        <v>3</v>
      </c>
      <c r="AF8" s="188"/>
      <c r="AG8" s="187"/>
      <c r="AH8" s="187" t="s">
        <v>3</v>
      </c>
      <c r="AI8" s="188"/>
      <c r="AJ8" s="187"/>
      <c r="AK8" s="187" t="s">
        <v>3</v>
      </c>
      <c r="AL8" s="188"/>
      <c r="AM8" s="187"/>
      <c r="AN8" s="187" t="s">
        <v>3</v>
      </c>
      <c r="AO8" s="187"/>
      <c r="AP8" s="187"/>
      <c r="AQ8" s="187" t="s">
        <v>3</v>
      </c>
      <c r="AR8" s="188"/>
      <c r="AS8" s="187"/>
      <c r="AT8" s="187" t="s">
        <v>3</v>
      </c>
      <c r="AU8" s="188"/>
      <c r="AV8" s="187"/>
      <c r="AW8" s="187" t="s">
        <v>3</v>
      </c>
      <c r="AX8" s="188"/>
      <c r="AY8" s="187"/>
      <c r="AZ8" s="187" t="s">
        <v>3</v>
      </c>
      <c r="BA8" s="188"/>
      <c r="BB8" s="187"/>
      <c r="BC8" s="187" t="s">
        <v>3</v>
      </c>
      <c r="BD8" s="187"/>
      <c r="BE8" s="187"/>
      <c r="BF8" s="187" t="s">
        <v>3</v>
      </c>
      <c r="BG8" s="187"/>
      <c r="BH8" s="187"/>
      <c r="BI8" s="187" t="s">
        <v>3</v>
      </c>
      <c r="BJ8" s="187"/>
      <c r="BK8" s="187"/>
      <c r="BL8" s="187" t="s">
        <v>3</v>
      </c>
      <c r="BM8" s="188"/>
      <c r="BN8" s="187"/>
      <c r="BO8" s="187" t="s">
        <v>3</v>
      </c>
      <c r="BP8" s="232"/>
      <c r="BQ8" s="203"/>
      <c r="BR8" s="245"/>
      <c r="BS8" s="165"/>
      <c r="BT8" s="165"/>
      <c r="BU8" s="165"/>
      <c r="BV8" s="165"/>
      <c r="BW8" s="165"/>
      <c r="BX8" s="165"/>
      <c r="BY8" s="107"/>
    </row>
    <row r="9" spans="1:170" ht="15.95" customHeight="1" x14ac:dyDescent="0.25">
      <c r="A9" s="30"/>
      <c r="B9" s="205"/>
      <c r="C9" s="187" t="s">
        <v>3</v>
      </c>
      <c r="D9" s="187" t="s">
        <v>19</v>
      </c>
      <c r="E9" s="187"/>
      <c r="F9" s="187" t="s">
        <v>3</v>
      </c>
      <c r="G9" s="187" t="s">
        <v>19</v>
      </c>
      <c r="H9" s="187"/>
      <c r="I9" s="187" t="s">
        <v>3</v>
      </c>
      <c r="J9" s="187" t="s">
        <v>19</v>
      </c>
      <c r="K9" s="187"/>
      <c r="L9" s="187" t="s">
        <v>3</v>
      </c>
      <c r="M9" s="187" t="s">
        <v>19</v>
      </c>
      <c r="N9" s="187"/>
      <c r="O9" s="187" t="s">
        <v>3</v>
      </c>
      <c r="P9" s="187" t="s">
        <v>19</v>
      </c>
      <c r="Q9" s="187"/>
      <c r="R9" s="187" t="s">
        <v>3</v>
      </c>
      <c r="S9" s="187" t="s">
        <v>19</v>
      </c>
      <c r="T9" s="187"/>
      <c r="U9" s="187" t="s">
        <v>3</v>
      </c>
      <c r="V9" s="187" t="s">
        <v>19</v>
      </c>
      <c r="W9" s="187"/>
      <c r="X9" s="187" t="s">
        <v>3</v>
      </c>
      <c r="Y9" s="187" t="s">
        <v>19</v>
      </c>
      <c r="Z9" s="187"/>
      <c r="AA9" s="187" t="s">
        <v>3</v>
      </c>
      <c r="AB9" s="187" t="s">
        <v>19</v>
      </c>
      <c r="AC9" s="187"/>
      <c r="AD9" s="187" t="s">
        <v>3</v>
      </c>
      <c r="AE9" s="187" t="s">
        <v>19</v>
      </c>
      <c r="AF9" s="187"/>
      <c r="AG9" s="187" t="s">
        <v>3</v>
      </c>
      <c r="AH9" s="187" t="s">
        <v>19</v>
      </c>
      <c r="AI9" s="187"/>
      <c r="AJ9" s="187" t="s">
        <v>3</v>
      </c>
      <c r="AK9" s="187" t="s">
        <v>19</v>
      </c>
      <c r="AL9" s="187"/>
      <c r="AM9" s="187" t="s">
        <v>3</v>
      </c>
      <c r="AN9" s="187" t="s">
        <v>19</v>
      </c>
      <c r="AO9" s="187"/>
      <c r="AP9" s="187" t="s">
        <v>3</v>
      </c>
      <c r="AQ9" s="187" t="s">
        <v>19</v>
      </c>
      <c r="AR9" s="187"/>
      <c r="AS9" s="187" t="s">
        <v>3</v>
      </c>
      <c r="AT9" s="187" t="s">
        <v>19</v>
      </c>
      <c r="AU9" s="187"/>
      <c r="AV9" s="187" t="s">
        <v>3</v>
      </c>
      <c r="AW9" s="187" t="s">
        <v>19</v>
      </c>
      <c r="AX9" s="187"/>
      <c r="AY9" s="187" t="s">
        <v>3</v>
      </c>
      <c r="AZ9" s="187" t="s">
        <v>19</v>
      </c>
      <c r="BA9" s="187"/>
      <c r="BB9" s="187" t="s">
        <v>3</v>
      </c>
      <c r="BC9" s="187" t="s">
        <v>19</v>
      </c>
      <c r="BD9" s="187"/>
      <c r="BE9" s="187" t="s">
        <v>3</v>
      </c>
      <c r="BF9" s="187" t="s">
        <v>19</v>
      </c>
      <c r="BG9" s="187"/>
      <c r="BH9" s="187" t="s">
        <v>3</v>
      </c>
      <c r="BI9" s="187" t="s">
        <v>19</v>
      </c>
      <c r="BJ9" s="187"/>
      <c r="BK9" s="187" t="s">
        <v>3</v>
      </c>
      <c r="BL9" s="187" t="s">
        <v>19</v>
      </c>
      <c r="BM9" s="187"/>
      <c r="BN9" s="187" t="s">
        <v>3</v>
      </c>
      <c r="BO9" s="187" t="s">
        <v>19</v>
      </c>
      <c r="BP9" s="232"/>
      <c r="BQ9" s="203"/>
      <c r="BR9" s="245"/>
      <c r="BS9" s="245"/>
      <c r="BT9" s="245"/>
      <c r="BU9" s="245"/>
      <c r="BV9" s="245"/>
      <c r="BW9" s="245"/>
      <c r="BX9" s="245"/>
      <c r="BY9" s="107"/>
    </row>
    <row r="10" spans="1:170" ht="15.95" customHeight="1" x14ac:dyDescent="0.25">
      <c r="A10" s="28"/>
      <c r="B10" s="214" t="s">
        <v>20</v>
      </c>
      <c r="C10" s="187" t="s">
        <v>23</v>
      </c>
      <c r="D10" s="187" t="s">
        <v>21</v>
      </c>
      <c r="E10" s="187"/>
      <c r="F10" s="187" t="s">
        <v>23</v>
      </c>
      <c r="G10" s="187" t="s">
        <v>21</v>
      </c>
      <c r="H10" s="187"/>
      <c r="I10" s="187" t="s">
        <v>23</v>
      </c>
      <c r="J10" s="187" t="s">
        <v>21</v>
      </c>
      <c r="K10" s="187"/>
      <c r="L10" s="187" t="s">
        <v>23</v>
      </c>
      <c r="M10" s="187" t="s">
        <v>21</v>
      </c>
      <c r="N10" s="187"/>
      <c r="O10" s="187" t="s">
        <v>23</v>
      </c>
      <c r="P10" s="187" t="s">
        <v>21</v>
      </c>
      <c r="Q10" s="187"/>
      <c r="R10" s="187" t="s">
        <v>23</v>
      </c>
      <c r="S10" s="187" t="s">
        <v>21</v>
      </c>
      <c r="T10" s="187"/>
      <c r="U10" s="187" t="s">
        <v>23</v>
      </c>
      <c r="V10" s="187" t="s">
        <v>21</v>
      </c>
      <c r="W10" s="187"/>
      <c r="X10" s="187" t="s">
        <v>23</v>
      </c>
      <c r="Y10" s="187" t="s">
        <v>21</v>
      </c>
      <c r="Z10" s="187"/>
      <c r="AA10" s="187" t="s">
        <v>23</v>
      </c>
      <c r="AB10" s="187" t="s">
        <v>21</v>
      </c>
      <c r="AC10" s="187"/>
      <c r="AD10" s="187" t="s">
        <v>23</v>
      </c>
      <c r="AE10" s="187" t="s">
        <v>21</v>
      </c>
      <c r="AF10" s="187"/>
      <c r="AG10" s="187" t="s">
        <v>23</v>
      </c>
      <c r="AH10" s="187" t="s">
        <v>21</v>
      </c>
      <c r="AI10" s="187"/>
      <c r="AJ10" s="187" t="s">
        <v>23</v>
      </c>
      <c r="AK10" s="187" t="s">
        <v>21</v>
      </c>
      <c r="AL10" s="187"/>
      <c r="AM10" s="187" t="s">
        <v>23</v>
      </c>
      <c r="AN10" s="187" t="s">
        <v>21</v>
      </c>
      <c r="AO10" s="187"/>
      <c r="AP10" s="187" t="s">
        <v>23</v>
      </c>
      <c r="AQ10" s="187" t="s">
        <v>21</v>
      </c>
      <c r="AR10" s="187"/>
      <c r="AS10" s="187" t="s">
        <v>23</v>
      </c>
      <c r="AT10" s="187" t="s">
        <v>21</v>
      </c>
      <c r="AU10" s="187"/>
      <c r="AV10" s="187" t="s">
        <v>23</v>
      </c>
      <c r="AW10" s="187" t="s">
        <v>21</v>
      </c>
      <c r="AX10" s="187"/>
      <c r="AY10" s="187" t="s">
        <v>23</v>
      </c>
      <c r="AZ10" s="187" t="s">
        <v>21</v>
      </c>
      <c r="BA10" s="187"/>
      <c r="BB10" s="187" t="s">
        <v>23</v>
      </c>
      <c r="BC10" s="187" t="s">
        <v>21</v>
      </c>
      <c r="BD10" s="187"/>
      <c r="BE10" s="187" t="s">
        <v>23</v>
      </c>
      <c r="BF10" s="187" t="s">
        <v>21</v>
      </c>
      <c r="BG10" s="187"/>
      <c r="BH10" s="187" t="s">
        <v>23</v>
      </c>
      <c r="BI10" s="187" t="s">
        <v>21</v>
      </c>
      <c r="BJ10" s="187"/>
      <c r="BK10" s="187" t="s">
        <v>23</v>
      </c>
      <c r="BL10" s="187" t="s">
        <v>21</v>
      </c>
      <c r="BM10" s="187"/>
      <c r="BN10" s="187" t="s">
        <v>24</v>
      </c>
      <c r="BO10" s="187" t="s">
        <v>21</v>
      </c>
      <c r="BP10" s="232"/>
      <c r="BQ10" s="203"/>
      <c r="BR10" s="245"/>
      <c r="BS10" s="245"/>
      <c r="BT10" s="245"/>
      <c r="BU10" s="245"/>
      <c r="BV10" s="245"/>
      <c r="BW10" s="245"/>
      <c r="BX10" s="245"/>
      <c r="BY10" s="107"/>
    </row>
    <row r="11" spans="1:170" s="210" customFormat="1" ht="15.75" customHeight="1" x14ac:dyDescent="0.25">
      <c r="A11" s="39"/>
      <c r="B11" s="213"/>
      <c r="C11" s="187"/>
      <c r="D11" s="187" t="s">
        <v>22</v>
      </c>
      <c r="E11" s="187"/>
      <c r="F11" s="187"/>
      <c r="G11" s="187" t="s">
        <v>22</v>
      </c>
      <c r="H11" s="187"/>
      <c r="I11" s="187"/>
      <c r="J11" s="187" t="s">
        <v>22</v>
      </c>
      <c r="K11" s="187"/>
      <c r="L11" s="187"/>
      <c r="M11" s="187" t="s">
        <v>22</v>
      </c>
      <c r="N11" s="187"/>
      <c r="O11" s="187"/>
      <c r="P11" s="187" t="s">
        <v>22</v>
      </c>
      <c r="Q11" s="187"/>
      <c r="R11" s="187"/>
      <c r="S11" s="187" t="s">
        <v>22</v>
      </c>
      <c r="T11" s="187"/>
      <c r="U11" s="187"/>
      <c r="V11" s="187" t="s">
        <v>22</v>
      </c>
      <c r="W11" s="187"/>
      <c r="X11" s="187"/>
      <c r="Y11" s="187" t="s">
        <v>22</v>
      </c>
      <c r="Z11" s="187"/>
      <c r="AA11" s="187"/>
      <c r="AB11" s="187" t="s">
        <v>22</v>
      </c>
      <c r="AC11" s="187"/>
      <c r="AD11" s="187"/>
      <c r="AE11" s="187" t="s">
        <v>22</v>
      </c>
      <c r="AF11" s="187"/>
      <c r="AG11" s="187"/>
      <c r="AH11" s="187" t="s">
        <v>22</v>
      </c>
      <c r="AI11" s="187"/>
      <c r="AJ11" s="187"/>
      <c r="AK11" s="187" t="s">
        <v>22</v>
      </c>
      <c r="AL11" s="187"/>
      <c r="AM11" s="187"/>
      <c r="AN11" s="187" t="s">
        <v>22</v>
      </c>
      <c r="AO11" s="187"/>
      <c r="AP11" s="187"/>
      <c r="AQ11" s="187" t="s">
        <v>22</v>
      </c>
      <c r="AR11" s="187"/>
      <c r="AS11" s="187"/>
      <c r="AT11" s="187" t="s">
        <v>22</v>
      </c>
      <c r="AU11" s="187"/>
      <c r="AV11" s="187"/>
      <c r="AW11" s="187" t="s">
        <v>22</v>
      </c>
      <c r="AX11" s="187"/>
      <c r="AY11" s="187"/>
      <c r="AZ11" s="187" t="s">
        <v>22</v>
      </c>
      <c r="BA11" s="187"/>
      <c r="BB11" s="187"/>
      <c r="BC11" s="187" t="s">
        <v>22</v>
      </c>
      <c r="BD11" s="187"/>
      <c r="BE11" s="187"/>
      <c r="BF11" s="187" t="s">
        <v>22</v>
      </c>
      <c r="BG11" s="187"/>
      <c r="BH11" s="187"/>
      <c r="BI11" s="187" t="s">
        <v>22</v>
      </c>
      <c r="BJ11" s="187"/>
      <c r="BK11" s="187"/>
      <c r="BL11" s="187" t="s">
        <v>22</v>
      </c>
      <c r="BM11" s="187"/>
      <c r="BN11" s="187"/>
      <c r="BO11" s="187" t="s">
        <v>22</v>
      </c>
      <c r="BP11" s="232"/>
      <c r="BQ11" s="203"/>
      <c r="BR11" s="245"/>
      <c r="BS11" s="245"/>
      <c r="BT11" s="245"/>
      <c r="BU11" s="245"/>
      <c r="BV11" s="245"/>
      <c r="BW11" s="245"/>
      <c r="BX11" s="245"/>
      <c r="BY11" s="114"/>
      <c r="BZ11" s="212"/>
      <c r="CA11" s="212"/>
      <c r="CB11" s="212"/>
      <c r="CC11" s="212"/>
      <c r="CD11" s="212"/>
      <c r="CE11" s="212"/>
      <c r="CF11" s="116"/>
      <c r="CG11" s="114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</row>
    <row r="12" spans="1:170" ht="15.95" customHeight="1" x14ac:dyDescent="0.25">
      <c r="A12" s="28"/>
      <c r="B12" s="205"/>
      <c r="C12" s="187"/>
      <c r="D12" s="187" t="s">
        <v>4</v>
      </c>
      <c r="E12" s="187"/>
      <c r="F12" s="187"/>
      <c r="G12" s="187" t="s">
        <v>4</v>
      </c>
      <c r="H12" s="187"/>
      <c r="I12" s="187"/>
      <c r="J12" s="187" t="s">
        <v>4</v>
      </c>
      <c r="K12" s="187"/>
      <c r="L12" s="187"/>
      <c r="M12" s="187" t="s">
        <v>4</v>
      </c>
      <c r="N12" s="188"/>
      <c r="O12" s="187"/>
      <c r="P12" s="187" t="s">
        <v>4</v>
      </c>
      <c r="Q12" s="187"/>
      <c r="R12" s="187"/>
      <c r="S12" s="187" t="s">
        <v>4</v>
      </c>
      <c r="T12" s="187"/>
      <c r="U12" s="187"/>
      <c r="V12" s="187" t="s">
        <v>4</v>
      </c>
      <c r="W12" s="187"/>
      <c r="X12" s="187"/>
      <c r="Y12" s="187" t="s">
        <v>4</v>
      </c>
      <c r="Z12" s="187"/>
      <c r="AA12" s="187"/>
      <c r="AB12" s="187" t="s">
        <v>4</v>
      </c>
      <c r="AC12" s="187"/>
      <c r="AD12" s="187"/>
      <c r="AE12" s="187" t="s">
        <v>4</v>
      </c>
      <c r="AF12" s="187"/>
      <c r="AG12" s="187"/>
      <c r="AH12" s="187" t="s">
        <v>4</v>
      </c>
      <c r="AI12" s="187"/>
      <c r="AJ12" s="187"/>
      <c r="AK12" s="187" t="s">
        <v>4</v>
      </c>
      <c r="AL12" s="187"/>
      <c r="AM12" s="187"/>
      <c r="AN12" s="187" t="s">
        <v>4</v>
      </c>
      <c r="AO12" s="187"/>
      <c r="AP12" s="187"/>
      <c r="AQ12" s="187" t="s">
        <v>4</v>
      </c>
      <c r="AR12" s="187"/>
      <c r="AS12" s="187"/>
      <c r="AT12" s="187" t="s">
        <v>4</v>
      </c>
      <c r="AU12" s="187"/>
      <c r="AV12" s="187"/>
      <c r="AW12" s="187" t="s">
        <v>4</v>
      </c>
      <c r="AX12" s="187"/>
      <c r="AY12" s="187"/>
      <c r="AZ12" s="187" t="s">
        <v>4</v>
      </c>
      <c r="BA12" s="187"/>
      <c r="BB12" s="187"/>
      <c r="BC12" s="187" t="s">
        <v>4</v>
      </c>
      <c r="BD12" s="187"/>
      <c r="BE12" s="187"/>
      <c r="BF12" s="187" t="s">
        <v>4</v>
      </c>
      <c r="BG12" s="187"/>
      <c r="BH12" s="187"/>
      <c r="BI12" s="187" t="s">
        <v>4</v>
      </c>
      <c r="BJ12" s="187"/>
      <c r="BK12" s="187"/>
      <c r="BL12" s="187" t="s">
        <v>4</v>
      </c>
      <c r="BM12" s="187"/>
      <c r="BN12" s="187"/>
      <c r="BO12" s="187" t="s">
        <v>4</v>
      </c>
      <c r="BP12" s="232"/>
      <c r="BQ12" s="203"/>
      <c r="BR12" s="245"/>
      <c r="BS12" s="165"/>
      <c r="BT12" s="245"/>
      <c r="BU12" s="245"/>
      <c r="BV12" s="245"/>
      <c r="BW12" s="245"/>
      <c r="BX12" s="245"/>
      <c r="BY12" s="117"/>
    </row>
    <row r="13" spans="1:170" s="206" customFormat="1" ht="14.25" customHeight="1" x14ac:dyDescent="0.25">
      <c r="A13" s="31"/>
      <c r="B13" s="209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7"/>
      <c r="BP13" s="232"/>
      <c r="BQ13" s="203"/>
      <c r="BR13" s="245"/>
      <c r="BS13" s="165"/>
      <c r="BT13" s="165"/>
      <c r="BU13" s="165"/>
      <c r="BV13" s="165"/>
      <c r="BW13" s="165"/>
      <c r="BX13" s="165"/>
      <c r="BY13" s="107"/>
      <c r="BZ13" s="160"/>
      <c r="CA13" s="160"/>
      <c r="CB13" s="160"/>
      <c r="CC13" s="160"/>
      <c r="CD13" s="160"/>
      <c r="CE13" s="160"/>
      <c r="CF13" s="108"/>
      <c r="CG13" s="107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</row>
    <row r="14" spans="1:170" ht="16.5" customHeight="1" x14ac:dyDescent="0.25">
      <c r="A14" s="32" t="s">
        <v>1</v>
      </c>
      <c r="B14" s="205"/>
      <c r="C14" s="204"/>
      <c r="D14" s="188"/>
      <c r="E14" s="188"/>
      <c r="F14" s="188"/>
      <c r="G14" s="188"/>
      <c r="H14" s="188"/>
      <c r="I14" s="204"/>
      <c r="J14" s="188"/>
      <c r="K14" s="188"/>
      <c r="L14" s="204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7"/>
      <c r="BP14" s="232"/>
      <c r="BQ14" s="203"/>
      <c r="BR14" s="245"/>
      <c r="BS14" s="165"/>
      <c r="BT14" s="165"/>
      <c r="BU14" s="165"/>
      <c r="BV14" s="165"/>
      <c r="BW14" s="165"/>
      <c r="BX14" s="165"/>
      <c r="BY14" s="107"/>
    </row>
    <row r="15" spans="1:170" ht="15.95" customHeight="1" x14ac:dyDescent="0.25">
      <c r="A15" s="30">
        <v>1</v>
      </c>
      <c r="B15" s="201" t="s">
        <v>5</v>
      </c>
      <c r="C15" s="36">
        <v>105.79</v>
      </c>
      <c r="D15" s="47">
        <v>112.78</v>
      </c>
      <c r="E15" s="47"/>
      <c r="F15" s="36">
        <v>106.78</v>
      </c>
      <c r="G15" s="47">
        <v>112.83</v>
      </c>
      <c r="H15" s="188"/>
      <c r="I15" s="36">
        <v>107.32</v>
      </c>
      <c r="J15" s="47">
        <v>112.72</v>
      </c>
      <c r="K15" s="188"/>
      <c r="L15" s="36">
        <v>106.92</v>
      </c>
      <c r="M15" s="47">
        <v>113.4</v>
      </c>
      <c r="N15" s="188"/>
      <c r="O15" s="36">
        <v>107.85</v>
      </c>
      <c r="P15" s="47">
        <v>112.59</v>
      </c>
      <c r="Q15" s="188"/>
      <c r="R15" s="36">
        <v>109.2</v>
      </c>
      <c r="S15" s="47">
        <v>111.36</v>
      </c>
      <c r="T15" s="188"/>
      <c r="U15" s="36">
        <v>108.58</v>
      </c>
      <c r="V15" s="47">
        <v>111.99</v>
      </c>
      <c r="W15" s="188"/>
      <c r="X15" s="36">
        <v>109.15</v>
      </c>
      <c r="Y15" s="47">
        <v>111.24</v>
      </c>
      <c r="Z15" s="188"/>
      <c r="AA15" s="36">
        <v>108.8</v>
      </c>
      <c r="AB15" s="47">
        <v>112.09</v>
      </c>
      <c r="AC15" s="188"/>
      <c r="AD15" s="36">
        <v>108.89</v>
      </c>
      <c r="AE15" s="47">
        <v>112.19</v>
      </c>
      <c r="AF15" s="188"/>
      <c r="AG15" s="36">
        <v>109.54</v>
      </c>
      <c r="AH15" s="47">
        <v>111.4</v>
      </c>
      <c r="AI15" s="188"/>
      <c r="AJ15" s="36">
        <v>109.38</v>
      </c>
      <c r="AK15" s="47">
        <v>112.03</v>
      </c>
      <c r="AL15" s="188"/>
      <c r="AM15" s="36">
        <v>110.04</v>
      </c>
      <c r="AN15" s="47">
        <v>111.83</v>
      </c>
      <c r="AO15" s="47"/>
      <c r="AP15" s="36">
        <v>110.23</v>
      </c>
      <c r="AQ15" s="47">
        <v>111.64</v>
      </c>
      <c r="AR15" s="188"/>
      <c r="AS15" s="36">
        <v>109.46</v>
      </c>
      <c r="AT15" s="47">
        <v>112.54</v>
      </c>
      <c r="AU15" s="188"/>
      <c r="AV15" s="36">
        <v>109.64</v>
      </c>
      <c r="AW15" s="47">
        <v>112.67</v>
      </c>
      <c r="AX15" s="188"/>
      <c r="AY15" s="36">
        <v>110.17</v>
      </c>
      <c r="AZ15" s="47">
        <v>112.55</v>
      </c>
      <c r="BA15" s="188"/>
      <c r="BB15" s="36">
        <v>109.94</v>
      </c>
      <c r="BC15" s="47">
        <v>112.53</v>
      </c>
      <c r="BD15" s="47"/>
      <c r="BE15" s="36">
        <v>109.67</v>
      </c>
      <c r="BF15" s="47">
        <v>112.81</v>
      </c>
      <c r="BG15" s="47"/>
      <c r="BH15" s="36">
        <v>111.09</v>
      </c>
      <c r="BI15" s="47">
        <v>111.78</v>
      </c>
      <c r="BJ15" s="47"/>
      <c r="BK15" s="36">
        <v>111.09</v>
      </c>
      <c r="BL15" s="47">
        <v>111.76</v>
      </c>
      <c r="BM15" s="188"/>
      <c r="BN15" s="36">
        <f t="shared" ref="BN15:BN27" si="0">(C15+F15+I15+L15+O15+R15+U15+X15+AA15+AD15+AG15+AJ15+AM15+AP15+AS15+AV15+AY15+BB15+BE15+BH15+BK15)/21</f>
        <v>109.02523809523811</v>
      </c>
      <c r="BO15" s="53">
        <f t="shared" ref="BO15:BO27" si="1">(D15+G15+J15+M15+P15+S15+V15+Y15+AB15+AE15+AH15+AK15+AN15+AQ15+AT15+AW15+AZ15+BC15+BF15+BI15+BL15)/21</f>
        <v>112.22523809523811</v>
      </c>
      <c r="BP15" s="233"/>
      <c r="BQ15" s="100"/>
      <c r="BR15" s="118"/>
      <c r="BS15" s="119"/>
      <c r="BT15" s="165"/>
      <c r="BU15" s="165"/>
      <c r="BV15" s="120"/>
      <c r="BW15" s="120"/>
      <c r="BX15" s="165"/>
      <c r="BY15" s="107"/>
    </row>
    <row r="16" spans="1:170" s="202" customFormat="1" ht="15.95" customHeight="1" x14ac:dyDescent="0.25">
      <c r="A16" s="30">
        <v>2</v>
      </c>
      <c r="B16" s="201" t="s">
        <v>6</v>
      </c>
      <c r="C16" s="36">
        <v>0.67959999999999998</v>
      </c>
      <c r="D16" s="47">
        <v>175.55</v>
      </c>
      <c r="E16" s="47"/>
      <c r="F16" s="36">
        <v>0.69069999999999998</v>
      </c>
      <c r="G16" s="47">
        <v>174.43</v>
      </c>
      <c r="H16" s="188"/>
      <c r="I16" s="36">
        <v>0.68959999999999999</v>
      </c>
      <c r="J16" s="47">
        <v>175.42</v>
      </c>
      <c r="K16" s="188"/>
      <c r="L16" s="36">
        <v>0.68920000000000003</v>
      </c>
      <c r="M16" s="47">
        <v>175.92</v>
      </c>
      <c r="N16" s="188"/>
      <c r="O16" s="36">
        <v>0.69179999999999997</v>
      </c>
      <c r="P16" s="47">
        <v>175.53</v>
      </c>
      <c r="Q16" s="188"/>
      <c r="R16" s="36">
        <v>0.69199999999999995</v>
      </c>
      <c r="S16" s="47">
        <v>175.72</v>
      </c>
      <c r="T16" s="188"/>
      <c r="U16" s="36">
        <v>0.69389999999999996</v>
      </c>
      <c r="V16" s="47">
        <v>175.25</v>
      </c>
      <c r="W16" s="188"/>
      <c r="X16" s="36">
        <v>0.69240000000000002</v>
      </c>
      <c r="Y16" s="47">
        <v>175.35</v>
      </c>
      <c r="Z16" s="188"/>
      <c r="AA16" s="36">
        <v>0.69430000000000003</v>
      </c>
      <c r="AB16" s="47">
        <v>175.66</v>
      </c>
      <c r="AC16" s="188"/>
      <c r="AD16" s="36">
        <v>0.69720000000000004</v>
      </c>
      <c r="AE16" s="47">
        <v>175.23</v>
      </c>
      <c r="AF16" s="188"/>
      <c r="AG16" s="36">
        <v>0.69040000000000001</v>
      </c>
      <c r="AH16" s="47">
        <v>176.75</v>
      </c>
      <c r="AI16" s="188"/>
      <c r="AJ16" s="36">
        <v>0.69410000000000005</v>
      </c>
      <c r="AK16" s="47">
        <v>176.56</v>
      </c>
      <c r="AL16" s="188"/>
      <c r="AM16" s="36">
        <v>0.68359999999999999</v>
      </c>
      <c r="AN16" s="47">
        <v>180.02</v>
      </c>
      <c r="AO16" s="47"/>
      <c r="AP16" s="36">
        <v>0.68669999999999998</v>
      </c>
      <c r="AQ16" s="47">
        <v>179.21</v>
      </c>
      <c r="AR16" s="188"/>
      <c r="AS16" s="36">
        <v>0.68869999999999998</v>
      </c>
      <c r="AT16" s="47">
        <v>178.88</v>
      </c>
      <c r="AU16" s="188"/>
      <c r="AV16" s="36">
        <v>0.68610000000000004</v>
      </c>
      <c r="AW16" s="47">
        <v>180.06</v>
      </c>
      <c r="AX16" s="188"/>
      <c r="AY16" s="36">
        <v>0.68369999999999997</v>
      </c>
      <c r="AZ16" s="47">
        <v>181.36</v>
      </c>
      <c r="BA16" s="188"/>
      <c r="BB16" s="36">
        <v>0.68030000000000002</v>
      </c>
      <c r="BC16" s="47">
        <v>181.87</v>
      </c>
      <c r="BD16" s="47"/>
      <c r="BE16" s="36">
        <v>0.68259999999999998</v>
      </c>
      <c r="BF16" s="47">
        <v>181.25</v>
      </c>
      <c r="BG16" s="47"/>
      <c r="BH16" s="36">
        <v>0.68530000000000002</v>
      </c>
      <c r="BI16" s="47">
        <v>181.2</v>
      </c>
      <c r="BJ16" s="47"/>
      <c r="BK16" s="36">
        <v>0.68500000000000005</v>
      </c>
      <c r="BL16" s="47">
        <v>181.25</v>
      </c>
      <c r="BM16" s="188"/>
      <c r="BN16" s="36">
        <f t="shared" si="0"/>
        <v>0.6884380952380954</v>
      </c>
      <c r="BO16" s="53">
        <f t="shared" si="1"/>
        <v>177.73666666666665</v>
      </c>
      <c r="BP16" s="233"/>
      <c r="BQ16" s="100"/>
      <c r="BR16" s="118"/>
      <c r="BS16" s="119"/>
      <c r="BT16" s="165"/>
      <c r="BU16" s="165"/>
      <c r="BV16" s="120"/>
      <c r="BW16" s="120"/>
      <c r="BX16" s="165"/>
      <c r="BY16" s="107"/>
      <c r="BZ16" s="160"/>
      <c r="CA16" s="160"/>
      <c r="CB16" s="160"/>
      <c r="CC16" s="160"/>
      <c r="CD16" s="160"/>
      <c r="CE16" s="160"/>
      <c r="CF16" s="108"/>
      <c r="CG16" s="107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</row>
    <row r="17" spans="1:167" ht="15.75" x14ac:dyDescent="0.25">
      <c r="A17" s="30">
        <v>3</v>
      </c>
      <c r="B17" s="201" t="s">
        <v>7</v>
      </c>
      <c r="C17" s="36">
        <v>0.94589999999999996</v>
      </c>
      <c r="D17" s="47">
        <v>126.13</v>
      </c>
      <c r="E17" s="47"/>
      <c r="F17" s="36">
        <v>0.95540000000000003</v>
      </c>
      <c r="G17" s="47">
        <v>126.1</v>
      </c>
      <c r="H17" s="188"/>
      <c r="I17" s="36">
        <v>0.96189999999999998</v>
      </c>
      <c r="J17" s="47">
        <v>125.76</v>
      </c>
      <c r="K17" s="188"/>
      <c r="L17" s="36">
        <v>0.96689999999999998</v>
      </c>
      <c r="M17" s="47">
        <v>125.4</v>
      </c>
      <c r="N17" s="188"/>
      <c r="O17" s="36">
        <v>0.96850000000000003</v>
      </c>
      <c r="P17" s="47">
        <v>125.38</v>
      </c>
      <c r="Q17" s="188"/>
      <c r="R17" s="36">
        <v>0.97350000000000003</v>
      </c>
      <c r="S17" s="47">
        <v>124.91</v>
      </c>
      <c r="T17" s="188"/>
      <c r="U17" s="36">
        <v>0.97330000000000005</v>
      </c>
      <c r="V17" s="47">
        <v>124.94</v>
      </c>
      <c r="W17" s="188"/>
      <c r="X17" s="36">
        <v>0.96889999999999998</v>
      </c>
      <c r="Y17" s="47">
        <v>125.32</v>
      </c>
      <c r="Z17" s="188"/>
      <c r="AA17" s="36">
        <v>0.97170000000000001</v>
      </c>
      <c r="AB17" s="47">
        <v>125.5</v>
      </c>
      <c r="AC17" s="188"/>
      <c r="AD17" s="36">
        <v>0.97619999999999996</v>
      </c>
      <c r="AE17" s="47">
        <v>125.14</v>
      </c>
      <c r="AF17" s="188"/>
      <c r="AG17" s="36">
        <v>0.97829999999999995</v>
      </c>
      <c r="AH17" s="47">
        <v>124.74</v>
      </c>
      <c r="AI17" s="188"/>
      <c r="AJ17" s="36">
        <v>0.98280000000000001</v>
      </c>
      <c r="AK17" s="47">
        <v>124.68</v>
      </c>
      <c r="AL17" s="188"/>
      <c r="AM17" s="36">
        <v>0.98699999999999999</v>
      </c>
      <c r="AN17" s="47">
        <v>124.68</v>
      </c>
      <c r="AO17" s="47"/>
      <c r="AP17" s="36">
        <v>0.99019999999999997</v>
      </c>
      <c r="AQ17" s="47">
        <v>124.28</v>
      </c>
      <c r="AR17" s="188"/>
      <c r="AS17" s="36">
        <v>0.99070000000000003</v>
      </c>
      <c r="AT17" s="47">
        <v>124.35</v>
      </c>
      <c r="AU17" s="188"/>
      <c r="AV17" s="36">
        <v>0.99170000000000003</v>
      </c>
      <c r="AW17" s="47">
        <v>124.56</v>
      </c>
      <c r="AX17" s="188"/>
      <c r="AY17" s="36">
        <v>0.99080000000000001</v>
      </c>
      <c r="AZ17" s="47">
        <v>125.15</v>
      </c>
      <c r="BA17" s="188"/>
      <c r="BB17" s="36">
        <v>0.99070000000000003</v>
      </c>
      <c r="BC17" s="47">
        <v>124.88</v>
      </c>
      <c r="BD17" s="47"/>
      <c r="BE17" s="36">
        <v>0.9899</v>
      </c>
      <c r="BF17" s="47">
        <v>124.98</v>
      </c>
      <c r="BG17" s="47"/>
      <c r="BH17" s="36">
        <v>0.99250000000000005</v>
      </c>
      <c r="BI17" s="47">
        <v>125.12</v>
      </c>
      <c r="BJ17" s="47"/>
      <c r="BK17" s="36">
        <v>0.99160000000000004</v>
      </c>
      <c r="BL17" s="47">
        <v>125.2</v>
      </c>
      <c r="BM17" s="188"/>
      <c r="BN17" s="36">
        <f t="shared" si="0"/>
        <v>0.97801904761904745</v>
      </c>
      <c r="BO17" s="53">
        <f t="shared" si="1"/>
        <v>125.1047619047619</v>
      </c>
      <c r="BP17" s="233"/>
      <c r="BQ17" s="100"/>
      <c r="BR17" s="118"/>
      <c r="BS17" s="119"/>
      <c r="BT17" s="165"/>
      <c r="BU17" s="165"/>
      <c r="BV17" s="120"/>
      <c r="BW17" s="120"/>
      <c r="BX17" s="165"/>
      <c r="BY17" s="107"/>
    </row>
    <row r="18" spans="1:167" ht="15.75" x14ac:dyDescent="0.25">
      <c r="A18" s="30">
        <v>4</v>
      </c>
      <c r="B18" s="201" t="s">
        <v>8</v>
      </c>
      <c r="C18" s="36">
        <v>0.86229999999999996</v>
      </c>
      <c r="D18" s="47">
        <v>138.30000000000001</v>
      </c>
      <c r="E18" s="47"/>
      <c r="F18" s="36">
        <v>0.87080000000000002</v>
      </c>
      <c r="G18" s="47">
        <v>138.30000000000001</v>
      </c>
      <c r="H18" s="188"/>
      <c r="I18" s="36">
        <v>0.87419999999999998</v>
      </c>
      <c r="J18" s="47">
        <v>138.41</v>
      </c>
      <c r="K18" s="188"/>
      <c r="L18" s="36">
        <v>0.87560000000000004</v>
      </c>
      <c r="M18" s="47">
        <v>138.46</v>
      </c>
      <c r="N18" s="188"/>
      <c r="O18" s="36">
        <v>0.877</v>
      </c>
      <c r="P18" s="47">
        <v>138.46</v>
      </c>
      <c r="Q18" s="188"/>
      <c r="R18" s="36">
        <v>0.87860000000000005</v>
      </c>
      <c r="S18" s="47">
        <v>138.46</v>
      </c>
      <c r="T18" s="188"/>
      <c r="U18" s="36">
        <v>0.87770000000000004</v>
      </c>
      <c r="V18" s="47">
        <v>138.51</v>
      </c>
      <c r="W18" s="188"/>
      <c r="X18" s="36">
        <v>0.87660000000000005</v>
      </c>
      <c r="Y18" s="47">
        <v>138.52000000000001</v>
      </c>
      <c r="Z18" s="188"/>
      <c r="AA18" s="36">
        <v>0.88149999999999995</v>
      </c>
      <c r="AB18" s="47">
        <v>138.38999999999999</v>
      </c>
      <c r="AC18" s="188"/>
      <c r="AD18" s="36">
        <v>0.88390000000000002</v>
      </c>
      <c r="AE18" s="47">
        <v>138.29</v>
      </c>
      <c r="AF18" s="188"/>
      <c r="AG18" s="36">
        <v>0.88280000000000003</v>
      </c>
      <c r="AH18" s="47">
        <v>138.25</v>
      </c>
      <c r="AI18" s="188"/>
      <c r="AJ18" s="36">
        <v>0.88729999999999998</v>
      </c>
      <c r="AK18" s="47">
        <v>138.21</v>
      </c>
      <c r="AL18" s="188"/>
      <c r="AM18" s="36">
        <v>0.89170000000000005</v>
      </c>
      <c r="AN18" s="47">
        <v>138.1</v>
      </c>
      <c r="AO18" s="47"/>
      <c r="AP18" s="36">
        <v>0.89129999999999998</v>
      </c>
      <c r="AQ18" s="47">
        <v>138.1</v>
      </c>
      <c r="AR18" s="188"/>
      <c r="AS18" s="36">
        <v>0.89219999999999999</v>
      </c>
      <c r="AT18" s="47">
        <v>138.16</v>
      </c>
      <c r="AU18" s="188"/>
      <c r="AV18" s="36">
        <v>0.89429999999999998</v>
      </c>
      <c r="AW18" s="47">
        <v>138.19999999999999</v>
      </c>
      <c r="AX18" s="188"/>
      <c r="AY18" s="36">
        <v>0.8972</v>
      </c>
      <c r="AZ18" s="47">
        <v>138.30000000000001</v>
      </c>
      <c r="BA18" s="188"/>
      <c r="BB18" s="36">
        <v>0.89429999999999998</v>
      </c>
      <c r="BC18" s="47">
        <v>138.38999999999999</v>
      </c>
      <c r="BD18" s="47"/>
      <c r="BE18" s="36">
        <v>0.89439999999999997</v>
      </c>
      <c r="BF18" s="47">
        <v>138.36000000000001</v>
      </c>
      <c r="BG18" s="47"/>
      <c r="BH18" s="36">
        <v>0.89839999999999998</v>
      </c>
      <c r="BI18" s="47">
        <v>138.33000000000001</v>
      </c>
      <c r="BJ18" s="47"/>
      <c r="BK18" s="36">
        <v>0.89849999999999997</v>
      </c>
      <c r="BL18" s="47">
        <v>138.29</v>
      </c>
      <c r="BM18" s="188"/>
      <c r="BN18" s="36">
        <f t="shared" si="0"/>
        <v>0.88479047619047602</v>
      </c>
      <c r="BO18" s="53">
        <f t="shared" si="1"/>
        <v>138.32333333333332</v>
      </c>
      <c r="BP18" s="233"/>
      <c r="BQ18" s="100"/>
      <c r="BR18" s="118"/>
      <c r="BS18" s="119"/>
      <c r="BT18" s="165"/>
      <c r="BU18" s="165"/>
      <c r="BV18" s="120"/>
      <c r="BW18" s="120"/>
      <c r="BX18" s="165"/>
      <c r="BY18" s="107"/>
    </row>
    <row r="19" spans="1:167" ht="15.75" x14ac:dyDescent="0.25">
      <c r="A19" s="30">
        <v>5</v>
      </c>
      <c r="B19" s="201" t="s">
        <v>9</v>
      </c>
      <c r="C19" s="36">
        <v>1296.93</v>
      </c>
      <c r="D19" s="70">
        <v>154736.72</v>
      </c>
      <c r="E19" s="70"/>
      <c r="F19" s="86">
        <v>1280.01</v>
      </c>
      <c r="G19" s="70">
        <v>154215.6</v>
      </c>
      <c r="H19" s="188"/>
      <c r="I19" s="36">
        <v>1276.26</v>
      </c>
      <c r="J19" s="70">
        <v>154389.17000000001</v>
      </c>
      <c r="K19" s="188"/>
      <c r="L19" s="36">
        <v>1280.96</v>
      </c>
      <c r="M19" s="70">
        <v>155316.4</v>
      </c>
      <c r="N19" s="188"/>
      <c r="O19" s="36">
        <v>1275.81</v>
      </c>
      <c r="P19" s="70">
        <v>154921.60999999999</v>
      </c>
      <c r="Q19" s="188"/>
      <c r="R19" s="36">
        <v>1265.46</v>
      </c>
      <c r="S19" s="70">
        <v>153879.94</v>
      </c>
      <c r="T19" s="188"/>
      <c r="U19" s="36">
        <v>1271.8399999999999</v>
      </c>
      <c r="V19" s="70">
        <v>154655.74</v>
      </c>
      <c r="W19" s="188"/>
      <c r="X19" s="36">
        <v>1266.76</v>
      </c>
      <c r="Y19" s="70">
        <v>153810</v>
      </c>
      <c r="Z19" s="188"/>
      <c r="AA19" s="36">
        <v>1274.76</v>
      </c>
      <c r="AB19" s="70">
        <v>155456.98000000001</v>
      </c>
      <c r="AC19" s="188"/>
      <c r="AD19" s="36">
        <v>1281.06</v>
      </c>
      <c r="AE19" s="70">
        <v>156494.29</v>
      </c>
      <c r="AF19" s="188"/>
      <c r="AG19" s="36">
        <v>1270.9000000000001</v>
      </c>
      <c r="AH19" s="70">
        <v>155087.93</v>
      </c>
      <c r="AI19" s="188"/>
      <c r="AJ19" s="36">
        <v>1271.3</v>
      </c>
      <c r="AK19" s="70">
        <v>155785.1</v>
      </c>
      <c r="AL19" s="188"/>
      <c r="AM19" s="36">
        <v>1253.9000000000001</v>
      </c>
      <c r="AN19" s="70">
        <v>154304.93</v>
      </c>
      <c r="AO19" s="70"/>
      <c r="AP19" s="86">
        <v>1256.8</v>
      </c>
      <c r="AQ19" s="70">
        <v>154661.81</v>
      </c>
      <c r="AR19" s="188"/>
      <c r="AS19" s="36">
        <v>1250.81</v>
      </c>
      <c r="AT19" s="70">
        <v>154087.28</v>
      </c>
      <c r="AU19" s="188"/>
      <c r="AV19" s="36">
        <v>1242.07</v>
      </c>
      <c r="AW19" s="70">
        <v>153432.91</v>
      </c>
      <c r="AX19" s="188"/>
      <c r="AY19" s="36">
        <v>1220.25</v>
      </c>
      <c r="AZ19" s="70">
        <v>151311</v>
      </c>
      <c r="BA19" s="188"/>
      <c r="BB19" s="36">
        <v>1227.2</v>
      </c>
      <c r="BC19" s="70">
        <v>151829.18</v>
      </c>
      <c r="BD19" s="70"/>
      <c r="BE19" s="86">
        <v>1220.42</v>
      </c>
      <c r="BF19" s="70">
        <v>150990.35999999999</v>
      </c>
      <c r="BG19" s="70"/>
      <c r="BH19" s="86">
        <v>1205.28</v>
      </c>
      <c r="BI19" s="70">
        <v>149671.67000000001</v>
      </c>
      <c r="BJ19" s="70"/>
      <c r="BK19" s="36">
        <v>1210.28</v>
      </c>
      <c r="BL19" s="47">
        <v>150256.26</v>
      </c>
      <c r="BM19" s="188"/>
      <c r="BN19" s="36">
        <f t="shared" si="0"/>
        <v>1257.0980952380951</v>
      </c>
      <c r="BO19" s="53">
        <f t="shared" si="1"/>
        <v>153775.94666666666</v>
      </c>
      <c r="BP19" s="233"/>
      <c r="BQ19" s="100"/>
      <c r="BR19" s="118"/>
      <c r="BS19" s="119"/>
      <c r="BT19" s="165"/>
      <c r="BU19" s="246"/>
      <c r="BV19" s="120"/>
      <c r="BW19" s="120"/>
      <c r="BX19" s="165"/>
      <c r="BY19" s="107"/>
    </row>
    <row r="20" spans="1:167" ht="15.75" x14ac:dyDescent="0.25">
      <c r="A20" s="30">
        <v>6</v>
      </c>
      <c r="B20" s="201" t="s">
        <v>10</v>
      </c>
      <c r="C20" s="36">
        <v>17.628</v>
      </c>
      <c r="D20" s="47">
        <v>2103.1999999999998</v>
      </c>
      <c r="E20" s="47"/>
      <c r="F20" s="36">
        <v>17.271000000000001</v>
      </c>
      <c r="G20" s="47">
        <v>2080.81</v>
      </c>
      <c r="H20" s="188"/>
      <c r="I20" s="36">
        <v>17.350000000000001</v>
      </c>
      <c r="J20" s="47">
        <v>2098.83</v>
      </c>
      <c r="K20" s="188"/>
      <c r="L20" s="36">
        <v>17.361000000000001</v>
      </c>
      <c r="M20" s="47">
        <v>2105.02</v>
      </c>
      <c r="N20" s="188"/>
      <c r="O20" s="36">
        <v>17.350000000000001</v>
      </c>
      <c r="P20" s="47">
        <v>2106.81</v>
      </c>
      <c r="Q20" s="188"/>
      <c r="R20" s="36">
        <v>17.074999999999999</v>
      </c>
      <c r="S20" s="47">
        <v>2076.3200000000002</v>
      </c>
      <c r="T20" s="188"/>
      <c r="U20" s="36">
        <v>17.317</v>
      </c>
      <c r="V20" s="47">
        <v>2105.75</v>
      </c>
      <c r="W20" s="188"/>
      <c r="X20" s="36">
        <v>17.256</v>
      </c>
      <c r="Y20" s="47">
        <v>2095.2199999999998</v>
      </c>
      <c r="Z20" s="188"/>
      <c r="AA20" s="36">
        <v>17.12</v>
      </c>
      <c r="AB20" s="47">
        <v>2087.7800000000002</v>
      </c>
      <c r="AC20" s="188"/>
      <c r="AD20" s="36">
        <v>17.295000000000002</v>
      </c>
      <c r="AE20" s="47">
        <v>2112.7600000000002</v>
      </c>
      <c r="AF20" s="188"/>
      <c r="AG20" s="36">
        <v>17.143000000000001</v>
      </c>
      <c r="AH20" s="47">
        <v>2091.96</v>
      </c>
      <c r="AI20" s="188"/>
      <c r="AJ20" s="36">
        <v>17.001999999999999</v>
      </c>
      <c r="AK20" s="47">
        <v>2083.4299999999998</v>
      </c>
      <c r="AL20" s="188"/>
      <c r="AM20" s="36">
        <v>16.600000000000001</v>
      </c>
      <c r="AN20" s="47">
        <v>2042.8</v>
      </c>
      <c r="AO20" s="47"/>
      <c r="AP20" s="36">
        <v>16.545000000000002</v>
      </c>
      <c r="AQ20" s="47">
        <v>2036.03</v>
      </c>
      <c r="AR20" s="188"/>
      <c r="AS20" s="36">
        <v>16.376999999999999</v>
      </c>
      <c r="AT20" s="47">
        <v>2017.48</v>
      </c>
      <c r="AU20" s="188"/>
      <c r="AV20" s="36">
        <v>16.277000000000001</v>
      </c>
      <c r="AW20" s="47">
        <v>2010.7</v>
      </c>
      <c r="AX20" s="188"/>
      <c r="AY20" s="36">
        <v>16.22</v>
      </c>
      <c r="AZ20" s="47">
        <v>2011.28</v>
      </c>
      <c r="BA20" s="188"/>
      <c r="BB20" s="36">
        <v>16.37</v>
      </c>
      <c r="BC20" s="47">
        <v>2025.3</v>
      </c>
      <c r="BD20" s="47"/>
      <c r="BE20" s="36">
        <v>16.305</v>
      </c>
      <c r="BF20" s="47">
        <v>2017.25</v>
      </c>
      <c r="BG20" s="47"/>
      <c r="BH20" s="36">
        <v>15.925000000000001</v>
      </c>
      <c r="BI20" s="47">
        <v>1977.57</v>
      </c>
      <c r="BJ20" s="47"/>
      <c r="BK20" s="36">
        <v>16.05</v>
      </c>
      <c r="BL20" s="47">
        <v>1992.61</v>
      </c>
      <c r="BM20" s="188"/>
      <c r="BN20" s="36">
        <f t="shared" si="0"/>
        <v>16.849380952380955</v>
      </c>
      <c r="BO20" s="53">
        <f t="shared" si="1"/>
        <v>2060.9004761904762</v>
      </c>
      <c r="BP20" s="233"/>
      <c r="BQ20" s="100"/>
      <c r="BR20" s="118"/>
      <c r="BS20" s="119"/>
      <c r="BT20" s="165"/>
      <c r="BU20" s="165"/>
      <c r="BV20" s="120"/>
      <c r="BW20" s="120"/>
      <c r="BX20" s="165"/>
      <c r="BY20" s="107"/>
    </row>
    <row r="21" spans="1:167" ht="15.75" x14ac:dyDescent="0.25">
      <c r="A21" s="30">
        <v>7</v>
      </c>
      <c r="B21" s="201" t="s">
        <v>25</v>
      </c>
      <c r="C21" s="36">
        <v>1.3189</v>
      </c>
      <c r="D21" s="47">
        <v>90.46</v>
      </c>
      <c r="E21" s="47"/>
      <c r="F21" s="36">
        <v>1.3383</v>
      </c>
      <c r="G21" s="47">
        <v>90.02</v>
      </c>
      <c r="H21" s="188"/>
      <c r="I21" s="36">
        <v>1.3375999999999999</v>
      </c>
      <c r="J21" s="47">
        <v>90.44</v>
      </c>
      <c r="K21" s="188"/>
      <c r="L21" s="36">
        <v>1.3565</v>
      </c>
      <c r="M21" s="47">
        <v>89.39</v>
      </c>
      <c r="N21" s="188"/>
      <c r="O21" s="36">
        <v>1.3605</v>
      </c>
      <c r="P21" s="47">
        <v>89.25</v>
      </c>
      <c r="Q21" s="188"/>
      <c r="R21" s="36">
        <v>1.3613</v>
      </c>
      <c r="S21" s="47">
        <v>89.33</v>
      </c>
      <c r="T21" s="188"/>
      <c r="U21" s="36">
        <v>1.3609</v>
      </c>
      <c r="V21" s="47">
        <v>89.35</v>
      </c>
      <c r="W21" s="188"/>
      <c r="X21" s="36">
        <v>1.3633</v>
      </c>
      <c r="Y21" s="47">
        <v>89.06</v>
      </c>
      <c r="Z21" s="188"/>
      <c r="AA21" s="36">
        <v>1.3734</v>
      </c>
      <c r="AB21" s="47">
        <v>88.79</v>
      </c>
      <c r="AC21" s="188"/>
      <c r="AD21" s="36">
        <v>1.3716999999999999</v>
      </c>
      <c r="AE21" s="47">
        <v>89.05</v>
      </c>
      <c r="AF21" s="188"/>
      <c r="AG21" s="36">
        <v>1.3655999999999999</v>
      </c>
      <c r="AH21" s="47">
        <v>89.36</v>
      </c>
      <c r="AI21" s="188"/>
      <c r="AJ21" s="36">
        <v>1.3744000000000001</v>
      </c>
      <c r="AK21" s="47">
        <v>89.16</v>
      </c>
      <c r="AL21" s="188"/>
      <c r="AM21" s="36">
        <v>1.3876999999999999</v>
      </c>
      <c r="AN21" s="47">
        <v>88.68</v>
      </c>
      <c r="AO21" s="47"/>
      <c r="AP21" s="36">
        <v>1.3829</v>
      </c>
      <c r="AQ21" s="47">
        <v>88.98</v>
      </c>
      <c r="AR21" s="188"/>
      <c r="AS21" s="36">
        <v>1.385</v>
      </c>
      <c r="AT21" s="47">
        <v>88.94</v>
      </c>
      <c r="AU21" s="188"/>
      <c r="AV21" s="36">
        <v>1.3968</v>
      </c>
      <c r="AW21" s="47">
        <v>88.44</v>
      </c>
      <c r="AX21" s="188"/>
      <c r="AY21" s="36">
        <v>1.3893</v>
      </c>
      <c r="AZ21" s="47">
        <v>89.26</v>
      </c>
      <c r="BA21" s="188"/>
      <c r="BB21" s="36">
        <v>1.3872</v>
      </c>
      <c r="BC21" s="47">
        <v>89.19</v>
      </c>
      <c r="BD21" s="47"/>
      <c r="BE21" s="36">
        <v>1.3845000000000001</v>
      </c>
      <c r="BF21" s="47">
        <v>89.36</v>
      </c>
      <c r="BG21" s="47"/>
      <c r="BH21" s="36">
        <v>1.3943000000000001</v>
      </c>
      <c r="BI21" s="47">
        <v>89.06</v>
      </c>
      <c r="BJ21" s="47"/>
      <c r="BK21" s="36">
        <v>1.3827</v>
      </c>
      <c r="BL21" s="47">
        <v>89.79</v>
      </c>
      <c r="BM21" s="188"/>
      <c r="BN21" s="36">
        <f t="shared" si="0"/>
        <v>1.3701333333333334</v>
      </c>
      <c r="BO21" s="53">
        <f t="shared" si="1"/>
        <v>89.302857142857135</v>
      </c>
      <c r="BP21" s="233"/>
      <c r="BQ21" s="100"/>
      <c r="BR21" s="118"/>
      <c r="BS21" s="119"/>
      <c r="BT21" s="165"/>
      <c r="BU21" s="165"/>
      <c r="BV21" s="120"/>
      <c r="BW21" s="120"/>
      <c r="BX21" s="165"/>
      <c r="BY21" s="107"/>
    </row>
    <row r="22" spans="1:167" ht="15.75" x14ac:dyDescent="0.25">
      <c r="A22" s="30">
        <v>8</v>
      </c>
      <c r="B22" s="201" t="s">
        <v>26</v>
      </c>
      <c r="C22" s="36">
        <v>1.2512000000000001</v>
      </c>
      <c r="D22" s="47">
        <v>95.36</v>
      </c>
      <c r="E22" s="47"/>
      <c r="F22" s="36">
        <v>1.2750999999999999</v>
      </c>
      <c r="G22" s="47">
        <v>94.49</v>
      </c>
      <c r="H22" s="188"/>
      <c r="I22" s="36">
        <v>1.2835000000000001</v>
      </c>
      <c r="J22" s="47">
        <v>94.25</v>
      </c>
      <c r="K22" s="188"/>
      <c r="L22" s="36">
        <v>1.2845</v>
      </c>
      <c r="M22" s="47">
        <v>94.39</v>
      </c>
      <c r="N22" s="188"/>
      <c r="O22" s="36">
        <v>1.2914000000000001</v>
      </c>
      <c r="P22" s="47">
        <v>94.03</v>
      </c>
      <c r="Q22" s="188"/>
      <c r="R22" s="36">
        <v>1.2939000000000001</v>
      </c>
      <c r="S22" s="47">
        <v>93.98</v>
      </c>
      <c r="T22" s="188"/>
      <c r="U22" s="36">
        <v>1.2910999999999999</v>
      </c>
      <c r="V22" s="47">
        <v>94.18</v>
      </c>
      <c r="W22" s="188"/>
      <c r="X22" s="36">
        <v>1.2839</v>
      </c>
      <c r="Y22" s="47">
        <v>94.57</v>
      </c>
      <c r="Z22" s="188"/>
      <c r="AA22" s="36">
        <v>1.2857000000000001</v>
      </c>
      <c r="AB22" s="47">
        <v>94.85</v>
      </c>
      <c r="AC22" s="188"/>
      <c r="AD22" s="36">
        <v>1.2917000000000001</v>
      </c>
      <c r="AE22" s="47">
        <v>94.57</v>
      </c>
      <c r="AF22" s="188"/>
      <c r="AG22" s="36">
        <v>1.2909999999999999</v>
      </c>
      <c r="AH22" s="47">
        <v>94.52</v>
      </c>
      <c r="AI22" s="188"/>
      <c r="AJ22" s="36">
        <v>1.2970999999999999</v>
      </c>
      <c r="AK22" s="47">
        <v>94.47</v>
      </c>
      <c r="AL22" s="188"/>
      <c r="AM22" s="36">
        <v>1.3079000000000001</v>
      </c>
      <c r="AN22" s="47">
        <v>94.09</v>
      </c>
      <c r="AO22" s="47"/>
      <c r="AP22" s="36">
        <v>1.3110999999999999</v>
      </c>
      <c r="AQ22" s="47">
        <v>93.86</v>
      </c>
      <c r="AR22" s="188"/>
      <c r="AS22" s="36">
        <v>1.3133999999999999</v>
      </c>
      <c r="AT22" s="47">
        <v>93.79</v>
      </c>
      <c r="AU22" s="188"/>
      <c r="AV22" s="36">
        <v>1.3151999999999999</v>
      </c>
      <c r="AW22" s="47">
        <v>93.92</v>
      </c>
      <c r="AX22" s="188"/>
      <c r="AY22" s="36">
        <v>1.3117000000000001</v>
      </c>
      <c r="AZ22" s="47">
        <v>94.53</v>
      </c>
      <c r="BA22" s="188"/>
      <c r="BB22" s="36">
        <v>1.2969999999999999</v>
      </c>
      <c r="BC22" s="47">
        <v>95.39</v>
      </c>
      <c r="BD22" s="47"/>
      <c r="BE22" s="36">
        <v>1.3032999999999999</v>
      </c>
      <c r="BF22" s="47">
        <v>94.93</v>
      </c>
      <c r="BG22" s="47"/>
      <c r="BH22" s="36">
        <v>1.3063</v>
      </c>
      <c r="BI22" s="47">
        <v>95.06</v>
      </c>
      <c r="BJ22" s="47"/>
      <c r="BK22" s="36">
        <v>1.3063</v>
      </c>
      <c r="BL22" s="47">
        <v>95.04</v>
      </c>
      <c r="BM22" s="188"/>
      <c r="BN22" s="36">
        <f t="shared" si="0"/>
        <v>1.2948714285714289</v>
      </c>
      <c r="BO22" s="53">
        <f t="shared" si="1"/>
        <v>94.489047619047625</v>
      </c>
      <c r="BP22" s="233"/>
      <c r="BQ22" s="100"/>
      <c r="BR22" s="118"/>
      <c r="BS22" s="119"/>
      <c r="BT22" s="165"/>
      <c r="BU22" s="165"/>
      <c r="BV22" s="120"/>
      <c r="BW22" s="120"/>
      <c r="BX22" s="165"/>
      <c r="BY22" s="107"/>
    </row>
    <row r="23" spans="1:167" ht="15.75" x14ac:dyDescent="0.25">
      <c r="A23" s="30">
        <v>9</v>
      </c>
      <c r="B23" s="201" t="s">
        <v>13</v>
      </c>
      <c r="C23" s="36">
        <v>7.9162999999999997</v>
      </c>
      <c r="D23" s="47">
        <v>15.07</v>
      </c>
      <c r="E23" s="47"/>
      <c r="F23" s="36">
        <v>8.0597999999999992</v>
      </c>
      <c r="G23" s="47">
        <v>14.95</v>
      </c>
      <c r="H23" s="188"/>
      <c r="I23" s="36">
        <v>8.1029</v>
      </c>
      <c r="J23" s="47">
        <v>14.93</v>
      </c>
      <c r="K23" s="188"/>
      <c r="L23" s="36">
        <v>8.1106999999999996</v>
      </c>
      <c r="M23" s="47">
        <v>14.95</v>
      </c>
      <c r="N23" s="188"/>
      <c r="O23" s="36">
        <v>8.1268999999999991</v>
      </c>
      <c r="P23" s="47">
        <v>14.94</v>
      </c>
      <c r="Q23" s="188"/>
      <c r="R23" s="36">
        <v>8.1440000000000001</v>
      </c>
      <c r="S23" s="47">
        <v>14.93</v>
      </c>
      <c r="T23" s="188"/>
      <c r="U23" s="36">
        <v>8.1448999999999998</v>
      </c>
      <c r="V23" s="47">
        <v>14.93</v>
      </c>
      <c r="W23" s="188"/>
      <c r="X23" s="36">
        <v>8.1450999999999993</v>
      </c>
      <c r="Y23" s="47">
        <v>14.91</v>
      </c>
      <c r="Z23" s="188"/>
      <c r="AA23" s="36">
        <v>8.2118000000000002</v>
      </c>
      <c r="AB23" s="47">
        <v>14.85</v>
      </c>
      <c r="AC23" s="188"/>
      <c r="AD23" s="36">
        <v>8.2331000000000003</v>
      </c>
      <c r="AE23" s="47">
        <v>14.84</v>
      </c>
      <c r="AF23" s="188"/>
      <c r="AG23" s="36">
        <v>8.2464999999999993</v>
      </c>
      <c r="AH23" s="47">
        <v>14.8</v>
      </c>
      <c r="AI23" s="188"/>
      <c r="AJ23" s="36">
        <v>8.2791999999999994</v>
      </c>
      <c r="AK23" s="47">
        <v>14.8</v>
      </c>
      <c r="AL23" s="188"/>
      <c r="AM23" s="36">
        <v>8.3491</v>
      </c>
      <c r="AN23" s="47">
        <v>14.74</v>
      </c>
      <c r="AO23" s="47"/>
      <c r="AP23" s="36">
        <v>8.3262999999999998</v>
      </c>
      <c r="AQ23" s="47">
        <v>14.78</v>
      </c>
      <c r="AR23" s="188"/>
      <c r="AS23" s="36">
        <v>8.3322000000000003</v>
      </c>
      <c r="AT23" s="47">
        <v>14.78</v>
      </c>
      <c r="AU23" s="188"/>
      <c r="AV23" s="36">
        <v>8.3331</v>
      </c>
      <c r="AW23" s="47">
        <v>14.82</v>
      </c>
      <c r="AX23" s="188"/>
      <c r="AY23" s="36">
        <v>8.3087999999999997</v>
      </c>
      <c r="AZ23" s="47">
        <v>14.92</v>
      </c>
      <c r="BA23" s="188"/>
      <c r="BB23" s="36">
        <v>8.2965999999999998</v>
      </c>
      <c r="BC23" s="47">
        <v>14.91</v>
      </c>
      <c r="BD23" s="47"/>
      <c r="BE23" s="36">
        <v>8.2866999999999997</v>
      </c>
      <c r="BF23" s="47">
        <v>14.93</v>
      </c>
      <c r="BG23" s="47"/>
      <c r="BH23" s="36">
        <v>8.3225999999999996</v>
      </c>
      <c r="BI23" s="47">
        <v>14.92</v>
      </c>
      <c r="BJ23" s="47"/>
      <c r="BK23" s="36">
        <v>8.3359000000000005</v>
      </c>
      <c r="BL23" s="47">
        <v>14.89</v>
      </c>
      <c r="BM23" s="188"/>
      <c r="BN23" s="36">
        <f t="shared" si="0"/>
        <v>8.2196428571428566</v>
      </c>
      <c r="BO23" s="53">
        <f t="shared" si="1"/>
        <v>14.885238095238098</v>
      </c>
      <c r="BP23" s="233"/>
      <c r="BQ23" s="100"/>
      <c r="BR23" s="118"/>
      <c r="BS23" s="119"/>
      <c r="BT23" s="165"/>
      <c r="BU23" s="165"/>
      <c r="BV23" s="120"/>
      <c r="BW23" s="120"/>
      <c r="BX23" s="165"/>
      <c r="BY23" s="107"/>
    </row>
    <row r="24" spans="1:167" ht="15.75" x14ac:dyDescent="0.25">
      <c r="A24" s="30">
        <v>10</v>
      </c>
      <c r="B24" s="201" t="s">
        <v>14</v>
      </c>
      <c r="C24" s="36">
        <v>8.0039999999999996</v>
      </c>
      <c r="D24" s="47">
        <v>14.91</v>
      </c>
      <c r="E24" s="47"/>
      <c r="F24" s="36">
        <v>8.1443999999999992</v>
      </c>
      <c r="G24" s="47">
        <v>14.79</v>
      </c>
      <c r="H24" s="188"/>
      <c r="I24" s="36">
        <v>8.1485000000000003</v>
      </c>
      <c r="J24" s="47">
        <v>14.85</v>
      </c>
      <c r="K24" s="188"/>
      <c r="L24" s="36">
        <v>8.1928000000000001</v>
      </c>
      <c r="M24" s="47">
        <v>14.8</v>
      </c>
      <c r="N24" s="188"/>
      <c r="O24" s="36">
        <v>8.1701999999999995</v>
      </c>
      <c r="P24" s="47">
        <v>14.86</v>
      </c>
      <c r="Q24" s="188"/>
      <c r="R24" s="36">
        <v>8.2114999999999991</v>
      </c>
      <c r="S24" s="47">
        <v>14.81</v>
      </c>
      <c r="T24" s="188"/>
      <c r="U24" s="36">
        <v>8.2119999999999997</v>
      </c>
      <c r="V24" s="47">
        <v>14.81</v>
      </c>
      <c r="W24" s="188"/>
      <c r="X24" s="36">
        <v>8.1060999999999996</v>
      </c>
      <c r="Y24" s="47">
        <v>14.98</v>
      </c>
      <c r="Z24" s="188"/>
      <c r="AA24" s="36">
        <v>8.1684000000000001</v>
      </c>
      <c r="AB24" s="47">
        <v>14.93</v>
      </c>
      <c r="AC24" s="188"/>
      <c r="AD24" s="36">
        <v>8.1667000000000005</v>
      </c>
      <c r="AE24" s="47">
        <v>14.96</v>
      </c>
      <c r="AF24" s="188"/>
      <c r="AG24" s="36">
        <v>8.1646000000000001</v>
      </c>
      <c r="AH24" s="47">
        <v>14.95</v>
      </c>
      <c r="AI24" s="188"/>
      <c r="AJ24" s="36">
        <v>8.2311999999999994</v>
      </c>
      <c r="AK24" s="47">
        <v>14.89</v>
      </c>
      <c r="AL24" s="188"/>
      <c r="AM24" s="36">
        <v>8.3527000000000005</v>
      </c>
      <c r="AN24" s="47">
        <v>14.73</v>
      </c>
      <c r="AO24" s="47"/>
      <c r="AP24" s="36">
        <v>8.3199000000000005</v>
      </c>
      <c r="AQ24" s="47">
        <v>14.79</v>
      </c>
      <c r="AR24" s="188"/>
      <c r="AS24" s="36">
        <v>8.3407</v>
      </c>
      <c r="AT24" s="47">
        <v>14.77</v>
      </c>
      <c r="AU24" s="188"/>
      <c r="AV24" s="36">
        <v>8.3667999999999996</v>
      </c>
      <c r="AW24" s="47">
        <v>14.76</v>
      </c>
      <c r="AX24" s="188"/>
      <c r="AY24" s="36">
        <v>8.3318999999999992</v>
      </c>
      <c r="AZ24" s="47">
        <v>14.88</v>
      </c>
      <c r="BA24" s="188"/>
      <c r="BB24" s="36">
        <v>8.2882999999999996</v>
      </c>
      <c r="BC24" s="47">
        <v>14.93</v>
      </c>
      <c r="BD24" s="47"/>
      <c r="BE24" s="36">
        <v>8.3020999999999994</v>
      </c>
      <c r="BF24" s="47">
        <v>14.9</v>
      </c>
      <c r="BG24" s="47"/>
      <c r="BH24" s="36">
        <v>8.3585999999999991</v>
      </c>
      <c r="BI24" s="47">
        <v>14.86</v>
      </c>
      <c r="BJ24" s="47"/>
      <c r="BK24" s="36">
        <v>8.3718000000000004</v>
      </c>
      <c r="BL24" s="47">
        <v>14.83</v>
      </c>
      <c r="BM24" s="188"/>
      <c r="BN24" s="36">
        <f t="shared" si="0"/>
        <v>8.2358666666666664</v>
      </c>
      <c r="BO24" s="53">
        <f t="shared" si="1"/>
        <v>14.856666666666664</v>
      </c>
      <c r="BP24" s="233"/>
      <c r="BQ24" s="100"/>
      <c r="BR24" s="118"/>
      <c r="BS24" s="119"/>
      <c r="BT24" s="165"/>
      <c r="BU24" s="165"/>
      <c r="BV24" s="120"/>
      <c r="BW24" s="120"/>
      <c r="BX24" s="165"/>
      <c r="BY24" s="107"/>
    </row>
    <row r="25" spans="1:167" ht="15.75" x14ac:dyDescent="0.25">
      <c r="A25" s="30">
        <v>11</v>
      </c>
      <c r="B25" s="201" t="s">
        <v>15</v>
      </c>
      <c r="C25" s="36">
        <v>6.4154</v>
      </c>
      <c r="D25" s="47">
        <v>18.600000000000001</v>
      </c>
      <c r="E25" s="47"/>
      <c r="F25" s="36">
        <v>6.4783999999999997</v>
      </c>
      <c r="G25" s="47">
        <v>18.600000000000001</v>
      </c>
      <c r="H25" s="188"/>
      <c r="I25" s="36">
        <v>6.5026000000000002</v>
      </c>
      <c r="J25" s="47">
        <v>18.600000000000001</v>
      </c>
      <c r="K25" s="188"/>
      <c r="L25" s="36">
        <v>6.5111999999999997</v>
      </c>
      <c r="M25" s="47">
        <v>18.62</v>
      </c>
      <c r="N25" s="188"/>
      <c r="O25" s="36">
        <v>6.5221999999999998</v>
      </c>
      <c r="P25" s="47">
        <v>18.62</v>
      </c>
      <c r="Q25" s="188"/>
      <c r="R25" s="36">
        <v>6.5346000000000002</v>
      </c>
      <c r="S25" s="47">
        <v>18.61</v>
      </c>
      <c r="T25" s="188"/>
      <c r="U25" s="36">
        <v>6.5292000000000003</v>
      </c>
      <c r="V25" s="47">
        <v>18.62</v>
      </c>
      <c r="W25" s="188"/>
      <c r="X25" s="36">
        <v>6.5202</v>
      </c>
      <c r="Y25" s="47">
        <v>18.62</v>
      </c>
      <c r="Z25" s="188"/>
      <c r="AA25" s="36">
        <v>6.5563000000000002</v>
      </c>
      <c r="AB25" s="47">
        <v>18.600000000000001</v>
      </c>
      <c r="AC25" s="188"/>
      <c r="AD25" s="36">
        <v>6.5731000000000002</v>
      </c>
      <c r="AE25" s="47">
        <v>18.579999999999998</v>
      </c>
      <c r="AF25" s="188"/>
      <c r="AG25" s="36">
        <v>6.5659000000000001</v>
      </c>
      <c r="AH25" s="47">
        <v>18.59</v>
      </c>
      <c r="AI25" s="188"/>
      <c r="AJ25" s="36">
        <v>6.5978000000000003</v>
      </c>
      <c r="AK25" s="47">
        <v>18.57</v>
      </c>
      <c r="AL25" s="188"/>
      <c r="AM25" s="36">
        <v>6.6287000000000003</v>
      </c>
      <c r="AN25" s="47">
        <v>18.559999999999999</v>
      </c>
      <c r="AO25" s="47"/>
      <c r="AP25" s="36">
        <v>6.6279000000000003</v>
      </c>
      <c r="AQ25" s="47">
        <v>18.57</v>
      </c>
      <c r="AR25" s="188"/>
      <c r="AS25" s="36">
        <v>6.6341000000000001</v>
      </c>
      <c r="AT25" s="47">
        <v>18.57</v>
      </c>
      <c r="AU25" s="188"/>
      <c r="AV25" s="36">
        <v>6.6485000000000003</v>
      </c>
      <c r="AW25" s="47">
        <v>18.579999999999998</v>
      </c>
      <c r="AX25" s="188"/>
      <c r="AY25" s="36">
        <v>6.6702000000000004</v>
      </c>
      <c r="AZ25" s="47">
        <v>18.59</v>
      </c>
      <c r="BA25" s="188"/>
      <c r="BB25" s="36">
        <v>6.6497999999999999</v>
      </c>
      <c r="BC25" s="47">
        <v>18.61</v>
      </c>
      <c r="BD25" s="47"/>
      <c r="BE25" s="36">
        <v>6.65</v>
      </c>
      <c r="BF25" s="47">
        <v>18.600000000000001</v>
      </c>
      <c r="BG25" s="47"/>
      <c r="BH25" s="36">
        <v>6.6788999999999996</v>
      </c>
      <c r="BI25" s="47">
        <v>18.59</v>
      </c>
      <c r="BJ25" s="47"/>
      <c r="BK25" s="36">
        <v>6.6806999999999999</v>
      </c>
      <c r="BL25" s="47">
        <v>18.579999999999998</v>
      </c>
      <c r="BM25" s="188"/>
      <c r="BN25" s="36">
        <f t="shared" si="0"/>
        <v>6.5797952380952385</v>
      </c>
      <c r="BO25" s="53">
        <f t="shared" si="1"/>
        <v>18.594285714285711</v>
      </c>
      <c r="BP25" s="233"/>
      <c r="BQ25" s="100"/>
      <c r="BR25" s="118"/>
      <c r="BS25" s="119"/>
      <c r="BT25" s="165"/>
      <c r="BU25" s="165"/>
      <c r="BV25" s="120"/>
      <c r="BW25" s="120"/>
      <c r="BX25" s="165"/>
      <c r="BY25" s="107"/>
    </row>
    <row r="26" spans="1:167" ht="15.75" x14ac:dyDescent="0.25">
      <c r="A26" s="30">
        <v>12</v>
      </c>
      <c r="B26" s="201" t="s">
        <v>27</v>
      </c>
      <c r="C26" s="36">
        <v>0.70255999999999996</v>
      </c>
      <c r="D26" s="47">
        <v>169.82</v>
      </c>
      <c r="E26" s="47"/>
      <c r="F26" s="36">
        <v>0.70076000000000005</v>
      </c>
      <c r="G26" s="47">
        <v>171.93</v>
      </c>
      <c r="H26" s="47"/>
      <c r="I26" s="36">
        <v>0.70426999999999995</v>
      </c>
      <c r="J26" s="47">
        <v>171.77</v>
      </c>
      <c r="K26" s="47"/>
      <c r="L26" s="36">
        <v>0.70589999999999997</v>
      </c>
      <c r="M26" s="47">
        <v>171.77</v>
      </c>
      <c r="N26" s="47"/>
      <c r="O26" s="36">
        <v>0.70552000000000004</v>
      </c>
      <c r="P26" s="47">
        <v>172.11</v>
      </c>
      <c r="Q26" s="47"/>
      <c r="R26" s="36">
        <v>0.70713999999999999</v>
      </c>
      <c r="S26" s="47">
        <v>171.96</v>
      </c>
      <c r="T26" s="47"/>
      <c r="U26" s="36">
        <v>0.70842000000000005</v>
      </c>
      <c r="V26" s="47">
        <v>171.65</v>
      </c>
      <c r="W26" s="47"/>
      <c r="X26" s="36">
        <v>0.70752999999999999</v>
      </c>
      <c r="Y26" s="47">
        <v>171.61</v>
      </c>
      <c r="Z26" s="47"/>
      <c r="AA26" s="36">
        <v>0.70772999999999997</v>
      </c>
      <c r="AB26" s="47">
        <v>172.31</v>
      </c>
      <c r="AC26" s="47"/>
      <c r="AD26" s="36">
        <v>0.70872999999999997</v>
      </c>
      <c r="AE26" s="47">
        <v>172.36</v>
      </c>
      <c r="AF26" s="47"/>
      <c r="AG26" s="36">
        <v>0.70948</v>
      </c>
      <c r="AH26" s="47">
        <v>172</v>
      </c>
      <c r="AI26" s="47"/>
      <c r="AJ26" s="36">
        <v>0.70920000000000005</v>
      </c>
      <c r="AK26" s="47">
        <v>172.79</v>
      </c>
      <c r="AL26" s="47"/>
      <c r="AM26" s="36">
        <v>0.71014999999999995</v>
      </c>
      <c r="AN26" s="47">
        <v>173.29</v>
      </c>
      <c r="AO26" s="47"/>
      <c r="AP26" s="36">
        <v>0.71103000000000005</v>
      </c>
      <c r="AQ26" s="47">
        <v>173.07</v>
      </c>
      <c r="AR26" s="47"/>
      <c r="AS26" s="36">
        <v>0.71131999999999995</v>
      </c>
      <c r="AT26" s="47">
        <v>173.18</v>
      </c>
      <c r="AU26" s="47"/>
      <c r="AV26" s="36">
        <v>0.71164000000000005</v>
      </c>
      <c r="AW26" s="47">
        <v>173.58</v>
      </c>
      <c r="AX26" s="47"/>
      <c r="AY26" s="36">
        <v>0.71150999999999998</v>
      </c>
      <c r="AZ26" s="47">
        <v>174.28</v>
      </c>
      <c r="BA26" s="47"/>
      <c r="BB26" s="36">
        <v>0.71228999999999998</v>
      </c>
      <c r="BC26" s="47">
        <v>173.69</v>
      </c>
      <c r="BD26" s="47"/>
      <c r="BE26" s="36">
        <v>0.71123999999999998</v>
      </c>
      <c r="BF26" s="47">
        <v>173.95</v>
      </c>
      <c r="BG26" s="47"/>
      <c r="BH26" s="36">
        <v>0.71131999999999995</v>
      </c>
      <c r="BI26" s="47">
        <v>174.58</v>
      </c>
      <c r="BJ26" s="47"/>
      <c r="BK26" s="36">
        <v>0.71131999999999995</v>
      </c>
      <c r="BL26" s="47">
        <v>174.53</v>
      </c>
      <c r="BM26" s="47"/>
      <c r="BN26" s="36">
        <f t="shared" si="0"/>
        <v>0.70852666666666675</v>
      </c>
      <c r="BO26" s="53">
        <f t="shared" si="1"/>
        <v>172.67761904761906</v>
      </c>
      <c r="BP26" s="233"/>
      <c r="BQ26" s="100"/>
      <c r="BR26" s="118"/>
      <c r="BS26" s="119"/>
      <c r="BT26" s="165"/>
      <c r="BU26" s="165"/>
      <c r="BV26" s="120"/>
      <c r="BW26" s="120"/>
      <c r="BX26" s="165"/>
      <c r="BY26" s="107"/>
    </row>
    <row r="27" spans="1:167" s="196" customFormat="1" ht="16.5" thickBot="1" x14ac:dyDescent="0.3">
      <c r="A27" s="33">
        <v>13</v>
      </c>
      <c r="B27" s="200" t="s">
        <v>17</v>
      </c>
      <c r="C27" s="37">
        <v>1</v>
      </c>
      <c r="D27" s="71">
        <v>119.31</v>
      </c>
      <c r="E27" s="71"/>
      <c r="F27" s="37">
        <v>1</v>
      </c>
      <c r="G27" s="71">
        <v>120.48</v>
      </c>
      <c r="H27" s="71"/>
      <c r="I27" s="37">
        <v>1</v>
      </c>
      <c r="J27" s="71">
        <v>120.97</v>
      </c>
      <c r="K27" s="199"/>
      <c r="L27" s="37">
        <v>1</v>
      </c>
      <c r="M27" s="71">
        <v>121.25</v>
      </c>
      <c r="N27" s="199"/>
      <c r="O27" s="37">
        <v>1</v>
      </c>
      <c r="P27" s="71">
        <v>121.43</v>
      </c>
      <c r="Q27" s="199"/>
      <c r="R27" s="37">
        <v>1</v>
      </c>
      <c r="S27" s="71">
        <v>121.6</v>
      </c>
      <c r="T27" s="199"/>
      <c r="U27" s="37">
        <v>1</v>
      </c>
      <c r="V27" s="71">
        <v>121.6</v>
      </c>
      <c r="W27" s="71"/>
      <c r="X27" s="37">
        <v>1</v>
      </c>
      <c r="Y27" s="71">
        <v>121.42</v>
      </c>
      <c r="Z27" s="199"/>
      <c r="AA27" s="37">
        <v>1</v>
      </c>
      <c r="AB27" s="71">
        <v>121.95</v>
      </c>
      <c r="AC27" s="199"/>
      <c r="AD27" s="37">
        <v>1</v>
      </c>
      <c r="AE27" s="71">
        <v>122.16</v>
      </c>
      <c r="AF27" s="199"/>
      <c r="AG27" s="37">
        <v>1</v>
      </c>
      <c r="AH27" s="71">
        <v>122.03</v>
      </c>
      <c r="AI27" s="199"/>
      <c r="AJ27" s="37">
        <v>1</v>
      </c>
      <c r="AK27" s="71">
        <v>122.54</v>
      </c>
      <c r="AL27" s="199"/>
      <c r="AM27" s="37">
        <v>1</v>
      </c>
      <c r="AN27" s="71">
        <v>123.06</v>
      </c>
      <c r="AO27" s="71"/>
      <c r="AP27" s="37">
        <v>1</v>
      </c>
      <c r="AQ27" s="71">
        <v>123.06</v>
      </c>
      <c r="AR27" s="199"/>
      <c r="AS27" s="37">
        <v>1</v>
      </c>
      <c r="AT27" s="71">
        <v>123.19</v>
      </c>
      <c r="AU27" s="199"/>
      <c r="AV27" s="37">
        <v>1</v>
      </c>
      <c r="AW27" s="71">
        <v>123.53</v>
      </c>
      <c r="AX27" s="199"/>
      <c r="AY27" s="37">
        <v>1</v>
      </c>
      <c r="AZ27" s="71">
        <v>124</v>
      </c>
      <c r="BA27" s="199"/>
      <c r="BB27" s="37">
        <v>1</v>
      </c>
      <c r="BC27" s="71">
        <v>123.72</v>
      </c>
      <c r="BD27" s="71"/>
      <c r="BE27" s="37">
        <v>1</v>
      </c>
      <c r="BF27" s="71">
        <v>123.72</v>
      </c>
      <c r="BG27" s="71"/>
      <c r="BH27" s="37">
        <v>1</v>
      </c>
      <c r="BI27" s="71">
        <v>124.18</v>
      </c>
      <c r="BJ27" s="71"/>
      <c r="BK27" s="37">
        <v>1</v>
      </c>
      <c r="BL27" s="71">
        <v>124.15</v>
      </c>
      <c r="BM27" s="199"/>
      <c r="BN27" s="37">
        <f t="shared" si="0"/>
        <v>1</v>
      </c>
      <c r="BO27" s="54">
        <f t="shared" si="1"/>
        <v>122.34999999999998</v>
      </c>
      <c r="BP27" s="233"/>
      <c r="BQ27" s="100"/>
      <c r="BR27" s="118"/>
      <c r="BS27" s="119"/>
      <c r="BT27" s="165"/>
      <c r="BU27" s="165"/>
      <c r="BV27" s="120"/>
      <c r="BW27" s="120"/>
      <c r="BX27" s="165"/>
      <c r="BY27" s="107"/>
      <c r="BZ27" s="160"/>
      <c r="CA27" s="160"/>
      <c r="CB27" s="160"/>
      <c r="CC27" s="160"/>
      <c r="CD27" s="160"/>
      <c r="CE27" s="160"/>
      <c r="CF27" s="108"/>
      <c r="CG27" s="107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</row>
    <row r="28" spans="1:167" ht="16.5" thickTop="1" x14ac:dyDescent="0.25">
      <c r="A28" s="30"/>
      <c r="B28" s="195"/>
      <c r="C28" s="188"/>
      <c r="D28" s="188"/>
      <c r="E28" s="188"/>
      <c r="F28" s="188"/>
      <c r="G28" s="188"/>
      <c r="H28" s="47"/>
      <c r="I28" s="188"/>
      <c r="J28" s="47"/>
      <c r="K28" s="47"/>
      <c r="L28" s="47"/>
      <c r="M28" s="47"/>
      <c r="N28" s="188"/>
      <c r="O28" s="47"/>
      <c r="P28" s="47"/>
      <c r="Q28" s="188"/>
      <c r="R28" s="47"/>
      <c r="S28" s="47"/>
      <c r="T28" s="188"/>
      <c r="U28" s="188"/>
      <c r="V28" s="47"/>
      <c r="W28" s="47"/>
      <c r="X28" s="47"/>
      <c r="Y28" s="47"/>
      <c r="Z28" s="188"/>
      <c r="AA28" s="47"/>
      <c r="AB28" s="47"/>
      <c r="AC28" s="188"/>
      <c r="AD28" s="47"/>
      <c r="AE28" s="47"/>
      <c r="AF28" s="188"/>
      <c r="AG28" s="47"/>
      <c r="AH28" s="47"/>
      <c r="AI28" s="188"/>
      <c r="AJ28" s="47"/>
      <c r="AK28" s="47"/>
      <c r="AL28" s="188"/>
      <c r="AM28" s="47"/>
      <c r="AN28" s="47"/>
      <c r="AO28" s="47"/>
      <c r="AP28" s="47"/>
      <c r="AQ28" s="47"/>
      <c r="AR28" s="188"/>
      <c r="AS28" s="47"/>
      <c r="AT28" s="47"/>
      <c r="AU28" s="188"/>
      <c r="AV28" s="47"/>
      <c r="AW28" s="47"/>
      <c r="AX28" s="47"/>
      <c r="AY28" s="49"/>
      <c r="AZ28" s="49"/>
      <c r="BA28" s="188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188"/>
      <c r="BN28" s="36"/>
      <c r="BO28" s="188"/>
      <c r="BP28" s="230"/>
      <c r="BQ28" s="189"/>
      <c r="BR28" s="165"/>
      <c r="BS28" s="165"/>
      <c r="BT28" s="165"/>
      <c r="BU28" s="165"/>
      <c r="BV28" s="120"/>
      <c r="BW28" s="120"/>
      <c r="BX28" s="165"/>
      <c r="BY28" s="107"/>
    </row>
    <row r="29" spans="1:167" ht="15.75" x14ac:dyDescent="0.25">
      <c r="A29" s="30"/>
      <c r="B29" s="195"/>
      <c r="C29" s="47"/>
      <c r="D29" s="47"/>
      <c r="E29" s="47"/>
      <c r="F29" s="47"/>
      <c r="G29" s="47"/>
      <c r="H29" s="47"/>
      <c r="I29" s="188"/>
      <c r="J29" s="188"/>
      <c r="K29" s="188"/>
      <c r="L29" s="47"/>
      <c r="M29" s="47"/>
      <c r="N29" s="188"/>
      <c r="O29" s="47"/>
      <c r="P29" s="47"/>
      <c r="Q29" s="188"/>
      <c r="R29" s="47"/>
      <c r="S29" s="47"/>
      <c r="T29" s="188"/>
      <c r="U29" s="188"/>
      <c r="V29" s="188"/>
      <c r="W29" s="188"/>
      <c r="X29" s="47"/>
      <c r="Y29" s="47"/>
      <c r="Z29" s="188"/>
      <c r="AA29" s="47"/>
      <c r="AB29" s="47"/>
      <c r="AC29" s="188"/>
      <c r="AD29" s="47"/>
      <c r="AE29" s="47"/>
      <c r="AF29" s="188"/>
      <c r="AG29" s="47"/>
      <c r="AH29" s="47"/>
      <c r="AI29" s="188"/>
      <c r="AJ29" s="47"/>
      <c r="AK29" s="47"/>
      <c r="AL29" s="188"/>
      <c r="AM29" s="47"/>
      <c r="AN29" s="47"/>
      <c r="AO29" s="47"/>
      <c r="AP29" s="47"/>
      <c r="AQ29" s="47"/>
      <c r="AR29" s="188"/>
      <c r="AS29" s="47"/>
      <c r="AT29" s="47"/>
      <c r="AU29" s="188"/>
      <c r="AV29" s="47"/>
      <c r="AW29" s="47"/>
      <c r="AX29" s="47"/>
      <c r="AY29" s="49"/>
      <c r="AZ29" s="49"/>
      <c r="BA29" s="188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188"/>
      <c r="BN29" s="194"/>
      <c r="BO29" s="194"/>
      <c r="BP29" s="230"/>
      <c r="BQ29" s="189"/>
      <c r="BR29" s="165"/>
      <c r="BS29" s="165"/>
      <c r="BT29" s="165"/>
      <c r="BU29" s="165"/>
      <c r="BV29" s="120"/>
      <c r="BW29" s="120"/>
      <c r="BX29" s="165"/>
      <c r="BY29" s="107"/>
    </row>
    <row r="30" spans="1:167" ht="15.75" x14ac:dyDescent="0.2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R30" s="163"/>
      <c r="BS30" s="247" t="s">
        <v>29</v>
      </c>
      <c r="BT30" s="248"/>
      <c r="BU30" s="248"/>
      <c r="BV30" s="248"/>
      <c r="BW30" s="248"/>
      <c r="BX30" s="248"/>
      <c r="BY30" s="248"/>
      <c r="BZ30" s="249"/>
      <c r="CA30" s="249"/>
      <c r="CB30" s="249"/>
      <c r="CC30" s="249"/>
      <c r="CD30" s="249"/>
      <c r="CE30" s="249"/>
      <c r="CF30" s="125"/>
      <c r="CG30" s="126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7"/>
    </row>
    <row r="31" spans="1:167" ht="16.5" x14ac:dyDescent="0.2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R31" s="163"/>
      <c r="BS31" s="248"/>
      <c r="BT31" s="250"/>
      <c r="BU31" s="248"/>
      <c r="BV31" s="248"/>
      <c r="BW31" s="248"/>
      <c r="BX31" s="248"/>
      <c r="BY31" s="248"/>
      <c r="BZ31" s="249"/>
      <c r="CA31" s="249"/>
      <c r="CB31" s="249"/>
      <c r="CC31" s="249"/>
      <c r="CD31" s="249"/>
      <c r="CE31" s="249"/>
      <c r="CF31" s="125"/>
      <c r="CG31" s="126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7"/>
    </row>
    <row r="32" spans="1:167" s="170" customFormat="1" ht="16.5" x14ac:dyDescent="0.2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2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0"/>
      <c r="BO32" s="190"/>
      <c r="BP32" s="234"/>
      <c r="BQ32" s="190"/>
      <c r="BR32" s="264"/>
      <c r="BS32" s="247"/>
      <c r="BT32" s="250"/>
      <c r="BU32" s="165" t="s">
        <v>5</v>
      </c>
      <c r="BV32" s="165" t="s">
        <v>6</v>
      </c>
      <c r="BW32" s="165" t="s">
        <v>7</v>
      </c>
      <c r="BX32" s="165" t="s">
        <v>8</v>
      </c>
      <c r="BY32" s="129" t="s">
        <v>9</v>
      </c>
      <c r="BZ32" s="169" t="s">
        <v>10</v>
      </c>
      <c r="CA32" s="169" t="s">
        <v>25</v>
      </c>
      <c r="CB32" s="169" t="s">
        <v>26</v>
      </c>
      <c r="CC32" s="169" t="s">
        <v>13</v>
      </c>
      <c r="CD32" s="169" t="s">
        <v>14</v>
      </c>
      <c r="CE32" s="169" t="s">
        <v>15</v>
      </c>
      <c r="CF32" s="130" t="s">
        <v>27</v>
      </c>
      <c r="CG32" s="129" t="s">
        <v>17</v>
      </c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7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</row>
    <row r="33" spans="1:167" s="175" customFormat="1" ht="15.75" x14ac:dyDescent="0.25">
      <c r="A33" s="55"/>
      <c r="B33" s="186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79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3"/>
      <c r="BO33" s="183"/>
      <c r="BP33" s="235"/>
      <c r="BQ33" s="182"/>
      <c r="BR33" s="252"/>
      <c r="BS33" s="132">
        <v>1</v>
      </c>
      <c r="BT33" s="249" t="s">
        <v>151</v>
      </c>
      <c r="BU33" s="134">
        <v>112.78</v>
      </c>
      <c r="BV33" s="134">
        <v>175.55</v>
      </c>
      <c r="BW33" s="134">
        <v>126.13</v>
      </c>
      <c r="BX33" s="134">
        <v>138.30000000000001</v>
      </c>
      <c r="BY33" s="134">
        <v>154736.72</v>
      </c>
      <c r="BZ33" s="134">
        <v>2103.1999999999998</v>
      </c>
      <c r="CA33" s="134">
        <v>90.46</v>
      </c>
      <c r="CB33" s="134">
        <v>95.36</v>
      </c>
      <c r="CC33" s="134">
        <v>15.07</v>
      </c>
      <c r="CD33" s="134">
        <v>14.91</v>
      </c>
      <c r="CE33" s="134">
        <v>18.600000000000001</v>
      </c>
      <c r="CF33" s="134">
        <v>169.82</v>
      </c>
      <c r="CG33" s="134">
        <v>119.31</v>
      </c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</row>
    <row r="34" spans="1:167" s="175" customFormat="1" ht="15.75" x14ac:dyDescent="0.25">
      <c r="A34" s="61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79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3"/>
      <c r="BO34" s="183"/>
      <c r="BP34" s="235"/>
      <c r="BQ34" s="182"/>
      <c r="BR34" s="252"/>
      <c r="BS34" s="132">
        <v>2</v>
      </c>
      <c r="BT34" s="249" t="s">
        <v>152</v>
      </c>
      <c r="BU34" s="134">
        <v>112.83</v>
      </c>
      <c r="BV34" s="134">
        <v>174.43</v>
      </c>
      <c r="BW34" s="134">
        <v>126.1</v>
      </c>
      <c r="BX34" s="134">
        <v>138.30000000000001</v>
      </c>
      <c r="BY34" s="134">
        <v>154215.6</v>
      </c>
      <c r="BZ34" s="134">
        <v>2080.81</v>
      </c>
      <c r="CA34" s="134">
        <v>90.02</v>
      </c>
      <c r="CB34" s="134">
        <v>94.49</v>
      </c>
      <c r="CC34" s="134">
        <v>14.95</v>
      </c>
      <c r="CD34" s="134">
        <v>14.79</v>
      </c>
      <c r="CE34" s="134">
        <v>18.600000000000001</v>
      </c>
      <c r="CF34" s="134">
        <v>171.93</v>
      </c>
      <c r="CG34" s="134">
        <v>120.48</v>
      </c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</row>
    <row r="35" spans="1:167" s="175" customFormat="1" ht="15.75" x14ac:dyDescent="0.25">
      <c r="A35" s="63"/>
      <c r="B35" s="181"/>
      <c r="C35" s="181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9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80"/>
      <c r="BO35" s="180"/>
      <c r="BP35" s="236"/>
      <c r="BQ35" s="174"/>
      <c r="BR35" s="254"/>
      <c r="BS35" s="132">
        <v>3</v>
      </c>
      <c r="BT35" s="249" t="s">
        <v>147</v>
      </c>
      <c r="BU35" s="134">
        <v>112.72</v>
      </c>
      <c r="BV35" s="134">
        <v>175.42</v>
      </c>
      <c r="BW35" s="134">
        <v>125.76</v>
      </c>
      <c r="BX35" s="134">
        <v>138.41</v>
      </c>
      <c r="BY35" s="134">
        <v>154389.17000000001</v>
      </c>
      <c r="BZ35" s="134">
        <v>2098.83</v>
      </c>
      <c r="CA35" s="134">
        <v>90.44</v>
      </c>
      <c r="CB35" s="134">
        <v>94.25</v>
      </c>
      <c r="CC35" s="134">
        <v>14.93</v>
      </c>
      <c r="CD35" s="134">
        <v>14.85</v>
      </c>
      <c r="CE35" s="134">
        <v>18.600000000000001</v>
      </c>
      <c r="CF35" s="134">
        <v>171.77</v>
      </c>
      <c r="CG35" s="134">
        <v>120.97</v>
      </c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</row>
    <row r="36" spans="1:167" s="175" customFormat="1" ht="15.75" x14ac:dyDescent="0.25">
      <c r="A36" s="63"/>
      <c r="B36" s="181"/>
      <c r="C36" s="181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9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80"/>
      <c r="BO36" s="180"/>
      <c r="BP36" s="236"/>
      <c r="BQ36" s="174"/>
      <c r="BR36" s="254"/>
      <c r="BS36" s="132">
        <v>4</v>
      </c>
      <c r="BT36" s="249" t="s">
        <v>146</v>
      </c>
      <c r="BU36" s="134">
        <v>113.4</v>
      </c>
      <c r="BV36" s="134">
        <v>175.92</v>
      </c>
      <c r="BW36" s="134">
        <v>125.4</v>
      </c>
      <c r="BX36" s="134">
        <v>138.46</v>
      </c>
      <c r="BY36" s="134">
        <v>155316.4</v>
      </c>
      <c r="BZ36" s="134">
        <v>2105.02</v>
      </c>
      <c r="CA36" s="134">
        <v>89.39</v>
      </c>
      <c r="CB36" s="134">
        <v>94.39</v>
      </c>
      <c r="CC36" s="134">
        <v>14.95</v>
      </c>
      <c r="CD36" s="134">
        <v>14.8</v>
      </c>
      <c r="CE36" s="134">
        <v>18.62</v>
      </c>
      <c r="CF36" s="134">
        <v>171.77</v>
      </c>
      <c r="CG36" s="134">
        <v>121.25</v>
      </c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</row>
    <row r="37" spans="1:167" s="175" customFormat="1" ht="15.75" x14ac:dyDescent="0.25">
      <c r="A37" s="63"/>
      <c r="B37" s="181"/>
      <c r="C37" s="181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9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80"/>
      <c r="BO37" s="180"/>
      <c r="BP37" s="236"/>
      <c r="BQ37" s="174"/>
      <c r="BR37" s="254"/>
      <c r="BS37" s="132">
        <v>5</v>
      </c>
      <c r="BT37" s="249" t="s">
        <v>145</v>
      </c>
      <c r="BU37" s="134">
        <v>112.59</v>
      </c>
      <c r="BV37" s="134">
        <v>175.53</v>
      </c>
      <c r="BW37" s="134">
        <v>125.38</v>
      </c>
      <c r="BX37" s="134">
        <v>138.46</v>
      </c>
      <c r="BY37" s="134">
        <v>154921.60999999999</v>
      </c>
      <c r="BZ37" s="134">
        <v>2106.81</v>
      </c>
      <c r="CA37" s="134">
        <v>89.25</v>
      </c>
      <c r="CB37" s="134">
        <v>94.03</v>
      </c>
      <c r="CC37" s="134">
        <v>14.94</v>
      </c>
      <c r="CD37" s="134">
        <v>14.86</v>
      </c>
      <c r="CE37" s="134">
        <v>18.62</v>
      </c>
      <c r="CF37" s="134">
        <v>172.11</v>
      </c>
      <c r="CG37" s="134">
        <v>121.43</v>
      </c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76"/>
      <c r="FK37" s="176"/>
    </row>
    <row r="38" spans="1:167" s="175" customFormat="1" ht="15.75" x14ac:dyDescent="0.25">
      <c r="A38" s="63"/>
      <c r="B38" s="181"/>
      <c r="C38" s="181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9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80"/>
      <c r="BO38" s="180"/>
      <c r="BP38" s="236"/>
      <c r="BQ38" s="174"/>
      <c r="BR38" s="254"/>
      <c r="BS38" s="132">
        <v>6</v>
      </c>
      <c r="BT38" s="249" t="s">
        <v>144</v>
      </c>
      <c r="BU38" s="134">
        <v>111.36</v>
      </c>
      <c r="BV38" s="134">
        <v>175.72</v>
      </c>
      <c r="BW38" s="134">
        <v>124.91</v>
      </c>
      <c r="BX38" s="134">
        <v>138.46</v>
      </c>
      <c r="BY38" s="134">
        <v>153879.94</v>
      </c>
      <c r="BZ38" s="134">
        <v>2076.3200000000002</v>
      </c>
      <c r="CA38" s="134">
        <v>89.33</v>
      </c>
      <c r="CB38" s="134">
        <v>93.98</v>
      </c>
      <c r="CC38" s="134">
        <v>14.93</v>
      </c>
      <c r="CD38" s="134">
        <v>14.81</v>
      </c>
      <c r="CE38" s="134">
        <v>18.61</v>
      </c>
      <c r="CF38" s="134">
        <v>171.96</v>
      </c>
      <c r="CG38" s="134">
        <v>121.6</v>
      </c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6"/>
      <c r="FK38" s="176"/>
    </row>
    <row r="39" spans="1:167" s="175" customFormat="1" ht="15.75" x14ac:dyDescent="0.25">
      <c r="A39" s="63"/>
      <c r="B39" s="181"/>
      <c r="C39" s="181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9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80"/>
      <c r="BO39" s="180"/>
      <c r="BP39" s="236"/>
      <c r="BQ39" s="174"/>
      <c r="BR39" s="254"/>
      <c r="BS39" s="132">
        <v>7</v>
      </c>
      <c r="BT39" s="249" t="s">
        <v>143</v>
      </c>
      <c r="BU39" s="134">
        <v>111.99</v>
      </c>
      <c r="BV39" s="134">
        <v>175.25</v>
      </c>
      <c r="BW39" s="134">
        <v>124.94</v>
      </c>
      <c r="BX39" s="134">
        <v>138.51</v>
      </c>
      <c r="BY39" s="134">
        <v>154655.74</v>
      </c>
      <c r="BZ39" s="134">
        <v>2105.75</v>
      </c>
      <c r="CA39" s="134">
        <v>89.35</v>
      </c>
      <c r="CB39" s="134">
        <v>94.18</v>
      </c>
      <c r="CC39" s="134">
        <v>14.93</v>
      </c>
      <c r="CD39" s="134">
        <v>14.81</v>
      </c>
      <c r="CE39" s="134">
        <v>18.62</v>
      </c>
      <c r="CF39" s="134">
        <v>171.65</v>
      </c>
      <c r="CG39" s="134">
        <v>121.6</v>
      </c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6"/>
    </row>
    <row r="40" spans="1:167" s="175" customFormat="1" ht="15.75" x14ac:dyDescent="0.25">
      <c r="A40" s="63"/>
      <c r="B40" s="181"/>
      <c r="C40" s="181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9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80"/>
      <c r="BO40" s="180"/>
      <c r="BP40" s="236"/>
      <c r="BQ40" s="174"/>
      <c r="BR40" s="254"/>
      <c r="BS40" s="132">
        <v>8</v>
      </c>
      <c r="BT40" s="249" t="s">
        <v>142</v>
      </c>
      <c r="BU40" s="134">
        <v>111.24</v>
      </c>
      <c r="BV40" s="134">
        <v>175.35</v>
      </c>
      <c r="BW40" s="134">
        <v>125.32</v>
      </c>
      <c r="BX40" s="134">
        <v>138.52000000000001</v>
      </c>
      <c r="BY40" s="134">
        <v>153810</v>
      </c>
      <c r="BZ40" s="134">
        <v>2095.2199999999998</v>
      </c>
      <c r="CA40" s="134">
        <v>89.06</v>
      </c>
      <c r="CB40" s="134">
        <v>94.57</v>
      </c>
      <c r="CC40" s="134">
        <v>14.91</v>
      </c>
      <c r="CD40" s="134">
        <v>14.98</v>
      </c>
      <c r="CE40" s="134">
        <v>18.62</v>
      </c>
      <c r="CF40" s="134">
        <v>171.61</v>
      </c>
      <c r="CG40" s="134">
        <v>121.42</v>
      </c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</row>
    <row r="41" spans="1:167" s="175" customFormat="1" ht="15.75" x14ac:dyDescent="0.25">
      <c r="A41" s="63"/>
      <c r="B41" s="181"/>
      <c r="C41" s="181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9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80"/>
      <c r="BO41" s="180"/>
      <c r="BP41" s="236"/>
      <c r="BQ41" s="174"/>
      <c r="BR41" s="254"/>
      <c r="BS41" s="132">
        <v>9</v>
      </c>
      <c r="BT41" s="249" t="s">
        <v>141</v>
      </c>
      <c r="BU41" s="134">
        <v>112.09</v>
      </c>
      <c r="BV41" s="134">
        <v>175.66</v>
      </c>
      <c r="BW41" s="134">
        <v>125.5</v>
      </c>
      <c r="BX41" s="134">
        <v>138.38999999999999</v>
      </c>
      <c r="BY41" s="134">
        <v>155456.98000000001</v>
      </c>
      <c r="BZ41" s="134">
        <v>2087.7800000000002</v>
      </c>
      <c r="CA41" s="134">
        <v>88.79</v>
      </c>
      <c r="CB41" s="134">
        <v>94.85</v>
      </c>
      <c r="CC41" s="134">
        <v>14.85</v>
      </c>
      <c r="CD41" s="134">
        <v>14.93</v>
      </c>
      <c r="CE41" s="134">
        <v>18.600000000000001</v>
      </c>
      <c r="CF41" s="134">
        <v>172.31</v>
      </c>
      <c r="CG41" s="134">
        <v>121.95</v>
      </c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6"/>
    </row>
    <row r="42" spans="1:167" s="175" customFormat="1" ht="15.75" x14ac:dyDescent="0.25">
      <c r="A42" s="6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9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80"/>
      <c r="BO42" s="180"/>
      <c r="BP42" s="236"/>
      <c r="BQ42" s="174"/>
      <c r="BR42" s="254"/>
      <c r="BS42" s="132">
        <v>10</v>
      </c>
      <c r="BT42" s="249" t="s">
        <v>140</v>
      </c>
      <c r="BU42" s="134">
        <v>112.19</v>
      </c>
      <c r="BV42" s="134">
        <v>175.23</v>
      </c>
      <c r="BW42" s="134">
        <v>125.14</v>
      </c>
      <c r="BX42" s="134">
        <v>138.29</v>
      </c>
      <c r="BY42" s="134">
        <v>156494.29</v>
      </c>
      <c r="BZ42" s="134">
        <v>2112.7600000000002</v>
      </c>
      <c r="CA42" s="134">
        <v>89.05</v>
      </c>
      <c r="CB42" s="134">
        <v>94.57</v>
      </c>
      <c r="CC42" s="134">
        <v>14.84</v>
      </c>
      <c r="CD42" s="134">
        <v>14.96</v>
      </c>
      <c r="CE42" s="134">
        <v>18.579999999999998</v>
      </c>
      <c r="CF42" s="134">
        <v>172.36</v>
      </c>
      <c r="CG42" s="134">
        <v>122.16</v>
      </c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</row>
    <row r="43" spans="1:167" s="175" customFormat="1" ht="15.75" x14ac:dyDescent="0.25">
      <c r="A43" s="6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9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8"/>
      <c r="BO43" s="178"/>
      <c r="BP43" s="236"/>
      <c r="BQ43" s="174"/>
      <c r="BR43" s="254"/>
      <c r="BS43" s="132">
        <v>11</v>
      </c>
      <c r="BT43" s="249" t="s">
        <v>139</v>
      </c>
      <c r="BU43" s="134">
        <v>111.4</v>
      </c>
      <c r="BV43" s="134">
        <v>176.75</v>
      </c>
      <c r="BW43" s="134">
        <v>124.74</v>
      </c>
      <c r="BX43" s="134">
        <v>138.25</v>
      </c>
      <c r="BY43" s="134">
        <v>155087.93</v>
      </c>
      <c r="BZ43" s="134">
        <v>2091.96</v>
      </c>
      <c r="CA43" s="134">
        <v>89.36</v>
      </c>
      <c r="CB43" s="134">
        <v>94.52</v>
      </c>
      <c r="CC43" s="134">
        <v>14.8</v>
      </c>
      <c r="CD43" s="134">
        <v>14.95</v>
      </c>
      <c r="CE43" s="134">
        <v>18.59</v>
      </c>
      <c r="CF43" s="134">
        <v>172</v>
      </c>
      <c r="CG43" s="134">
        <v>122.03</v>
      </c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</row>
    <row r="44" spans="1:167" s="175" customFormat="1" ht="15.75" x14ac:dyDescent="0.25">
      <c r="A44" s="6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9"/>
      <c r="BB44" s="174"/>
      <c r="BC44" s="174"/>
      <c r="BD44" s="174"/>
      <c r="BE44" s="174"/>
      <c r="BF44" s="174"/>
      <c r="BG44" s="174"/>
      <c r="BH44" s="174"/>
      <c r="BI44" s="174"/>
      <c r="BJ44" s="174"/>
      <c r="BK44" s="263"/>
      <c r="BL44" s="263"/>
      <c r="BM44" s="174"/>
      <c r="BN44" s="178"/>
      <c r="BO44" s="178"/>
      <c r="BP44" s="236"/>
      <c r="BQ44" s="174"/>
      <c r="BR44" s="254"/>
      <c r="BS44" s="132">
        <v>12</v>
      </c>
      <c r="BT44" s="249" t="s">
        <v>138</v>
      </c>
      <c r="BU44" s="134">
        <v>112.03</v>
      </c>
      <c r="BV44" s="134">
        <v>176.56</v>
      </c>
      <c r="BW44" s="134">
        <v>124.68</v>
      </c>
      <c r="BX44" s="134">
        <v>138.21</v>
      </c>
      <c r="BY44" s="134">
        <v>155785.1</v>
      </c>
      <c r="BZ44" s="134">
        <v>2083.4299999999998</v>
      </c>
      <c r="CA44" s="134">
        <v>89.16</v>
      </c>
      <c r="CB44" s="134">
        <v>94.47</v>
      </c>
      <c r="CC44" s="134">
        <v>14.8</v>
      </c>
      <c r="CD44" s="134">
        <v>14.89</v>
      </c>
      <c r="CE44" s="134">
        <v>18.57</v>
      </c>
      <c r="CF44" s="134">
        <v>172.79</v>
      </c>
      <c r="CG44" s="134">
        <v>122.54</v>
      </c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</row>
    <row r="45" spans="1:167" s="175" customFormat="1" ht="15.75" x14ac:dyDescent="0.25">
      <c r="A45" s="63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263"/>
      <c r="BL45" s="263"/>
      <c r="BM45" s="174"/>
      <c r="BN45" s="178"/>
      <c r="BO45" s="178"/>
      <c r="BP45" s="236"/>
      <c r="BQ45" s="174"/>
      <c r="BR45" s="254"/>
      <c r="BS45" s="132">
        <v>13</v>
      </c>
      <c r="BT45" s="249" t="s">
        <v>137</v>
      </c>
      <c r="BU45" s="134">
        <v>111.83</v>
      </c>
      <c r="BV45" s="134">
        <v>180.02</v>
      </c>
      <c r="BW45" s="134">
        <v>124.68</v>
      </c>
      <c r="BX45" s="134">
        <v>138.1</v>
      </c>
      <c r="BY45" s="134">
        <v>154304.93</v>
      </c>
      <c r="BZ45" s="134">
        <v>2042.8</v>
      </c>
      <c r="CA45" s="134">
        <v>88.68</v>
      </c>
      <c r="CB45" s="134">
        <v>94.09</v>
      </c>
      <c r="CC45" s="134">
        <v>14.74</v>
      </c>
      <c r="CD45" s="134">
        <v>14.73</v>
      </c>
      <c r="CE45" s="134">
        <v>18.559999999999999</v>
      </c>
      <c r="CF45" s="134">
        <v>173.29</v>
      </c>
      <c r="CG45" s="134">
        <v>123.06</v>
      </c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</row>
    <row r="46" spans="1:167" s="175" customFormat="1" ht="15.75" x14ac:dyDescent="0.25">
      <c r="A46" s="6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263"/>
      <c r="BL46" s="263"/>
      <c r="BM46" s="174"/>
      <c r="BN46" s="178"/>
      <c r="BO46" s="178"/>
      <c r="BP46" s="236"/>
      <c r="BQ46" s="174"/>
      <c r="BR46" s="254"/>
      <c r="BS46" s="132">
        <v>14</v>
      </c>
      <c r="BT46" s="249" t="s">
        <v>136</v>
      </c>
      <c r="BU46" s="134">
        <v>111.64</v>
      </c>
      <c r="BV46" s="134">
        <v>179.21</v>
      </c>
      <c r="BW46" s="134">
        <v>124.28</v>
      </c>
      <c r="BX46" s="134">
        <v>138.1</v>
      </c>
      <c r="BY46" s="134">
        <v>154661.81</v>
      </c>
      <c r="BZ46" s="134">
        <v>2036.03</v>
      </c>
      <c r="CA46" s="134">
        <v>88.98</v>
      </c>
      <c r="CB46" s="134">
        <v>93.86</v>
      </c>
      <c r="CC46" s="134">
        <v>14.78</v>
      </c>
      <c r="CD46" s="134">
        <v>14.79</v>
      </c>
      <c r="CE46" s="134">
        <v>18.57</v>
      </c>
      <c r="CF46" s="134">
        <v>173.07</v>
      </c>
      <c r="CG46" s="134">
        <v>123.06</v>
      </c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</row>
    <row r="47" spans="1:167" s="175" customFormat="1" ht="15.75" x14ac:dyDescent="0.25">
      <c r="A47" s="63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263"/>
      <c r="BL47" s="263"/>
      <c r="BM47" s="174"/>
      <c r="BN47" s="178"/>
      <c r="BO47" s="178"/>
      <c r="BP47" s="236"/>
      <c r="BQ47" s="174"/>
      <c r="BR47" s="254"/>
      <c r="BS47" s="132">
        <v>15</v>
      </c>
      <c r="BT47" s="249" t="s">
        <v>135</v>
      </c>
      <c r="BU47" s="134">
        <v>112.54</v>
      </c>
      <c r="BV47" s="134">
        <v>178.88</v>
      </c>
      <c r="BW47" s="134">
        <v>124.35</v>
      </c>
      <c r="BX47" s="134">
        <v>138.16</v>
      </c>
      <c r="BY47" s="134">
        <v>154087.28</v>
      </c>
      <c r="BZ47" s="134">
        <v>2017.48</v>
      </c>
      <c r="CA47" s="134">
        <v>88.94</v>
      </c>
      <c r="CB47" s="134">
        <v>93.79</v>
      </c>
      <c r="CC47" s="134">
        <v>14.78</v>
      </c>
      <c r="CD47" s="134">
        <v>14.77</v>
      </c>
      <c r="CE47" s="134">
        <v>18.57</v>
      </c>
      <c r="CF47" s="134">
        <v>173.18</v>
      </c>
      <c r="CG47" s="134">
        <v>123.19</v>
      </c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</row>
    <row r="48" spans="1:167" s="175" customFormat="1" ht="15.75" x14ac:dyDescent="0.25">
      <c r="A48" s="63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263"/>
      <c r="BL48" s="263"/>
      <c r="BM48" s="174"/>
      <c r="BN48" s="178"/>
      <c r="BO48" s="178"/>
      <c r="BP48" s="236"/>
      <c r="BQ48" s="174"/>
      <c r="BR48" s="254"/>
      <c r="BS48" s="132">
        <v>16</v>
      </c>
      <c r="BT48" s="249" t="s">
        <v>134</v>
      </c>
      <c r="BU48" s="134">
        <v>112.67</v>
      </c>
      <c r="BV48" s="134">
        <v>180.06</v>
      </c>
      <c r="BW48" s="134">
        <v>124.56</v>
      </c>
      <c r="BX48" s="134">
        <v>138.19999999999999</v>
      </c>
      <c r="BY48" s="134">
        <v>153432.91</v>
      </c>
      <c r="BZ48" s="134">
        <v>2010.7</v>
      </c>
      <c r="CA48" s="134">
        <v>88.44</v>
      </c>
      <c r="CB48" s="134">
        <v>93.92</v>
      </c>
      <c r="CC48" s="134">
        <v>14.82</v>
      </c>
      <c r="CD48" s="134">
        <v>14.76</v>
      </c>
      <c r="CE48" s="134">
        <v>18.579999999999998</v>
      </c>
      <c r="CF48" s="134">
        <v>173.58</v>
      </c>
      <c r="CG48" s="134">
        <v>123.53</v>
      </c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</row>
    <row r="49" spans="1:167" s="175" customFormat="1" ht="15.75" x14ac:dyDescent="0.25">
      <c r="A49" s="63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263"/>
      <c r="BL49" s="263"/>
      <c r="BM49" s="174"/>
      <c r="BN49" s="178"/>
      <c r="BO49" s="178"/>
      <c r="BP49" s="236"/>
      <c r="BQ49" s="174"/>
      <c r="BR49" s="254"/>
      <c r="BS49" s="132">
        <v>17</v>
      </c>
      <c r="BT49" s="249" t="s">
        <v>133</v>
      </c>
      <c r="BU49" s="134">
        <v>112.55</v>
      </c>
      <c r="BV49" s="134">
        <v>181.36</v>
      </c>
      <c r="BW49" s="134">
        <v>125.15</v>
      </c>
      <c r="BX49" s="134">
        <v>138.30000000000001</v>
      </c>
      <c r="BY49" s="134">
        <v>151311</v>
      </c>
      <c r="BZ49" s="134">
        <v>2011.28</v>
      </c>
      <c r="CA49" s="134">
        <v>89.26</v>
      </c>
      <c r="CB49" s="134">
        <v>94.53</v>
      </c>
      <c r="CC49" s="134">
        <v>14.92</v>
      </c>
      <c r="CD49" s="134">
        <v>14.88</v>
      </c>
      <c r="CE49" s="134">
        <v>18.59</v>
      </c>
      <c r="CF49" s="134">
        <v>174.28</v>
      </c>
      <c r="CG49" s="134">
        <v>124</v>
      </c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</row>
    <row r="50" spans="1:167" s="175" customFormat="1" ht="15.75" x14ac:dyDescent="0.25">
      <c r="A50" s="63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263"/>
      <c r="BL50" s="263"/>
      <c r="BM50" s="174"/>
      <c r="BN50" s="178"/>
      <c r="BO50" s="178"/>
      <c r="BP50" s="236"/>
      <c r="BQ50" s="174"/>
      <c r="BR50" s="254"/>
      <c r="BS50" s="132">
        <v>18</v>
      </c>
      <c r="BT50" s="249" t="s">
        <v>153</v>
      </c>
      <c r="BU50" s="134">
        <v>112.53</v>
      </c>
      <c r="BV50" s="134">
        <v>181.87</v>
      </c>
      <c r="BW50" s="134">
        <v>124.88</v>
      </c>
      <c r="BX50" s="134">
        <v>138.38999999999999</v>
      </c>
      <c r="BY50" s="134">
        <v>151829.18</v>
      </c>
      <c r="BZ50" s="134">
        <v>2025.3</v>
      </c>
      <c r="CA50" s="134">
        <v>89.19</v>
      </c>
      <c r="CB50" s="134">
        <v>95.39</v>
      </c>
      <c r="CC50" s="134">
        <v>14.91</v>
      </c>
      <c r="CD50" s="134">
        <v>14.93</v>
      </c>
      <c r="CE50" s="134">
        <v>18.61</v>
      </c>
      <c r="CF50" s="134">
        <v>173.69</v>
      </c>
      <c r="CG50" s="134">
        <v>123.72</v>
      </c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</row>
    <row r="51" spans="1:167" s="175" customFormat="1" ht="15.75" x14ac:dyDescent="0.25">
      <c r="A51" s="68"/>
      <c r="B51" s="174"/>
      <c r="BK51" s="263"/>
      <c r="BL51" s="263"/>
      <c r="BN51" s="177"/>
      <c r="BO51" s="177"/>
      <c r="BP51" s="237"/>
      <c r="BR51" s="164"/>
      <c r="BS51" s="132">
        <v>19</v>
      </c>
      <c r="BT51" s="249" t="s">
        <v>131</v>
      </c>
      <c r="BU51" s="134">
        <v>112.81</v>
      </c>
      <c r="BV51" s="134">
        <v>181.25</v>
      </c>
      <c r="BW51" s="134">
        <v>124.98</v>
      </c>
      <c r="BX51" s="134">
        <v>138.36000000000001</v>
      </c>
      <c r="BY51" s="134">
        <v>150990.35999999999</v>
      </c>
      <c r="BZ51" s="134">
        <v>2017.25</v>
      </c>
      <c r="CA51" s="134">
        <v>89.36</v>
      </c>
      <c r="CB51" s="134">
        <v>94.93</v>
      </c>
      <c r="CC51" s="134">
        <v>14.93</v>
      </c>
      <c r="CD51" s="134">
        <v>14.9</v>
      </c>
      <c r="CE51" s="134">
        <v>18.600000000000001</v>
      </c>
      <c r="CF51" s="134">
        <v>173.95</v>
      </c>
      <c r="CG51" s="134">
        <v>123.72</v>
      </c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</row>
    <row r="52" spans="1:167" s="175" customFormat="1" ht="15.75" x14ac:dyDescent="0.25">
      <c r="A52" s="68"/>
      <c r="B52" s="174"/>
      <c r="BK52" s="263"/>
      <c r="BL52" s="263"/>
      <c r="BN52" s="177"/>
      <c r="BO52" s="177"/>
      <c r="BP52" s="237"/>
      <c r="BR52" s="164"/>
      <c r="BS52" s="132">
        <v>20</v>
      </c>
      <c r="BT52" s="249" t="s">
        <v>130</v>
      </c>
      <c r="BU52" s="134">
        <v>111.78</v>
      </c>
      <c r="BV52" s="134">
        <v>181.2</v>
      </c>
      <c r="BW52" s="134">
        <v>125.12</v>
      </c>
      <c r="BX52" s="134">
        <v>138.33000000000001</v>
      </c>
      <c r="BY52" s="134">
        <v>149671.67000000001</v>
      </c>
      <c r="BZ52" s="134">
        <v>1977.57</v>
      </c>
      <c r="CA52" s="134">
        <v>89.06</v>
      </c>
      <c r="CB52" s="134">
        <v>95.06</v>
      </c>
      <c r="CC52" s="134">
        <v>14.92</v>
      </c>
      <c r="CD52" s="134">
        <v>14.86</v>
      </c>
      <c r="CE52" s="134">
        <v>18.59</v>
      </c>
      <c r="CF52" s="134">
        <v>174.58</v>
      </c>
      <c r="CG52" s="134">
        <v>124.18</v>
      </c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</row>
    <row r="53" spans="1:167" s="175" customFormat="1" ht="15.75" x14ac:dyDescent="0.25">
      <c r="A53" s="68"/>
      <c r="B53" s="174"/>
      <c r="BK53" s="263"/>
      <c r="BL53" s="263"/>
      <c r="BN53" s="177"/>
      <c r="BO53" s="177"/>
      <c r="BP53" s="237"/>
      <c r="BR53" s="164"/>
      <c r="BS53" s="132">
        <v>21</v>
      </c>
      <c r="BT53" s="249" t="s">
        <v>129</v>
      </c>
      <c r="BU53" s="134">
        <v>111.76</v>
      </c>
      <c r="BV53" s="134">
        <v>181.25</v>
      </c>
      <c r="BW53" s="134">
        <v>125.2</v>
      </c>
      <c r="BX53" s="134">
        <v>138.29</v>
      </c>
      <c r="BY53" s="134">
        <v>150256.26</v>
      </c>
      <c r="BZ53" s="134">
        <v>1992.61</v>
      </c>
      <c r="CA53" s="134">
        <v>89.79</v>
      </c>
      <c r="CB53" s="134">
        <v>95.04</v>
      </c>
      <c r="CC53" s="134">
        <v>14.89</v>
      </c>
      <c r="CD53" s="134">
        <v>14.83</v>
      </c>
      <c r="CE53" s="134">
        <v>18.579999999999998</v>
      </c>
      <c r="CF53" s="134">
        <v>174.53</v>
      </c>
      <c r="CG53" s="134">
        <v>124.15</v>
      </c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</row>
    <row r="54" spans="1:167" s="93" customFormat="1" ht="15.75" x14ac:dyDescent="0.25">
      <c r="A54" s="94"/>
      <c r="B54" s="174"/>
      <c r="C54" s="9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263"/>
      <c r="BL54" s="263"/>
      <c r="BM54" s="94"/>
      <c r="BN54" s="95"/>
      <c r="BO54" s="95"/>
      <c r="BP54" s="238"/>
      <c r="BQ54" s="94"/>
      <c r="BR54" s="138"/>
      <c r="BS54" s="139"/>
      <c r="BT54" s="108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92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</row>
    <row r="55" spans="1:167" s="46" customFormat="1" ht="15.75" x14ac:dyDescent="0.25">
      <c r="A55" s="44"/>
      <c r="B55" s="48"/>
      <c r="C55" s="48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263"/>
      <c r="BL55" s="263"/>
      <c r="BM55" s="44"/>
      <c r="BN55" s="52"/>
      <c r="BO55" s="52"/>
      <c r="BP55" s="239"/>
      <c r="BQ55" s="44"/>
      <c r="BR55" s="140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51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</row>
    <row r="56" spans="1:167" s="46" customFormat="1" ht="15.75" x14ac:dyDescent="0.25">
      <c r="A56" s="44"/>
      <c r="B56" s="48"/>
      <c r="C56" s="48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263"/>
      <c r="BL56" s="263"/>
      <c r="BM56" s="44"/>
      <c r="BN56" s="52"/>
      <c r="BO56" s="52"/>
      <c r="BP56" s="239"/>
      <c r="BQ56" s="44"/>
      <c r="BR56" s="140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51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</row>
    <row r="57" spans="1:167" s="85" customFormat="1" ht="15.75" x14ac:dyDescent="0.25">
      <c r="A57" s="78"/>
      <c r="B57" s="79"/>
      <c r="C57" s="79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263"/>
      <c r="BL57" s="263"/>
      <c r="BM57" s="78"/>
      <c r="BN57" s="80"/>
      <c r="BO57" s="80"/>
      <c r="BP57" s="240"/>
      <c r="BQ57" s="78"/>
      <c r="BR57" s="142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3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</row>
    <row r="58" spans="1:167" s="44" customFormat="1" ht="15.75" x14ac:dyDescent="0.25">
      <c r="B58" s="97"/>
      <c r="C58" s="79"/>
      <c r="BK58" s="263"/>
      <c r="BL58" s="263"/>
      <c r="BN58" s="98"/>
      <c r="BO58" s="98"/>
      <c r="BP58" s="239"/>
      <c r="BR58" s="129"/>
      <c r="BS58" s="141"/>
      <c r="BT58" s="141"/>
      <c r="BU58" s="141">
        <f t="shared" ref="BU58:CG58" si="2">AVERAGE(BU33:BU53)</f>
        <v>112.22523809523811</v>
      </c>
      <c r="BV58" s="141">
        <f t="shared" si="2"/>
        <v>177.73666666666665</v>
      </c>
      <c r="BW58" s="141">
        <f t="shared" si="2"/>
        <v>125.1047619047619</v>
      </c>
      <c r="BX58" s="141">
        <f t="shared" si="2"/>
        <v>138.32333333333332</v>
      </c>
      <c r="BY58" s="141">
        <f t="shared" si="2"/>
        <v>153775.94666666666</v>
      </c>
      <c r="BZ58" s="141">
        <f t="shared" si="2"/>
        <v>2060.9004761904762</v>
      </c>
      <c r="CA58" s="141">
        <f t="shared" si="2"/>
        <v>89.302857142857135</v>
      </c>
      <c r="CB58" s="141">
        <f t="shared" si="2"/>
        <v>94.489047619047625</v>
      </c>
      <c r="CC58" s="141">
        <f t="shared" si="2"/>
        <v>14.885238095238098</v>
      </c>
      <c r="CD58" s="141">
        <f t="shared" si="2"/>
        <v>14.856666666666664</v>
      </c>
      <c r="CE58" s="141">
        <f t="shared" si="2"/>
        <v>18.594285714285711</v>
      </c>
      <c r="CF58" s="141">
        <f t="shared" si="2"/>
        <v>172.67761904761906</v>
      </c>
      <c r="CG58" s="141">
        <f t="shared" si="2"/>
        <v>122.34999999999998</v>
      </c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</row>
    <row r="59" spans="1:167" s="44" customFormat="1" ht="15.75" x14ac:dyDescent="0.25">
      <c r="B59" s="97"/>
      <c r="C59" s="79"/>
      <c r="BK59" s="263"/>
      <c r="BL59" s="263"/>
      <c r="BN59" s="98"/>
      <c r="BO59" s="98"/>
      <c r="BP59" s="239"/>
      <c r="BR59" s="129"/>
      <c r="BS59" s="141"/>
      <c r="BT59" s="141"/>
      <c r="BU59" s="141">
        <v>112.22523809523811</v>
      </c>
      <c r="BV59" s="141">
        <v>177.73666666666665</v>
      </c>
      <c r="BW59" s="141">
        <v>125.1047619047619</v>
      </c>
      <c r="BX59" s="141">
        <v>138.32333333333332</v>
      </c>
      <c r="BY59" s="141">
        <v>153775.94666666666</v>
      </c>
      <c r="BZ59" s="141">
        <v>2060.9004761904762</v>
      </c>
      <c r="CA59" s="141">
        <v>89.302857142857135</v>
      </c>
      <c r="CB59" s="141">
        <v>94.489047619047625</v>
      </c>
      <c r="CC59" s="141">
        <v>14.885238095238098</v>
      </c>
      <c r="CD59" s="141">
        <v>14.856666666666664</v>
      </c>
      <c r="CE59" s="141">
        <v>18.594285714285711</v>
      </c>
      <c r="CF59" s="141">
        <v>172.67761904761906</v>
      </c>
      <c r="CG59" s="141">
        <v>122.34999999999998</v>
      </c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</row>
    <row r="60" spans="1:167" s="44" customFormat="1" ht="15.75" x14ac:dyDescent="0.25">
      <c r="B60" s="97"/>
      <c r="C60" s="79"/>
      <c r="BK60" s="263"/>
      <c r="BL60" s="263"/>
      <c r="BN60" s="98"/>
      <c r="BO60" s="98"/>
      <c r="BP60" s="239"/>
      <c r="BR60" s="129"/>
      <c r="BS60" s="119"/>
      <c r="BT60" s="143"/>
      <c r="BU60" s="143">
        <f t="shared" ref="BU60:CG60" si="3">BU59-BU58</f>
        <v>0</v>
      </c>
      <c r="BV60" s="143">
        <f t="shared" si="3"/>
        <v>0</v>
      </c>
      <c r="BW60" s="143">
        <f t="shared" si="3"/>
        <v>0</v>
      </c>
      <c r="BX60" s="143">
        <f t="shared" si="3"/>
        <v>0</v>
      </c>
      <c r="BY60" s="143">
        <f t="shared" si="3"/>
        <v>0</v>
      </c>
      <c r="BZ60" s="143">
        <f t="shared" si="3"/>
        <v>0</v>
      </c>
      <c r="CA60" s="143">
        <f t="shared" si="3"/>
        <v>0</v>
      </c>
      <c r="CB60" s="143">
        <f t="shared" si="3"/>
        <v>0</v>
      </c>
      <c r="CC60" s="143">
        <f t="shared" si="3"/>
        <v>0</v>
      </c>
      <c r="CD60" s="143">
        <f t="shared" si="3"/>
        <v>0</v>
      </c>
      <c r="CE60" s="143">
        <f t="shared" si="3"/>
        <v>0</v>
      </c>
      <c r="CF60" s="143">
        <f t="shared" si="3"/>
        <v>0</v>
      </c>
      <c r="CG60" s="143">
        <f t="shared" si="3"/>
        <v>0</v>
      </c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</row>
    <row r="61" spans="1:167" s="44" customFormat="1" ht="15.75" x14ac:dyDescent="0.25">
      <c r="B61" s="97"/>
      <c r="C61" s="79"/>
      <c r="BK61" s="263"/>
      <c r="BL61" s="263"/>
      <c r="BN61" s="98"/>
      <c r="BO61" s="98"/>
      <c r="BP61" s="239"/>
      <c r="BR61" s="129"/>
      <c r="BS61" s="107" t="s">
        <v>30</v>
      </c>
      <c r="BT61" s="129"/>
      <c r="BU61" s="129">
        <f t="shared" ref="BU61:CG61" si="4">MAX(BU33:BU53)</f>
        <v>113.4</v>
      </c>
      <c r="BV61" s="129">
        <f t="shared" si="4"/>
        <v>181.87</v>
      </c>
      <c r="BW61" s="129">
        <f t="shared" si="4"/>
        <v>126.13</v>
      </c>
      <c r="BX61" s="129">
        <f t="shared" si="4"/>
        <v>138.52000000000001</v>
      </c>
      <c r="BY61" s="129">
        <f t="shared" si="4"/>
        <v>156494.29</v>
      </c>
      <c r="BZ61" s="129">
        <f t="shared" si="4"/>
        <v>2112.7600000000002</v>
      </c>
      <c r="CA61" s="129">
        <f t="shared" si="4"/>
        <v>90.46</v>
      </c>
      <c r="CB61" s="129">
        <f t="shared" si="4"/>
        <v>95.39</v>
      </c>
      <c r="CC61" s="129">
        <f t="shared" si="4"/>
        <v>15.07</v>
      </c>
      <c r="CD61" s="129">
        <f t="shared" si="4"/>
        <v>14.98</v>
      </c>
      <c r="CE61" s="129">
        <f t="shared" si="4"/>
        <v>18.62</v>
      </c>
      <c r="CF61" s="129">
        <f t="shared" si="4"/>
        <v>174.58</v>
      </c>
      <c r="CG61" s="129">
        <f t="shared" si="4"/>
        <v>124.18</v>
      </c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</row>
    <row r="62" spans="1:167" s="44" customFormat="1" ht="15.75" x14ac:dyDescent="0.25">
      <c r="B62" s="97"/>
      <c r="C62" s="79"/>
      <c r="BK62" s="263"/>
      <c r="BL62" s="263"/>
      <c r="BN62" s="98"/>
      <c r="BO62" s="98"/>
      <c r="BP62" s="239"/>
      <c r="BR62" s="129"/>
      <c r="BS62" s="107" t="s">
        <v>31</v>
      </c>
      <c r="BT62" s="129"/>
      <c r="BU62" s="129">
        <f t="shared" ref="BU62:CG62" si="5">MIN(BU33:BU53)</f>
        <v>111.24</v>
      </c>
      <c r="BV62" s="129">
        <f t="shared" si="5"/>
        <v>174.43</v>
      </c>
      <c r="BW62" s="129">
        <f t="shared" si="5"/>
        <v>124.28</v>
      </c>
      <c r="BX62" s="129">
        <f t="shared" si="5"/>
        <v>138.1</v>
      </c>
      <c r="BY62" s="129">
        <f t="shared" si="5"/>
        <v>149671.67000000001</v>
      </c>
      <c r="BZ62" s="129">
        <f t="shared" si="5"/>
        <v>1977.57</v>
      </c>
      <c r="CA62" s="129">
        <f t="shared" si="5"/>
        <v>88.44</v>
      </c>
      <c r="CB62" s="129">
        <f t="shared" si="5"/>
        <v>93.79</v>
      </c>
      <c r="CC62" s="129">
        <f t="shared" si="5"/>
        <v>14.74</v>
      </c>
      <c r="CD62" s="129">
        <f t="shared" si="5"/>
        <v>14.73</v>
      </c>
      <c r="CE62" s="129">
        <f t="shared" si="5"/>
        <v>18.559999999999999</v>
      </c>
      <c r="CF62" s="129">
        <f t="shared" si="5"/>
        <v>169.82</v>
      </c>
      <c r="CG62" s="129">
        <f t="shared" si="5"/>
        <v>119.31</v>
      </c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</row>
    <row r="63" spans="1:167" ht="15.75" x14ac:dyDescent="0.25">
      <c r="C63" s="79"/>
      <c r="BS63" s="107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</row>
    <row r="64" spans="1:167" s="170" customFormat="1" ht="15.75" x14ac:dyDescent="0.25">
      <c r="A64" s="34"/>
      <c r="B64" s="173"/>
      <c r="C64" s="79"/>
      <c r="BN64" s="172"/>
      <c r="BO64" s="172"/>
      <c r="BP64" s="241"/>
      <c r="BR64" s="169"/>
      <c r="BS64" s="107"/>
      <c r="BT64" s="129"/>
      <c r="BU64" s="129">
        <f t="shared" ref="BU64:CG64" si="6">BU61-BU62</f>
        <v>2.1600000000000108</v>
      </c>
      <c r="BV64" s="129">
        <f t="shared" si="6"/>
        <v>7.4399999999999977</v>
      </c>
      <c r="BW64" s="129">
        <f t="shared" si="6"/>
        <v>1.8499999999999943</v>
      </c>
      <c r="BX64" s="129">
        <f t="shared" si="6"/>
        <v>0.42000000000001592</v>
      </c>
      <c r="BY64" s="129">
        <f t="shared" si="6"/>
        <v>6822.6199999999953</v>
      </c>
      <c r="BZ64" s="129">
        <f t="shared" si="6"/>
        <v>135.19000000000028</v>
      </c>
      <c r="CA64" s="129">
        <f t="shared" si="6"/>
        <v>2.019999999999996</v>
      </c>
      <c r="CB64" s="129">
        <f t="shared" si="6"/>
        <v>1.5999999999999943</v>
      </c>
      <c r="CC64" s="129">
        <f t="shared" si="6"/>
        <v>0.33000000000000007</v>
      </c>
      <c r="CD64" s="129">
        <f t="shared" si="6"/>
        <v>0.25</v>
      </c>
      <c r="CE64" s="129">
        <f t="shared" si="6"/>
        <v>6.0000000000002274E-2</v>
      </c>
      <c r="CF64" s="129">
        <f t="shared" si="6"/>
        <v>4.7600000000000193</v>
      </c>
      <c r="CG64" s="129">
        <f t="shared" si="6"/>
        <v>4.8700000000000045</v>
      </c>
      <c r="CH64" s="165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1"/>
      <c r="DT64" s="171"/>
      <c r="DU64" s="171"/>
      <c r="DV64" s="171"/>
      <c r="DW64" s="171"/>
      <c r="DX64" s="171"/>
      <c r="DY64" s="171"/>
      <c r="DZ64" s="171"/>
      <c r="EA64" s="171"/>
      <c r="EB64" s="171"/>
      <c r="EC64" s="171"/>
      <c r="ED64" s="171"/>
      <c r="EE64" s="171"/>
      <c r="EF64" s="171"/>
      <c r="EG64" s="171"/>
      <c r="EH64" s="171"/>
      <c r="EI64" s="171"/>
      <c r="EJ64" s="171"/>
      <c r="EK64" s="171"/>
      <c r="EL64" s="171"/>
      <c r="EM64" s="171"/>
      <c r="EN64" s="171"/>
      <c r="EO64" s="171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171"/>
      <c r="FA64" s="171"/>
      <c r="FB64" s="171"/>
      <c r="FC64" s="171"/>
      <c r="FD64" s="171"/>
      <c r="FE64" s="171"/>
      <c r="FF64" s="171"/>
      <c r="FG64" s="171"/>
      <c r="FH64" s="171"/>
      <c r="FI64" s="171"/>
      <c r="FJ64" s="171"/>
      <c r="FK64" s="171"/>
    </row>
    <row r="65" spans="1:167" ht="15.75" x14ac:dyDescent="0.25">
      <c r="C65" s="79"/>
      <c r="BS65" s="107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64"/>
    </row>
    <row r="66" spans="1:167" ht="15.75" x14ac:dyDescent="0.25">
      <c r="C66" s="79"/>
      <c r="BX66" s="160"/>
      <c r="CF66" s="160"/>
      <c r="CG66" s="160"/>
      <c r="CH66" s="164"/>
    </row>
    <row r="67" spans="1:167" ht="15.75" x14ac:dyDescent="0.25">
      <c r="C67" s="79"/>
      <c r="BS67" s="247" t="s">
        <v>18</v>
      </c>
      <c r="BT67" s="247"/>
      <c r="BU67" s="165" t="s">
        <v>5</v>
      </c>
      <c r="BV67" s="165" t="s">
        <v>6</v>
      </c>
      <c r="BW67" s="165" t="s">
        <v>7</v>
      </c>
      <c r="BX67" s="165" t="s">
        <v>8</v>
      </c>
      <c r="BY67" s="129" t="s">
        <v>9</v>
      </c>
      <c r="BZ67" s="169" t="s">
        <v>10</v>
      </c>
      <c r="CA67" s="169" t="s">
        <v>11</v>
      </c>
      <c r="CB67" s="169" t="s">
        <v>12</v>
      </c>
      <c r="CC67" s="169" t="s">
        <v>13</v>
      </c>
      <c r="CD67" s="169" t="s">
        <v>14</v>
      </c>
      <c r="CE67" s="169" t="s">
        <v>15</v>
      </c>
      <c r="CF67" s="130" t="s">
        <v>16</v>
      </c>
      <c r="CG67" s="129" t="s">
        <v>17</v>
      </c>
      <c r="CH67" s="164"/>
    </row>
    <row r="68" spans="1:167" ht="15.75" x14ac:dyDescent="0.25">
      <c r="C68" s="79"/>
      <c r="BS68" s="132">
        <v>1</v>
      </c>
      <c r="BT68" s="249" t="s">
        <v>151</v>
      </c>
      <c r="BU68" s="134">
        <v>105.79</v>
      </c>
      <c r="BV68" s="134">
        <v>0.67959999999999998</v>
      </c>
      <c r="BW68" s="134">
        <v>0.94589999999999996</v>
      </c>
      <c r="BX68" s="134">
        <v>0.86229999999999996</v>
      </c>
      <c r="BY68" s="134">
        <v>1296.93</v>
      </c>
      <c r="BZ68" s="134">
        <v>17.628</v>
      </c>
      <c r="CA68" s="134">
        <v>1.3189</v>
      </c>
      <c r="CB68" s="134">
        <v>1.2512000000000001</v>
      </c>
      <c r="CC68" s="134">
        <v>7.9162999999999997</v>
      </c>
      <c r="CD68" s="134">
        <v>8.0039999999999996</v>
      </c>
      <c r="CE68" s="134">
        <v>6.4154</v>
      </c>
      <c r="CF68" s="144">
        <v>0.70255999999999996</v>
      </c>
      <c r="CG68" s="141">
        <v>1</v>
      </c>
      <c r="CH68" s="164"/>
    </row>
    <row r="69" spans="1:167" ht="15.75" x14ac:dyDescent="0.25">
      <c r="C69" s="79"/>
      <c r="BS69" s="132">
        <v>2</v>
      </c>
      <c r="BT69" s="249" t="s">
        <v>152</v>
      </c>
      <c r="BU69" s="134">
        <v>106.78</v>
      </c>
      <c r="BV69" s="134">
        <v>0.69069999999999998</v>
      </c>
      <c r="BW69" s="134">
        <v>0.95540000000000003</v>
      </c>
      <c r="BX69" s="134">
        <v>0.87080000000000002</v>
      </c>
      <c r="BY69" s="134">
        <v>1280.01</v>
      </c>
      <c r="BZ69" s="134">
        <v>17.271000000000001</v>
      </c>
      <c r="CA69" s="134">
        <v>1.3383</v>
      </c>
      <c r="CB69" s="134">
        <v>1.2750999999999999</v>
      </c>
      <c r="CC69" s="134">
        <v>8.0597999999999992</v>
      </c>
      <c r="CD69" s="134">
        <v>8.1443999999999992</v>
      </c>
      <c r="CE69" s="134">
        <v>6.4783999999999997</v>
      </c>
      <c r="CF69" s="144">
        <v>0.70076000000000005</v>
      </c>
      <c r="CG69" s="141">
        <v>1</v>
      </c>
      <c r="CH69" s="164"/>
      <c r="CI69" s="129"/>
      <c r="CJ69" s="129"/>
    </row>
    <row r="70" spans="1:167" ht="15.75" x14ac:dyDescent="0.25">
      <c r="B70" s="158"/>
      <c r="BS70" s="132">
        <v>3</v>
      </c>
      <c r="BT70" s="249" t="s">
        <v>147</v>
      </c>
      <c r="BU70" s="134">
        <v>107.32</v>
      </c>
      <c r="BV70" s="134">
        <v>0.68959999999999999</v>
      </c>
      <c r="BW70" s="134">
        <v>0.96189999999999998</v>
      </c>
      <c r="BX70" s="134">
        <v>0.87419999999999998</v>
      </c>
      <c r="BY70" s="134">
        <v>1276.26</v>
      </c>
      <c r="BZ70" s="134">
        <v>17.350000000000001</v>
      </c>
      <c r="CA70" s="134">
        <v>1.3375999999999999</v>
      </c>
      <c r="CB70" s="134">
        <v>1.2835000000000001</v>
      </c>
      <c r="CC70" s="134">
        <v>8.1029</v>
      </c>
      <c r="CD70" s="134">
        <v>8.1485000000000003</v>
      </c>
      <c r="CE70" s="134">
        <v>6.5026000000000002</v>
      </c>
      <c r="CF70" s="144">
        <v>0.70426999999999995</v>
      </c>
      <c r="CG70" s="141">
        <v>1</v>
      </c>
      <c r="CH70" s="164"/>
      <c r="CI70" s="107"/>
      <c r="CJ70" s="107"/>
    </row>
    <row r="71" spans="1:167" ht="15.75" x14ac:dyDescent="0.25">
      <c r="B71" s="158"/>
      <c r="BS71" s="132">
        <v>4</v>
      </c>
      <c r="BT71" s="249" t="s">
        <v>146</v>
      </c>
      <c r="BU71" s="134">
        <v>106.92</v>
      </c>
      <c r="BV71" s="134">
        <v>0.68920000000000003</v>
      </c>
      <c r="BW71" s="134">
        <v>0.96689999999999998</v>
      </c>
      <c r="BX71" s="134">
        <v>0.87560000000000004</v>
      </c>
      <c r="BY71" s="134">
        <v>1280.96</v>
      </c>
      <c r="BZ71" s="134">
        <v>17.361000000000001</v>
      </c>
      <c r="CA71" s="134">
        <v>1.3565</v>
      </c>
      <c r="CB71" s="134">
        <v>1.2845</v>
      </c>
      <c r="CC71" s="134">
        <v>8.1106999999999996</v>
      </c>
      <c r="CD71" s="134">
        <v>8.1928000000000001</v>
      </c>
      <c r="CE71" s="134">
        <v>6.5111999999999997</v>
      </c>
      <c r="CF71" s="144">
        <v>0.70589999999999997</v>
      </c>
      <c r="CG71" s="141">
        <v>1</v>
      </c>
      <c r="CH71" s="164"/>
      <c r="CI71" s="107"/>
      <c r="CJ71" s="107"/>
    </row>
    <row r="72" spans="1:167" ht="15.75" x14ac:dyDescent="0.25">
      <c r="B72" s="158"/>
      <c r="BS72" s="132">
        <v>5</v>
      </c>
      <c r="BT72" s="249" t="s">
        <v>145</v>
      </c>
      <c r="BU72" s="134">
        <v>107.85</v>
      </c>
      <c r="BV72" s="134">
        <v>0.69179999999999997</v>
      </c>
      <c r="BW72" s="134">
        <v>0.96850000000000003</v>
      </c>
      <c r="BX72" s="134">
        <v>0.877</v>
      </c>
      <c r="BY72" s="134">
        <v>1275.81</v>
      </c>
      <c r="BZ72" s="134">
        <v>17.350000000000001</v>
      </c>
      <c r="CA72" s="134">
        <v>1.3605</v>
      </c>
      <c r="CB72" s="134">
        <v>1.2914000000000001</v>
      </c>
      <c r="CC72" s="134">
        <v>8.1268999999999991</v>
      </c>
      <c r="CD72" s="134">
        <v>8.1701999999999995</v>
      </c>
      <c r="CE72" s="134">
        <v>6.5221999999999998</v>
      </c>
      <c r="CF72" s="144">
        <v>0.70552000000000004</v>
      </c>
      <c r="CG72" s="141">
        <v>1</v>
      </c>
      <c r="CH72" s="164"/>
      <c r="CI72" s="141"/>
      <c r="CJ72" s="141"/>
    </row>
    <row r="73" spans="1:167" ht="15.75" x14ac:dyDescent="0.25">
      <c r="B73" s="158"/>
      <c r="BS73" s="132">
        <v>6</v>
      </c>
      <c r="BT73" s="249" t="s">
        <v>144</v>
      </c>
      <c r="BU73" s="134">
        <v>109.2</v>
      </c>
      <c r="BV73" s="134">
        <v>0.69199999999999995</v>
      </c>
      <c r="BW73" s="134">
        <v>0.97350000000000003</v>
      </c>
      <c r="BX73" s="134">
        <v>0.87860000000000005</v>
      </c>
      <c r="BY73" s="134">
        <v>1265.46</v>
      </c>
      <c r="BZ73" s="134">
        <v>17.074999999999999</v>
      </c>
      <c r="CA73" s="134">
        <v>1.3613</v>
      </c>
      <c r="CB73" s="134">
        <v>1.2939000000000001</v>
      </c>
      <c r="CC73" s="134">
        <v>8.1440000000000001</v>
      </c>
      <c r="CD73" s="134">
        <v>8.2114999999999991</v>
      </c>
      <c r="CE73" s="134">
        <v>6.5346000000000002</v>
      </c>
      <c r="CF73" s="144">
        <v>0.70713999999999999</v>
      </c>
      <c r="CG73" s="141">
        <v>1</v>
      </c>
      <c r="CH73" s="164"/>
      <c r="CI73" s="141"/>
      <c r="CJ73" s="141"/>
    </row>
    <row r="74" spans="1:167" ht="15.75" x14ac:dyDescent="0.25">
      <c r="B74" s="158"/>
      <c r="BS74" s="132">
        <v>7</v>
      </c>
      <c r="BT74" s="249" t="s">
        <v>143</v>
      </c>
      <c r="BU74" s="134">
        <v>108.58</v>
      </c>
      <c r="BV74" s="134">
        <v>0.69389999999999996</v>
      </c>
      <c r="BW74" s="134">
        <v>0.97330000000000005</v>
      </c>
      <c r="BX74" s="134">
        <v>0.87770000000000004</v>
      </c>
      <c r="BY74" s="134">
        <v>1271.8399999999999</v>
      </c>
      <c r="BZ74" s="134">
        <v>17.317</v>
      </c>
      <c r="CA74" s="134">
        <v>1.3609</v>
      </c>
      <c r="CB74" s="134">
        <v>1.2910999999999999</v>
      </c>
      <c r="CC74" s="134">
        <v>8.1448999999999998</v>
      </c>
      <c r="CD74" s="134">
        <v>8.2119999999999997</v>
      </c>
      <c r="CE74" s="134">
        <v>6.5292000000000003</v>
      </c>
      <c r="CF74" s="144">
        <v>0.70842000000000005</v>
      </c>
      <c r="CG74" s="141">
        <v>1</v>
      </c>
      <c r="CH74" s="164"/>
      <c r="CI74" s="141"/>
      <c r="CJ74" s="141"/>
    </row>
    <row r="75" spans="1:167" ht="15.75" x14ac:dyDescent="0.25">
      <c r="B75" s="158"/>
      <c r="BS75" s="132">
        <v>8</v>
      </c>
      <c r="BT75" s="249" t="s">
        <v>142</v>
      </c>
      <c r="BU75" s="134">
        <v>109.15</v>
      </c>
      <c r="BV75" s="134">
        <v>0.69240000000000002</v>
      </c>
      <c r="BW75" s="134">
        <v>0.96889999999999998</v>
      </c>
      <c r="BX75" s="134">
        <v>0.87660000000000005</v>
      </c>
      <c r="BY75" s="134">
        <v>1266.76</v>
      </c>
      <c r="BZ75" s="134">
        <v>17.256</v>
      </c>
      <c r="CA75" s="134">
        <v>1.3633</v>
      </c>
      <c r="CB75" s="134">
        <v>1.2839</v>
      </c>
      <c r="CC75" s="134">
        <v>8.1450999999999993</v>
      </c>
      <c r="CD75" s="134">
        <v>8.1060999999999996</v>
      </c>
      <c r="CE75" s="134">
        <v>6.5202</v>
      </c>
      <c r="CF75" s="144">
        <v>0.70752999999999999</v>
      </c>
      <c r="CG75" s="141">
        <v>1</v>
      </c>
      <c r="CH75" s="164"/>
      <c r="CI75" s="141"/>
      <c r="CJ75" s="141"/>
    </row>
    <row r="76" spans="1:167" ht="15.75" x14ac:dyDescent="0.25">
      <c r="A76" s="158"/>
      <c r="B76" s="158"/>
      <c r="BN76" s="168"/>
      <c r="BO76" s="168"/>
      <c r="BP76" s="242"/>
      <c r="BQ76" s="167"/>
      <c r="BR76" s="163"/>
      <c r="BS76" s="132">
        <v>9</v>
      </c>
      <c r="BT76" s="249" t="s">
        <v>141</v>
      </c>
      <c r="BU76" s="145">
        <v>108.8</v>
      </c>
      <c r="BV76" s="134">
        <v>0.69430000000000003</v>
      </c>
      <c r="BW76" s="134">
        <v>0.97170000000000001</v>
      </c>
      <c r="BX76" s="134">
        <v>0.88149999999999995</v>
      </c>
      <c r="BY76" s="134">
        <v>1274.76</v>
      </c>
      <c r="BZ76" s="134">
        <v>17.12</v>
      </c>
      <c r="CA76" s="134">
        <v>1.3734</v>
      </c>
      <c r="CB76" s="134">
        <v>1.2857000000000001</v>
      </c>
      <c r="CC76" s="134">
        <v>8.2118000000000002</v>
      </c>
      <c r="CD76" s="134">
        <v>8.1684000000000001</v>
      </c>
      <c r="CE76" s="134">
        <v>6.5563000000000002</v>
      </c>
      <c r="CF76" s="144">
        <v>0.70772999999999997</v>
      </c>
      <c r="CG76" s="141">
        <v>1</v>
      </c>
      <c r="CH76" s="164"/>
      <c r="CI76" s="146"/>
      <c r="CJ76" s="146"/>
      <c r="CK76" s="225"/>
      <c r="CL76" s="225"/>
      <c r="CM76" s="225"/>
      <c r="CN76" s="225"/>
      <c r="CO76" s="225"/>
      <c r="CP76" s="225"/>
      <c r="CQ76" s="225"/>
      <c r="CR76" s="163"/>
      <c r="CS76" s="163"/>
      <c r="CT76" s="163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</row>
    <row r="77" spans="1:167" ht="15.75" x14ac:dyDescent="0.25">
      <c r="B77" s="158"/>
      <c r="BS77" s="132">
        <v>10</v>
      </c>
      <c r="BT77" s="249" t="s">
        <v>140</v>
      </c>
      <c r="BU77" s="145">
        <v>108.89</v>
      </c>
      <c r="BV77" s="134">
        <v>0.69720000000000004</v>
      </c>
      <c r="BW77" s="134">
        <v>0.97619999999999996</v>
      </c>
      <c r="BX77" s="134">
        <v>0.88390000000000002</v>
      </c>
      <c r="BY77" s="134">
        <v>1281.06</v>
      </c>
      <c r="BZ77" s="134">
        <v>17.295000000000002</v>
      </c>
      <c r="CA77" s="134">
        <v>1.3716999999999999</v>
      </c>
      <c r="CB77" s="134">
        <v>1.2917000000000001</v>
      </c>
      <c r="CC77" s="134">
        <v>8.2331000000000003</v>
      </c>
      <c r="CD77" s="134">
        <v>8.1667000000000005</v>
      </c>
      <c r="CE77" s="134">
        <v>6.5731000000000002</v>
      </c>
      <c r="CF77" s="144">
        <v>0.70872999999999997</v>
      </c>
      <c r="CG77" s="141">
        <v>1</v>
      </c>
      <c r="CH77" s="164"/>
      <c r="CI77" s="165"/>
      <c r="CJ77" s="165"/>
    </row>
    <row r="78" spans="1:167" ht="15.75" x14ac:dyDescent="0.25">
      <c r="A78" s="158"/>
      <c r="B78" s="158"/>
      <c r="BN78" s="158"/>
      <c r="BO78" s="158"/>
      <c r="BR78" s="163"/>
      <c r="BS78" s="132">
        <v>11</v>
      </c>
      <c r="BT78" s="249" t="s">
        <v>139</v>
      </c>
      <c r="BU78" s="145">
        <v>109.54</v>
      </c>
      <c r="BV78" s="134">
        <v>0.69040000000000001</v>
      </c>
      <c r="BW78" s="134">
        <v>0.97829999999999995</v>
      </c>
      <c r="BX78" s="134">
        <v>0.88280000000000003</v>
      </c>
      <c r="BY78" s="134">
        <v>1270.9000000000001</v>
      </c>
      <c r="BZ78" s="134">
        <v>17.143000000000001</v>
      </c>
      <c r="CA78" s="134">
        <v>1.3655999999999999</v>
      </c>
      <c r="CB78" s="134">
        <v>1.2909999999999999</v>
      </c>
      <c r="CC78" s="134">
        <v>8.2464999999999993</v>
      </c>
      <c r="CD78" s="134">
        <v>8.1646000000000001</v>
      </c>
      <c r="CE78" s="134">
        <v>6.5659000000000001</v>
      </c>
      <c r="CF78" s="144">
        <v>0.70948</v>
      </c>
      <c r="CG78" s="141">
        <v>1</v>
      </c>
      <c r="CH78" s="164"/>
      <c r="CI78" s="165"/>
      <c r="CJ78" s="165"/>
      <c r="CK78" s="163"/>
      <c r="CL78" s="163"/>
      <c r="CM78" s="163"/>
      <c r="CN78" s="163"/>
      <c r="CO78" s="163"/>
      <c r="CP78" s="163"/>
      <c r="CQ78" s="163"/>
      <c r="CR78" s="163"/>
      <c r="CS78" s="163"/>
      <c r="CT78" s="163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</row>
    <row r="79" spans="1:167" ht="15.75" x14ac:dyDescent="0.25">
      <c r="A79" s="158"/>
      <c r="B79" s="158"/>
      <c r="BN79" s="158"/>
      <c r="BO79" s="158"/>
      <c r="BR79" s="163"/>
      <c r="BS79" s="132">
        <v>12</v>
      </c>
      <c r="BT79" s="249" t="s">
        <v>138</v>
      </c>
      <c r="BU79" s="145">
        <v>109.38</v>
      </c>
      <c r="BV79" s="134">
        <v>0.69410000000000005</v>
      </c>
      <c r="BW79" s="134">
        <v>0.98280000000000001</v>
      </c>
      <c r="BX79" s="134">
        <v>0.88729999999999998</v>
      </c>
      <c r="BY79" s="134">
        <v>1271.3</v>
      </c>
      <c r="BZ79" s="134">
        <v>17.001999999999999</v>
      </c>
      <c r="CA79" s="134">
        <v>1.3744000000000001</v>
      </c>
      <c r="CB79" s="134">
        <v>1.2970999999999999</v>
      </c>
      <c r="CC79" s="134">
        <v>8.2791999999999994</v>
      </c>
      <c r="CD79" s="134">
        <v>8.2311999999999994</v>
      </c>
      <c r="CE79" s="134">
        <v>6.5978000000000003</v>
      </c>
      <c r="CF79" s="144">
        <v>0.70920000000000005</v>
      </c>
      <c r="CG79" s="141">
        <v>1</v>
      </c>
      <c r="CH79" s="164"/>
      <c r="CI79" s="164"/>
      <c r="CJ79" s="164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</row>
    <row r="80" spans="1:167" ht="15.75" x14ac:dyDescent="0.25">
      <c r="A80" s="158"/>
      <c r="B80" s="158"/>
      <c r="BN80" s="158"/>
      <c r="BO80" s="158"/>
      <c r="BR80" s="163"/>
      <c r="BS80" s="132">
        <v>13</v>
      </c>
      <c r="BT80" s="249" t="s">
        <v>137</v>
      </c>
      <c r="BU80" s="145">
        <v>110.04</v>
      </c>
      <c r="BV80" s="134">
        <v>0.68359999999999999</v>
      </c>
      <c r="BW80" s="134">
        <v>0.98699999999999999</v>
      </c>
      <c r="BX80" s="134">
        <v>0.89170000000000005</v>
      </c>
      <c r="BY80" s="134">
        <v>1253.9000000000001</v>
      </c>
      <c r="BZ80" s="134">
        <v>16.600000000000001</v>
      </c>
      <c r="CA80" s="134">
        <v>1.3876999999999999</v>
      </c>
      <c r="CB80" s="134">
        <v>1.3079000000000001</v>
      </c>
      <c r="CC80" s="134">
        <v>8.3491</v>
      </c>
      <c r="CD80" s="134">
        <v>8.3527000000000005</v>
      </c>
      <c r="CE80" s="134">
        <v>6.6287000000000003</v>
      </c>
      <c r="CF80" s="144">
        <v>0.71014999999999995</v>
      </c>
      <c r="CG80" s="141">
        <v>1</v>
      </c>
      <c r="CH80" s="164"/>
      <c r="CI80" s="164"/>
      <c r="CJ80" s="164"/>
      <c r="CK80" s="163"/>
      <c r="CL80" s="163"/>
      <c r="CM80" s="163"/>
      <c r="CN80" s="163"/>
      <c r="CO80" s="163"/>
      <c r="CP80" s="163"/>
      <c r="CQ80" s="163"/>
      <c r="CR80" s="163"/>
      <c r="CS80" s="163"/>
      <c r="CT80" s="163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</row>
    <row r="81" spans="1:167" ht="15.75" x14ac:dyDescent="0.25">
      <c r="A81" s="158"/>
      <c r="B81" s="158"/>
      <c r="BN81" s="158"/>
      <c r="BO81" s="158"/>
      <c r="BR81" s="163"/>
      <c r="BS81" s="132">
        <v>14</v>
      </c>
      <c r="BT81" s="249" t="s">
        <v>136</v>
      </c>
      <c r="BU81" s="145">
        <v>110.23</v>
      </c>
      <c r="BV81" s="134">
        <v>0.68669999999999998</v>
      </c>
      <c r="BW81" s="134">
        <v>0.99019999999999997</v>
      </c>
      <c r="BX81" s="134">
        <v>0.89129999999999998</v>
      </c>
      <c r="BY81" s="134">
        <v>1256.8</v>
      </c>
      <c r="BZ81" s="134">
        <v>16.545000000000002</v>
      </c>
      <c r="CA81" s="134">
        <v>1.3829</v>
      </c>
      <c r="CB81" s="134">
        <v>1.3110999999999999</v>
      </c>
      <c r="CC81" s="134">
        <v>8.3262999999999998</v>
      </c>
      <c r="CD81" s="134">
        <v>8.3199000000000005</v>
      </c>
      <c r="CE81" s="134">
        <v>6.6279000000000003</v>
      </c>
      <c r="CF81" s="144">
        <v>0.71103000000000005</v>
      </c>
      <c r="CG81" s="141">
        <v>1</v>
      </c>
      <c r="CH81" s="164"/>
      <c r="CI81" s="164"/>
      <c r="CJ81" s="164"/>
      <c r="CK81" s="163"/>
      <c r="CL81" s="163"/>
      <c r="CM81" s="163"/>
      <c r="CN81" s="163"/>
      <c r="CO81" s="163"/>
      <c r="CP81" s="163"/>
      <c r="CQ81" s="163"/>
      <c r="CR81" s="163"/>
      <c r="CS81" s="163"/>
      <c r="CT81" s="163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</row>
    <row r="82" spans="1:167" ht="15.75" x14ac:dyDescent="0.25">
      <c r="A82" s="158"/>
      <c r="B82" s="158"/>
      <c r="BN82" s="158"/>
      <c r="BO82" s="158"/>
      <c r="BR82" s="163"/>
      <c r="BS82" s="132">
        <v>15</v>
      </c>
      <c r="BT82" s="249" t="s">
        <v>135</v>
      </c>
      <c r="BU82" s="145">
        <v>109.46</v>
      </c>
      <c r="BV82" s="134">
        <v>0.68869999999999998</v>
      </c>
      <c r="BW82" s="134">
        <v>0.99070000000000003</v>
      </c>
      <c r="BX82" s="134">
        <v>0.89219999999999999</v>
      </c>
      <c r="BY82" s="134">
        <v>1250.81</v>
      </c>
      <c r="BZ82" s="134">
        <v>16.376999999999999</v>
      </c>
      <c r="CA82" s="134">
        <v>1.385</v>
      </c>
      <c r="CB82" s="134">
        <v>1.3133999999999999</v>
      </c>
      <c r="CC82" s="134">
        <v>8.3322000000000003</v>
      </c>
      <c r="CD82" s="134">
        <v>8.3407</v>
      </c>
      <c r="CE82" s="134">
        <v>6.6341000000000001</v>
      </c>
      <c r="CF82" s="144">
        <v>0.71131999999999995</v>
      </c>
      <c r="CG82" s="141">
        <v>1</v>
      </c>
      <c r="CH82" s="164"/>
      <c r="CI82" s="164"/>
      <c r="CJ82" s="164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</row>
    <row r="83" spans="1:167" ht="15.75" x14ac:dyDescent="0.25">
      <c r="A83" s="158"/>
      <c r="B83" s="158"/>
      <c r="BN83" s="158"/>
      <c r="BO83" s="158"/>
      <c r="BR83" s="163"/>
      <c r="BS83" s="132">
        <v>16</v>
      </c>
      <c r="BT83" s="249" t="s">
        <v>134</v>
      </c>
      <c r="BU83" s="134">
        <v>109.64</v>
      </c>
      <c r="BV83" s="134">
        <v>0.68610000000000004</v>
      </c>
      <c r="BW83" s="134">
        <v>0.99170000000000003</v>
      </c>
      <c r="BX83" s="134">
        <v>0.89429999999999998</v>
      </c>
      <c r="BY83" s="134">
        <v>1242.07</v>
      </c>
      <c r="BZ83" s="134">
        <v>16.277000000000001</v>
      </c>
      <c r="CA83" s="134">
        <v>1.3968</v>
      </c>
      <c r="CB83" s="134">
        <v>1.3151999999999999</v>
      </c>
      <c r="CC83" s="134">
        <v>8.3331</v>
      </c>
      <c r="CD83" s="134">
        <v>8.3667999999999996</v>
      </c>
      <c r="CE83" s="134">
        <v>6.6485000000000003</v>
      </c>
      <c r="CF83" s="144">
        <v>0.71164000000000005</v>
      </c>
      <c r="CG83" s="141">
        <v>1</v>
      </c>
      <c r="CH83" s="164"/>
      <c r="CI83" s="164"/>
      <c r="CJ83" s="164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</row>
    <row r="84" spans="1:167" ht="15.75" x14ac:dyDescent="0.25">
      <c r="A84" s="158"/>
      <c r="B84" s="158"/>
      <c r="BN84" s="158"/>
      <c r="BO84" s="158"/>
      <c r="BR84" s="163"/>
      <c r="BS84" s="132">
        <v>17</v>
      </c>
      <c r="BT84" s="249" t="s">
        <v>133</v>
      </c>
      <c r="BU84" s="134">
        <v>110.17</v>
      </c>
      <c r="BV84" s="134">
        <v>0.68369999999999997</v>
      </c>
      <c r="BW84" s="134">
        <v>0.99080000000000001</v>
      </c>
      <c r="BX84" s="134">
        <v>0.8972</v>
      </c>
      <c r="BY84" s="134">
        <v>1220.25</v>
      </c>
      <c r="BZ84" s="134">
        <v>16.22</v>
      </c>
      <c r="CA84" s="134">
        <v>1.3893</v>
      </c>
      <c r="CB84" s="134">
        <v>1.3117000000000001</v>
      </c>
      <c r="CC84" s="134">
        <v>8.3087999999999997</v>
      </c>
      <c r="CD84" s="134">
        <v>8.3318999999999992</v>
      </c>
      <c r="CE84" s="134">
        <v>6.6702000000000004</v>
      </c>
      <c r="CF84" s="144">
        <v>0.71150999999999998</v>
      </c>
      <c r="CG84" s="141">
        <v>1</v>
      </c>
      <c r="CH84" s="164"/>
      <c r="CI84" s="164"/>
      <c r="CJ84" s="164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</row>
    <row r="85" spans="1:167" ht="15.75" x14ac:dyDescent="0.25">
      <c r="A85" s="158"/>
      <c r="B85" s="158"/>
      <c r="BN85" s="158"/>
      <c r="BO85" s="158"/>
      <c r="BR85" s="163"/>
      <c r="BS85" s="132">
        <v>18</v>
      </c>
      <c r="BT85" s="249" t="s">
        <v>153</v>
      </c>
      <c r="BU85" s="134">
        <v>109.94</v>
      </c>
      <c r="BV85" s="134">
        <v>0.68030000000000002</v>
      </c>
      <c r="BW85" s="134">
        <v>0.99070000000000003</v>
      </c>
      <c r="BX85" s="134">
        <v>0.89429999999999998</v>
      </c>
      <c r="BY85" s="134">
        <v>1227.2</v>
      </c>
      <c r="BZ85" s="134">
        <v>16.37</v>
      </c>
      <c r="CA85" s="134">
        <v>1.3872</v>
      </c>
      <c r="CB85" s="134">
        <v>1.2969999999999999</v>
      </c>
      <c r="CC85" s="134">
        <v>8.2965999999999998</v>
      </c>
      <c r="CD85" s="134">
        <v>8.2882999999999996</v>
      </c>
      <c r="CE85" s="134">
        <v>6.6497999999999999</v>
      </c>
      <c r="CF85" s="144">
        <v>0.71228999999999998</v>
      </c>
      <c r="CG85" s="141">
        <v>1</v>
      </c>
      <c r="CH85" s="139"/>
      <c r="CI85" s="164"/>
      <c r="CJ85" s="164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</row>
    <row r="86" spans="1:167" ht="15.75" x14ac:dyDescent="0.25">
      <c r="A86" s="158"/>
      <c r="B86" s="158"/>
      <c r="BN86" s="158"/>
      <c r="BO86" s="158"/>
      <c r="BR86" s="163"/>
      <c r="BS86" s="132">
        <v>19</v>
      </c>
      <c r="BT86" s="249" t="s">
        <v>131</v>
      </c>
      <c r="BU86" s="134">
        <v>109.67</v>
      </c>
      <c r="BV86" s="134">
        <v>0.68259999999999998</v>
      </c>
      <c r="BW86" s="134">
        <v>0.9899</v>
      </c>
      <c r="BX86" s="134">
        <v>0.89439999999999997</v>
      </c>
      <c r="BY86" s="134">
        <v>1220.42</v>
      </c>
      <c r="BZ86" s="134">
        <v>16.305</v>
      </c>
      <c r="CA86" s="134">
        <v>1.3845000000000001</v>
      </c>
      <c r="CB86" s="134">
        <v>1.3032999999999999</v>
      </c>
      <c r="CC86" s="134">
        <v>8.2866999999999997</v>
      </c>
      <c r="CD86" s="134">
        <v>8.3020999999999994</v>
      </c>
      <c r="CE86" s="134">
        <v>6.65</v>
      </c>
      <c r="CF86" s="144">
        <v>0.71123999999999998</v>
      </c>
      <c r="CG86" s="141">
        <v>1</v>
      </c>
      <c r="CH86" s="141"/>
      <c r="CI86" s="141"/>
      <c r="CJ86" s="141"/>
      <c r="CK86" s="163"/>
      <c r="CL86" s="163"/>
      <c r="CM86" s="163"/>
      <c r="CN86" s="163"/>
      <c r="CO86" s="163"/>
      <c r="CP86" s="163"/>
      <c r="CQ86" s="163"/>
      <c r="CR86" s="163"/>
      <c r="CS86" s="163"/>
      <c r="CT86" s="163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</row>
    <row r="87" spans="1:167" ht="15.75" x14ac:dyDescent="0.25">
      <c r="A87" s="158"/>
      <c r="B87" s="158"/>
      <c r="BN87" s="158"/>
      <c r="BO87" s="158"/>
      <c r="BR87" s="163"/>
      <c r="BS87" s="132">
        <v>20</v>
      </c>
      <c r="BT87" s="249" t="s">
        <v>130</v>
      </c>
      <c r="BU87" s="139">
        <v>111.09</v>
      </c>
      <c r="BV87" s="139">
        <v>0.68530000000000002</v>
      </c>
      <c r="BW87" s="139">
        <v>0.99250000000000005</v>
      </c>
      <c r="BX87" s="139">
        <v>0.89839999999999998</v>
      </c>
      <c r="BY87" s="139">
        <v>1205.28</v>
      </c>
      <c r="BZ87" s="139">
        <v>15.925000000000001</v>
      </c>
      <c r="CA87" s="139">
        <v>1.3943000000000001</v>
      </c>
      <c r="CB87" s="139">
        <v>1.3063</v>
      </c>
      <c r="CC87" s="139">
        <v>8.3225999999999996</v>
      </c>
      <c r="CD87" s="139">
        <v>8.3585999999999991</v>
      </c>
      <c r="CE87" s="139">
        <v>6.6788999999999996</v>
      </c>
      <c r="CF87" s="144">
        <v>0.71131999999999995</v>
      </c>
      <c r="CG87" s="141">
        <v>1</v>
      </c>
      <c r="CH87" s="141"/>
      <c r="CI87" s="141"/>
      <c r="CJ87" s="141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</row>
    <row r="88" spans="1:167" ht="15.75" x14ac:dyDescent="0.25">
      <c r="B88" s="158"/>
      <c r="BS88" s="132">
        <v>21</v>
      </c>
      <c r="BT88" s="249" t="s">
        <v>129</v>
      </c>
      <c r="BU88" s="134">
        <v>111.09</v>
      </c>
      <c r="BV88" s="134">
        <v>0.68500000000000005</v>
      </c>
      <c r="BW88" s="134">
        <v>0.99160000000000004</v>
      </c>
      <c r="BX88" s="134">
        <v>0.89849999999999997</v>
      </c>
      <c r="BY88" s="134">
        <v>1210.28</v>
      </c>
      <c r="BZ88" s="134">
        <v>16.05</v>
      </c>
      <c r="CA88" s="134">
        <v>1.3827</v>
      </c>
      <c r="CB88" s="134">
        <v>1.3063</v>
      </c>
      <c r="CC88" s="134">
        <v>8.3359000000000005</v>
      </c>
      <c r="CD88" s="134">
        <v>8.3718000000000004</v>
      </c>
      <c r="CE88" s="134">
        <v>6.6806999999999999</v>
      </c>
      <c r="CF88" s="255">
        <v>0.71131999999999995</v>
      </c>
      <c r="CG88" s="150">
        <v>1</v>
      </c>
      <c r="CH88" s="119"/>
    </row>
    <row r="89" spans="1:167" ht="15.75" x14ac:dyDescent="0.25">
      <c r="B89" s="158"/>
      <c r="BS89" s="139"/>
      <c r="BT89" s="108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</row>
    <row r="90" spans="1:167" s="44" customFormat="1" ht="15.75" x14ac:dyDescent="0.25">
      <c r="B90" s="97"/>
      <c r="BN90" s="98"/>
      <c r="BO90" s="98"/>
      <c r="BP90" s="239"/>
      <c r="BR90" s="129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</row>
    <row r="91" spans="1:167" s="44" customFormat="1" ht="15.75" x14ac:dyDescent="0.25">
      <c r="B91" s="97"/>
      <c r="BN91" s="98"/>
      <c r="BO91" s="98"/>
      <c r="BP91" s="239"/>
      <c r="BR91" s="129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</row>
    <row r="93" spans="1:167" ht="15.75" x14ac:dyDescent="0.25">
      <c r="BS93" s="141"/>
      <c r="BT93" s="141"/>
      <c r="BU93" s="118">
        <f t="shared" ref="BU93:CG93" si="7">AVERAGE(BU68:BU88)</f>
        <v>109.02523809523811</v>
      </c>
      <c r="BV93" s="118">
        <f t="shared" si="7"/>
        <v>0.6884380952380954</v>
      </c>
      <c r="BW93" s="118">
        <f t="shared" si="7"/>
        <v>0.97801904761904745</v>
      </c>
      <c r="BX93" s="118">
        <f t="shared" si="7"/>
        <v>0.88479047619047602</v>
      </c>
      <c r="BY93" s="118">
        <f t="shared" si="7"/>
        <v>1257.0980952380951</v>
      </c>
      <c r="BZ93" s="118">
        <f t="shared" si="7"/>
        <v>16.849380952380955</v>
      </c>
      <c r="CA93" s="118">
        <f t="shared" si="7"/>
        <v>1.3701333333333334</v>
      </c>
      <c r="CB93" s="118">
        <f t="shared" si="7"/>
        <v>1.2948714285714289</v>
      </c>
      <c r="CC93" s="118">
        <f t="shared" si="7"/>
        <v>8.2196428571428566</v>
      </c>
      <c r="CD93" s="118">
        <f t="shared" si="7"/>
        <v>8.2358666666666664</v>
      </c>
      <c r="CE93" s="118">
        <f t="shared" si="7"/>
        <v>6.5797952380952385</v>
      </c>
      <c r="CF93" s="118">
        <f t="shared" si="7"/>
        <v>0.70852666666666675</v>
      </c>
      <c r="CG93" s="118">
        <f t="shared" si="7"/>
        <v>1</v>
      </c>
    </row>
    <row r="94" spans="1:167" ht="15.75" x14ac:dyDescent="0.25">
      <c r="BS94" s="141"/>
      <c r="BT94" s="141"/>
      <c r="BU94" s="118">
        <v>109.02523809523811</v>
      </c>
      <c r="BV94" s="118">
        <v>0.6884380952380954</v>
      </c>
      <c r="BW94" s="118">
        <v>0.97801904761904745</v>
      </c>
      <c r="BX94" s="118">
        <v>0.88479047619047602</v>
      </c>
      <c r="BY94" s="118">
        <v>1257.0980952380951</v>
      </c>
      <c r="BZ94" s="118">
        <v>16.849380952380955</v>
      </c>
      <c r="CA94" s="118">
        <v>1.3701333333333334</v>
      </c>
      <c r="CB94" s="118">
        <v>1.2948714285714289</v>
      </c>
      <c r="CC94" s="118">
        <v>8.2196428571428566</v>
      </c>
      <c r="CD94" s="118">
        <v>8.2358666666666664</v>
      </c>
      <c r="CE94" s="118">
        <v>6.5797952380952385</v>
      </c>
      <c r="CF94" s="118">
        <v>0.70852666666666675</v>
      </c>
      <c r="CG94" s="141">
        <v>1</v>
      </c>
    </row>
    <row r="95" spans="1:167" ht="15.75" x14ac:dyDescent="0.25">
      <c r="BS95" s="119"/>
      <c r="BT95" s="143"/>
      <c r="BU95" s="143">
        <f t="shared" ref="BU95:CG95" si="8">BU94-BU93</f>
        <v>0</v>
      </c>
      <c r="BV95" s="143">
        <f t="shared" si="8"/>
        <v>0</v>
      </c>
      <c r="BW95" s="143">
        <f t="shared" si="8"/>
        <v>0</v>
      </c>
      <c r="BX95" s="143">
        <f t="shared" si="8"/>
        <v>0</v>
      </c>
      <c r="BY95" s="143">
        <f t="shared" si="8"/>
        <v>0</v>
      </c>
      <c r="BZ95" s="143">
        <f t="shared" si="8"/>
        <v>0</v>
      </c>
      <c r="CA95" s="143">
        <f t="shared" si="8"/>
        <v>0</v>
      </c>
      <c r="CB95" s="143">
        <f t="shared" si="8"/>
        <v>0</v>
      </c>
      <c r="CC95" s="143">
        <f t="shared" si="8"/>
        <v>0</v>
      </c>
      <c r="CD95" s="143">
        <f t="shared" si="8"/>
        <v>0</v>
      </c>
      <c r="CE95" s="143">
        <f t="shared" si="8"/>
        <v>0</v>
      </c>
      <c r="CF95" s="143">
        <f t="shared" si="8"/>
        <v>0</v>
      </c>
      <c r="CG95" s="143">
        <f t="shared" si="8"/>
        <v>0</v>
      </c>
    </row>
    <row r="96" spans="1:167" ht="15.75" x14ac:dyDescent="0.25">
      <c r="BS96" s="107" t="s">
        <v>30</v>
      </c>
      <c r="BT96" s="129"/>
      <c r="BU96" s="118">
        <f t="shared" ref="BU96:CG96" si="9">MAX(BU68:BU88)</f>
        <v>111.09</v>
      </c>
      <c r="BV96" s="118">
        <f t="shared" si="9"/>
        <v>0.69720000000000004</v>
      </c>
      <c r="BW96" s="118">
        <f t="shared" si="9"/>
        <v>0.99250000000000005</v>
      </c>
      <c r="BX96" s="118">
        <f t="shared" si="9"/>
        <v>0.89849999999999997</v>
      </c>
      <c r="BY96" s="118">
        <f t="shared" si="9"/>
        <v>1296.93</v>
      </c>
      <c r="BZ96" s="118">
        <f t="shared" si="9"/>
        <v>17.628</v>
      </c>
      <c r="CA96" s="118">
        <f t="shared" si="9"/>
        <v>1.3968</v>
      </c>
      <c r="CB96" s="118">
        <f t="shared" si="9"/>
        <v>1.3151999999999999</v>
      </c>
      <c r="CC96" s="118">
        <f t="shared" si="9"/>
        <v>8.3491</v>
      </c>
      <c r="CD96" s="118">
        <f t="shared" si="9"/>
        <v>8.3718000000000004</v>
      </c>
      <c r="CE96" s="118">
        <f t="shared" si="9"/>
        <v>6.6806999999999999</v>
      </c>
      <c r="CF96" s="118">
        <f t="shared" si="9"/>
        <v>0.71228999999999998</v>
      </c>
      <c r="CG96" s="118">
        <f t="shared" si="9"/>
        <v>1</v>
      </c>
    </row>
    <row r="97" spans="71:85" ht="15.75" x14ac:dyDescent="0.25">
      <c r="BS97" s="107" t="s">
        <v>31</v>
      </c>
      <c r="BT97" s="129"/>
      <c r="BU97" s="118">
        <f t="shared" ref="BU97:CF97" si="10">MIN(BU68:BU88)</f>
        <v>105.79</v>
      </c>
      <c r="BV97" s="118">
        <f t="shared" si="10"/>
        <v>0.67959999999999998</v>
      </c>
      <c r="BW97" s="118">
        <f t="shared" si="10"/>
        <v>0.94589999999999996</v>
      </c>
      <c r="BX97" s="118">
        <f t="shared" si="10"/>
        <v>0.86229999999999996</v>
      </c>
      <c r="BY97" s="118">
        <f t="shared" si="10"/>
        <v>1205.28</v>
      </c>
      <c r="BZ97" s="118">
        <f t="shared" si="10"/>
        <v>15.925000000000001</v>
      </c>
      <c r="CA97" s="118">
        <f t="shared" si="10"/>
        <v>1.3189</v>
      </c>
      <c r="CB97" s="118">
        <f t="shared" si="10"/>
        <v>1.2512000000000001</v>
      </c>
      <c r="CC97" s="118">
        <f t="shared" si="10"/>
        <v>7.9162999999999997</v>
      </c>
      <c r="CD97" s="118">
        <f t="shared" si="10"/>
        <v>8.0039999999999996</v>
      </c>
      <c r="CE97" s="118">
        <f t="shared" si="10"/>
        <v>6.4154</v>
      </c>
      <c r="CF97" s="118">
        <f t="shared" si="10"/>
        <v>0.70076000000000005</v>
      </c>
      <c r="CG97" s="118">
        <f>MAX(CG69:CG89)</f>
        <v>1</v>
      </c>
    </row>
    <row r="99" spans="71:85" ht="15.75" x14ac:dyDescent="0.25">
      <c r="BU99" s="118">
        <f t="shared" ref="BU99:CG99" si="11">BU96-BU97</f>
        <v>5.2999999999999972</v>
      </c>
      <c r="BV99" s="118">
        <f t="shared" si="11"/>
        <v>1.760000000000006E-2</v>
      </c>
      <c r="BW99" s="118">
        <f t="shared" si="11"/>
        <v>4.6600000000000086E-2</v>
      </c>
      <c r="BX99" s="118">
        <f t="shared" si="11"/>
        <v>3.620000000000001E-2</v>
      </c>
      <c r="BY99" s="118">
        <f t="shared" si="11"/>
        <v>91.650000000000091</v>
      </c>
      <c r="BZ99" s="118">
        <f t="shared" si="11"/>
        <v>1.7029999999999994</v>
      </c>
      <c r="CA99" s="118">
        <f t="shared" si="11"/>
        <v>7.790000000000008E-2</v>
      </c>
      <c r="CB99" s="118">
        <f t="shared" si="11"/>
        <v>6.3999999999999835E-2</v>
      </c>
      <c r="CC99" s="118">
        <f t="shared" si="11"/>
        <v>0.4328000000000003</v>
      </c>
      <c r="CD99" s="118">
        <f t="shared" si="11"/>
        <v>0.36780000000000079</v>
      </c>
      <c r="CE99" s="118">
        <f t="shared" si="11"/>
        <v>0.26529999999999987</v>
      </c>
      <c r="CF99" s="118">
        <f t="shared" si="11"/>
        <v>1.1529999999999929E-2</v>
      </c>
      <c r="CG99" s="118">
        <f t="shared" si="11"/>
        <v>0</v>
      </c>
    </row>
  </sheetData>
  <mergeCells count="22">
    <mergeCell ref="AD6:AE6"/>
    <mergeCell ref="AG6:AH6"/>
    <mergeCell ref="BE6:BF6"/>
    <mergeCell ref="AJ6:AK6"/>
    <mergeCell ref="BH6:BI6"/>
    <mergeCell ref="BK6:BL6"/>
    <mergeCell ref="BN6:BO6"/>
    <mergeCell ref="AM6:AN6"/>
    <mergeCell ref="AP6:AQ6"/>
    <mergeCell ref="AS6:AT6"/>
    <mergeCell ref="AV6:AW6"/>
    <mergeCell ref="AY6:AZ6"/>
    <mergeCell ref="BB6:BC6"/>
    <mergeCell ref="R6:S6"/>
    <mergeCell ref="U6:V6"/>
    <mergeCell ref="X6:Y6"/>
    <mergeCell ref="AA6:AB6"/>
    <mergeCell ref="C6:D6"/>
    <mergeCell ref="F6:G6"/>
    <mergeCell ref="I6:J6"/>
    <mergeCell ref="L6:M6"/>
    <mergeCell ref="O6:P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99"/>
  <sheetViews>
    <sheetView topLeftCell="A4" workbookViewId="0">
      <pane xSplit="2" topLeftCell="BM1" activePane="topRight" state="frozen"/>
      <selection pane="topRight" activeCell="BS33" sqref="BS33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0.28515625" style="158" customWidth="1"/>
    <col min="18" max="18" width="19.5703125" style="158" customWidth="1"/>
    <col min="19" max="19" width="18.42578125" style="158" customWidth="1"/>
    <col min="20" max="20" width="10.5703125" style="158" customWidth="1"/>
    <col min="21" max="21" width="19.5703125" style="158" customWidth="1"/>
    <col min="22" max="22" width="22" style="158" customWidth="1"/>
    <col min="23" max="23" width="10" style="158" customWidth="1"/>
    <col min="24" max="24" width="20.42578125" style="158" customWidth="1"/>
    <col min="25" max="25" width="19.28515625" style="158" customWidth="1"/>
    <col min="26" max="26" width="10.7109375" style="158" customWidth="1"/>
    <col min="27" max="27" width="20.42578125" style="158" customWidth="1"/>
    <col min="28" max="28" width="17.5703125" style="158" customWidth="1"/>
    <col min="29" max="29" width="9.85546875" style="158" customWidth="1"/>
    <col min="30" max="30" width="18.42578125" style="158" customWidth="1"/>
    <col min="31" max="31" width="17.140625" style="158" customWidth="1"/>
    <col min="32" max="32" width="10.28515625" style="158" customWidth="1"/>
    <col min="33" max="33" width="20.140625" style="158" customWidth="1"/>
    <col min="34" max="34" width="18.7109375" style="158" customWidth="1"/>
    <col min="35" max="35" width="11.7109375" style="158" customWidth="1"/>
    <col min="36" max="36" width="20.28515625" style="158" customWidth="1"/>
    <col min="37" max="37" width="18.85546875" style="158" customWidth="1"/>
    <col min="38" max="38" width="9.140625" style="158" customWidth="1"/>
    <col min="39" max="39" width="21.28515625" style="158" customWidth="1"/>
    <col min="40" max="40" width="19.85546875" style="158" customWidth="1"/>
    <col min="41" max="41" width="10" style="158" customWidth="1"/>
    <col min="42" max="43" width="19.85546875" style="158" customWidth="1"/>
    <col min="44" max="44" width="10.5703125" style="158" customWidth="1"/>
    <col min="45" max="45" width="18" style="158" customWidth="1"/>
    <col min="46" max="46" width="16.140625" style="158" customWidth="1"/>
    <col min="47" max="47" width="8.7109375" style="158" customWidth="1"/>
    <col min="48" max="48" width="21.7109375" style="158" customWidth="1"/>
    <col min="49" max="49" width="18" style="158" customWidth="1"/>
    <col min="50" max="50" width="9.85546875" style="158" customWidth="1"/>
    <col min="51" max="51" width="17.7109375" style="158" customWidth="1"/>
    <col min="52" max="52" width="18.42578125" style="158" customWidth="1"/>
    <col min="53" max="53" width="10.5703125" style="158" customWidth="1"/>
    <col min="54" max="54" width="18.28515625" style="158" customWidth="1"/>
    <col min="55" max="55" width="16.42578125" style="158" customWidth="1"/>
    <col min="56" max="56" width="11.7109375" style="158" customWidth="1"/>
    <col min="57" max="57" width="19" style="158" customWidth="1"/>
    <col min="58" max="58" width="16.42578125" style="158" customWidth="1"/>
    <col min="59" max="59" width="13.140625" style="158" customWidth="1"/>
    <col min="60" max="60" width="19.140625" style="158" customWidth="1"/>
    <col min="61" max="61" width="16.42578125" style="158" customWidth="1"/>
    <col min="62" max="62" width="10.140625" style="158" customWidth="1"/>
    <col min="63" max="63" width="19.28515625" style="158" customWidth="1"/>
    <col min="64" max="64" width="18.7109375" style="158" customWidth="1"/>
    <col min="65" max="65" width="11" style="158" customWidth="1"/>
    <col min="66" max="66" width="18.7109375" style="158" customWidth="1"/>
    <col min="67" max="67" width="15.5703125" style="158" customWidth="1"/>
    <col min="68" max="68" width="10.7109375" style="158" customWidth="1"/>
    <col min="69" max="69" width="18.5703125" style="161" customWidth="1"/>
    <col min="70" max="70" width="16.7109375" style="161" customWidth="1"/>
    <col min="71" max="71" width="20.28515625" style="227" customWidth="1"/>
    <col min="72" max="72" width="20.28515625" style="158" customWidth="1"/>
    <col min="73" max="73" width="14.7109375" style="160" customWidth="1"/>
    <col min="74" max="74" width="14.140625" style="160" customWidth="1"/>
    <col min="75" max="75" width="25.140625" style="160" customWidth="1"/>
    <col min="76" max="76" width="16.5703125" style="160" customWidth="1"/>
    <col min="77" max="78" width="11.7109375" style="160" customWidth="1"/>
    <col min="79" max="79" width="11.7109375" style="107" customWidth="1"/>
    <col min="80" max="80" width="19.5703125" style="160" customWidth="1"/>
    <col min="81" max="81" width="13.85546875" style="160" customWidth="1"/>
    <col min="82" max="86" width="11.7109375" style="160" customWidth="1"/>
    <col min="87" max="87" width="12.5703125" style="108" customWidth="1"/>
    <col min="88" max="88" width="11.7109375" style="107" customWidth="1"/>
    <col min="89" max="101" width="13.28515625" style="160" customWidth="1"/>
    <col min="102" max="170" width="13.28515625" style="159" customWidth="1"/>
    <col min="171" max="16384" width="9.140625" style="158"/>
  </cols>
  <sheetData>
    <row r="1" spans="1:173" x14ac:dyDescent="0.2">
      <c r="B1" s="159"/>
      <c r="BQ1" s="158"/>
      <c r="BR1" s="158"/>
      <c r="BU1" s="163"/>
      <c r="BV1" s="163"/>
      <c r="CA1" s="160"/>
      <c r="CC1" s="107"/>
      <c r="CI1" s="160"/>
      <c r="CJ1" s="160"/>
      <c r="CK1" s="108"/>
      <c r="CL1" s="107"/>
      <c r="FO1" s="159"/>
      <c r="FP1" s="159"/>
      <c r="FQ1" s="159"/>
    </row>
    <row r="2" spans="1:173" x14ac:dyDescent="0.2">
      <c r="B2" s="159"/>
      <c r="BQ2" s="158"/>
      <c r="BR2" s="158"/>
      <c r="BU2" s="163"/>
      <c r="BV2" s="163"/>
      <c r="CA2" s="160"/>
      <c r="CC2" s="107"/>
      <c r="CI2" s="160"/>
      <c r="CJ2" s="160"/>
      <c r="CK2" s="108"/>
      <c r="CL2" s="107"/>
      <c r="FO2" s="159"/>
      <c r="FP2" s="159"/>
      <c r="FQ2" s="159"/>
    </row>
    <row r="3" spans="1:173" x14ac:dyDescent="0.2">
      <c r="A3" s="265" t="s">
        <v>32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 t="s">
        <v>0</v>
      </c>
      <c r="AF3" s="267"/>
      <c r="AG3" s="267"/>
      <c r="AH3" s="267"/>
      <c r="AI3" s="267"/>
      <c r="AJ3" s="267"/>
      <c r="AK3" s="268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02"/>
      <c r="BR3" s="202"/>
      <c r="BS3" s="269"/>
      <c r="BT3" s="159"/>
      <c r="CA3" s="160"/>
      <c r="CB3" s="107"/>
    </row>
    <row r="4" spans="1:173" x14ac:dyDescent="0.2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8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02"/>
      <c r="BR4" s="202"/>
      <c r="BS4" s="269"/>
      <c r="BT4" s="159"/>
      <c r="CA4" s="160"/>
      <c r="CB4" s="107"/>
    </row>
    <row r="5" spans="1:173" x14ac:dyDescent="0.2">
      <c r="A5" s="270"/>
      <c r="B5" s="271" t="s">
        <v>154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72"/>
      <c r="BR5" s="272"/>
      <c r="BS5" s="273"/>
      <c r="BT5" s="274"/>
      <c r="BU5" s="344"/>
      <c r="BV5" s="275"/>
      <c r="BW5" s="275"/>
      <c r="BX5" s="275"/>
      <c r="BY5" s="275"/>
      <c r="CA5" s="160"/>
      <c r="CB5" s="107"/>
    </row>
    <row r="6" spans="1:173" s="196" customFormat="1" ht="13.5" thickBot="1" x14ac:dyDescent="0.25">
      <c r="A6" s="276" t="s">
        <v>1</v>
      </c>
      <c r="B6" s="277"/>
      <c r="C6" s="374" t="s">
        <v>155</v>
      </c>
      <c r="D6" s="374"/>
      <c r="E6" s="278"/>
      <c r="F6" s="374" t="s">
        <v>156</v>
      </c>
      <c r="G6" s="374"/>
      <c r="H6" s="279"/>
      <c r="I6" s="374" t="s">
        <v>157</v>
      </c>
      <c r="J6" s="374"/>
      <c r="K6" s="279"/>
      <c r="L6" s="374" t="s">
        <v>158</v>
      </c>
      <c r="M6" s="374"/>
      <c r="N6" s="280"/>
      <c r="O6" s="374" t="s">
        <v>159</v>
      </c>
      <c r="P6" s="374"/>
      <c r="Q6" s="279"/>
      <c r="R6" s="374" t="s">
        <v>160</v>
      </c>
      <c r="S6" s="374"/>
      <c r="T6" s="279"/>
      <c r="U6" s="374" t="s">
        <v>161</v>
      </c>
      <c r="V6" s="374"/>
      <c r="W6" s="280"/>
      <c r="X6" s="374" t="s">
        <v>162</v>
      </c>
      <c r="Y6" s="374"/>
      <c r="Z6" s="280"/>
      <c r="AA6" s="374" t="s">
        <v>163</v>
      </c>
      <c r="AB6" s="374"/>
      <c r="AC6" s="279"/>
      <c r="AD6" s="374" t="s">
        <v>164</v>
      </c>
      <c r="AE6" s="374"/>
      <c r="AF6" s="279"/>
      <c r="AG6" s="374" t="s">
        <v>165</v>
      </c>
      <c r="AH6" s="374"/>
      <c r="AI6" s="279"/>
      <c r="AJ6" s="374" t="s">
        <v>166</v>
      </c>
      <c r="AK6" s="374"/>
      <c r="AL6" s="279"/>
      <c r="AM6" s="374" t="s">
        <v>167</v>
      </c>
      <c r="AN6" s="374"/>
      <c r="AO6" s="278"/>
      <c r="AP6" s="374" t="s">
        <v>168</v>
      </c>
      <c r="AQ6" s="374"/>
      <c r="AR6" s="279"/>
      <c r="AS6" s="374" t="s">
        <v>169</v>
      </c>
      <c r="AT6" s="374"/>
      <c r="AU6" s="279"/>
      <c r="AV6" s="374" t="s">
        <v>170</v>
      </c>
      <c r="AW6" s="374"/>
      <c r="AX6" s="279"/>
      <c r="AY6" s="374" t="s">
        <v>171</v>
      </c>
      <c r="AZ6" s="374"/>
      <c r="BA6" s="279"/>
      <c r="BB6" s="374" t="s">
        <v>172</v>
      </c>
      <c r="BC6" s="374"/>
      <c r="BD6" s="278"/>
      <c r="BE6" s="374" t="s">
        <v>173</v>
      </c>
      <c r="BF6" s="374"/>
      <c r="BG6" s="278"/>
      <c r="BH6" s="374" t="s">
        <v>174</v>
      </c>
      <c r="BI6" s="374"/>
      <c r="BJ6" s="278"/>
      <c r="BK6" s="374" t="s">
        <v>175</v>
      </c>
      <c r="BL6" s="374"/>
      <c r="BM6" s="278"/>
      <c r="BN6" s="374" t="s">
        <v>176</v>
      </c>
      <c r="BO6" s="374"/>
      <c r="BP6" s="279"/>
      <c r="BQ6" s="374" t="s">
        <v>2</v>
      </c>
      <c r="BR6" s="374"/>
      <c r="BS6" s="281"/>
      <c r="BT6" s="282"/>
      <c r="BU6" s="244"/>
      <c r="BV6" s="344"/>
      <c r="BW6" s="344"/>
      <c r="BX6" s="344"/>
      <c r="BY6" s="344"/>
      <c r="BZ6" s="344"/>
      <c r="CA6" s="275"/>
      <c r="CB6" s="107"/>
      <c r="CC6" s="160"/>
      <c r="CD6" s="160"/>
      <c r="CE6" s="160"/>
      <c r="CF6" s="160"/>
      <c r="CG6" s="160"/>
      <c r="CH6" s="160"/>
      <c r="CI6" s="108"/>
      <c r="CJ6" s="107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</row>
    <row r="7" spans="1:173" ht="13.5" thickTop="1" x14ac:dyDescent="0.2">
      <c r="A7" s="270"/>
      <c r="B7" s="28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84"/>
      <c r="BR7" s="284"/>
      <c r="BS7" s="285"/>
      <c r="BT7" s="286"/>
      <c r="BU7" s="345"/>
      <c r="BV7" s="275"/>
      <c r="BW7" s="275"/>
      <c r="BX7" s="275"/>
      <c r="BY7" s="275"/>
      <c r="BZ7" s="275"/>
      <c r="CA7" s="275"/>
      <c r="CB7" s="107"/>
    </row>
    <row r="8" spans="1:173" x14ac:dyDescent="0.2">
      <c r="A8" s="270"/>
      <c r="B8" s="283"/>
      <c r="C8" s="284"/>
      <c r="D8" s="284" t="s">
        <v>3</v>
      </c>
      <c r="E8" s="284"/>
      <c r="F8" s="284"/>
      <c r="G8" s="284" t="s">
        <v>3</v>
      </c>
      <c r="H8" s="267"/>
      <c r="I8" s="284"/>
      <c r="J8" s="284" t="s">
        <v>3</v>
      </c>
      <c r="K8" s="267"/>
      <c r="L8" s="284"/>
      <c r="M8" s="284" t="s">
        <v>3</v>
      </c>
      <c r="N8" s="267"/>
      <c r="O8" s="284"/>
      <c r="P8" s="284" t="s">
        <v>3</v>
      </c>
      <c r="Q8" s="267"/>
      <c r="R8" s="284"/>
      <c r="S8" s="284" t="s">
        <v>3</v>
      </c>
      <c r="T8" s="267"/>
      <c r="U8" s="284"/>
      <c r="V8" s="284" t="s">
        <v>3</v>
      </c>
      <c r="W8" s="267"/>
      <c r="X8" s="284"/>
      <c r="Y8" s="284" t="s">
        <v>3</v>
      </c>
      <c r="Z8" s="267"/>
      <c r="AA8" s="284"/>
      <c r="AB8" s="284" t="s">
        <v>3</v>
      </c>
      <c r="AC8" s="267"/>
      <c r="AD8" s="284"/>
      <c r="AE8" s="284" t="s">
        <v>3</v>
      </c>
      <c r="AF8" s="267"/>
      <c r="AG8" s="284"/>
      <c r="AH8" s="284" t="s">
        <v>3</v>
      </c>
      <c r="AI8" s="267"/>
      <c r="AJ8" s="284"/>
      <c r="AK8" s="284" t="s">
        <v>3</v>
      </c>
      <c r="AL8" s="267"/>
      <c r="AM8" s="284"/>
      <c r="AN8" s="284" t="s">
        <v>3</v>
      </c>
      <c r="AO8" s="284"/>
      <c r="AP8" s="284"/>
      <c r="AQ8" s="284" t="s">
        <v>3</v>
      </c>
      <c r="AR8" s="267"/>
      <c r="AS8" s="284"/>
      <c r="AT8" s="284" t="s">
        <v>3</v>
      </c>
      <c r="AU8" s="267"/>
      <c r="AV8" s="284"/>
      <c r="AW8" s="284" t="s">
        <v>3</v>
      </c>
      <c r="AX8" s="267"/>
      <c r="AY8" s="284"/>
      <c r="AZ8" s="284" t="s">
        <v>3</v>
      </c>
      <c r="BA8" s="267"/>
      <c r="BB8" s="284"/>
      <c r="BC8" s="284" t="s">
        <v>3</v>
      </c>
      <c r="BD8" s="284"/>
      <c r="BE8" s="284"/>
      <c r="BF8" s="284" t="s">
        <v>3</v>
      </c>
      <c r="BG8" s="284"/>
      <c r="BH8" s="284"/>
      <c r="BI8" s="284" t="s">
        <v>3</v>
      </c>
      <c r="BJ8" s="284"/>
      <c r="BK8" s="284"/>
      <c r="BL8" s="284" t="s">
        <v>3</v>
      </c>
      <c r="BM8" s="284"/>
      <c r="BN8" s="284"/>
      <c r="BO8" s="284" t="s">
        <v>3</v>
      </c>
      <c r="BP8" s="267"/>
      <c r="BQ8" s="284"/>
      <c r="BR8" s="284" t="s">
        <v>3</v>
      </c>
      <c r="BS8" s="285"/>
      <c r="BT8" s="286"/>
      <c r="BU8" s="345"/>
      <c r="BV8" s="275"/>
      <c r="BW8" s="275"/>
      <c r="BX8" s="275"/>
      <c r="BY8" s="275"/>
      <c r="BZ8" s="275"/>
      <c r="CA8" s="275"/>
      <c r="CB8" s="107"/>
    </row>
    <row r="9" spans="1:173" x14ac:dyDescent="0.2">
      <c r="A9" s="287"/>
      <c r="B9" s="283"/>
      <c r="C9" s="284" t="s">
        <v>3</v>
      </c>
      <c r="D9" s="284" t="s">
        <v>19</v>
      </c>
      <c r="E9" s="284"/>
      <c r="F9" s="284" t="s">
        <v>3</v>
      </c>
      <c r="G9" s="284" t="s">
        <v>19</v>
      </c>
      <c r="H9" s="284"/>
      <c r="I9" s="284" t="s">
        <v>3</v>
      </c>
      <c r="J9" s="284" t="s">
        <v>19</v>
      </c>
      <c r="K9" s="284"/>
      <c r="L9" s="284" t="s">
        <v>3</v>
      </c>
      <c r="M9" s="284" t="s">
        <v>19</v>
      </c>
      <c r="N9" s="284"/>
      <c r="O9" s="284" t="s">
        <v>3</v>
      </c>
      <c r="P9" s="284" t="s">
        <v>19</v>
      </c>
      <c r="Q9" s="284"/>
      <c r="R9" s="284" t="s">
        <v>3</v>
      </c>
      <c r="S9" s="284" t="s">
        <v>19</v>
      </c>
      <c r="T9" s="284"/>
      <c r="U9" s="284" t="s">
        <v>3</v>
      </c>
      <c r="V9" s="284" t="s">
        <v>19</v>
      </c>
      <c r="W9" s="284"/>
      <c r="X9" s="284" t="s">
        <v>3</v>
      </c>
      <c r="Y9" s="284" t="s">
        <v>19</v>
      </c>
      <c r="Z9" s="284"/>
      <c r="AA9" s="284" t="s">
        <v>3</v>
      </c>
      <c r="AB9" s="284" t="s">
        <v>19</v>
      </c>
      <c r="AC9" s="284"/>
      <c r="AD9" s="284" t="s">
        <v>3</v>
      </c>
      <c r="AE9" s="284" t="s">
        <v>19</v>
      </c>
      <c r="AF9" s="284"/>
      <c r="AG9" s="284" t="s">
        <v>3</v>
      </c>
      <c r="AH9" s="284" t="s">
        <v>19</v>
      </c>
      <c r="AI9" s="284"/>
      <c r="AJ9" s="284" t="s">
        <v>3</v>
      </c>
      <c r="AK9" s="284" t="s">
        <v>19</v>
      </c>
      <c r="AL9" s="284"/>
      <c r="AM9" s="284" t="s">
        <v>3</v>
      </c>
      <c r="AN9" s="284" t="s">
        <v>19</v>
      </c>
      <c r="AO9" s="284"/>
      <c r="AP9" s="284" t="s">
        <v>3</v>
      </c>
      <c r="AQ9" s="284" t="s">
        <v>19</v>
      </c>
      <c r="AR9" s="284"/>
      <c r="AS9" s="284" t="s">
        <v>3</v>
      </c>
      <c r="AT9" s="284" t="s">
        <v>19</v>
      </c>
      <c r="AU9" s="284"/>
      <c r="AV9" s="284" t="s">
        <v>3</v>
      </c>
      <c r="AW9" s="284" t="s">
        <v>19</v>
      </c>
      <c r="AX9" s="284"/>
      <c r="AY9" s="284" t="s">
        <v>3</v>
      </c>
      <c r="AZ9" s="284" t="s">
        <v>19</v>
      </c>
      <c r="BA9" s="284"/>
      <c r="BB9" s="284" t="s">
        <v>3</v>
      </c>
      <c r="BC9" s="284" t="s">
        <v>19</v>
      </c>
      <c r="BD9" s="284"/>
      <c r="BE9" s="284" t="s">
        <v>3</v>
      </c>
      <c r="BF9" s="284" t="s">
        <v>19</v>
      </c>
      <c r="BG9" s="284"/>
      <c r="BH9" s="284" t="s">
        <v>3</v>
      </c>
      <c r="BI9" s="284" t="s">
        <v>19</v>
      </c>
      <c r="BJ9" s="284"/>
      <c r="BK9" s="284" t="s">
        <v>3</v>
      </c>
      <c r="BL9" s="284" t="s">
        <v>19</v>
      </c>
      <c r="BM9" s="284"/>
      <c r="BN9" s="284" t="s">
        <v>3</v>
      </c>
      <c r="BO9" s="284" t="s">
        <v>19</v>
      </c>
      <c r="BP9" s="284"/>
      <c r="BQ9" s="284" t="s">
        <v>3</v>
      </c>
      <c r="BR9" s="284" t="s">
        <v>19</v>
      </c>
      <c r="BS9" s="285"/>
      <c r="BT9" s="286"/>
      <c r="BU9" s="345"/>
      <c r="BV9" s="345"/>
      <c r="BW9" s="345"/>
      <c r="BX9" s="345"/>
      <c r="BY9" s="345"/>
      <c r="BZ9" s="345"/>
      <c r="CA9" s="345"/>
      <c r="CB9" s="107"/>
    </row>
    <row r="10" spans="1:173" x14ac:dyDescent="0.2">
      <c r="A10" s="270"/>
      <c r="B10" s="288" t="s">
        <v>20</v>
      </c>
      <c r="C10" s="284" t="s">
        <v>23</v>
      </c>
      <c r="D10" s="284" t="s">
        <v>21</v>
      </c>
      <c r="E10" s="284"/>
      <c r="F10" s="284" t="s">
        <v>23</v>
      </c>
      <c r="G10" s="284" t="s">
        <v>21</v>
      </c>
      <c r="H10" s="284"/>
      <c r="I10" s="284" t="s">
        <v>23</v>
      </c>
      <c r="J10" s="284" t="s">
        <v>21</v>
      </c>
      <c r="K10" s="284"/>
      <c r="L10" s="284" t="s">
        <v>23</v>
      </c>
      <c r="M10" s="284" t="s">
        <v>21</v>
      </c>
      <c r="N10" s="284"/>
      <c r="O10" s="284" t="s">
        <v>23</v>
      </c>
      <c r="P10" s="284" t="s">
        <v>21</v>
      </c>
      <c r="Q10" s="284"/>
      <c r="R10" s="284" t="s">
        <v>23</v>
      </c>
      <c r="S10" s="284" t="s">
        <v>21</v>
      </c>
      <c r="T10" s="284"/>
      <c r="U10" s="284" t="s">
        <v>23</v>
      </c>
      <c r="V10" s="284" t="s">
        <v>21</v>
      </c>
      <c r="W10" s="284"/>
      <c r="X10" s="284" t="s">
        <v>23</v>
      </c>
      <c r="Y10" s="284" t="s">
        <v>21</v>
      </c>
      <c r="Z10" s="284"/>
      <c r="AA10" s="284" t="s">
        <v>23</v>
      </c>
      <c r="AB10" s="284" t="s">
        <v>21</v>
      </c>
      <c r="AC10" s="284"/>
      <c r="AD10" s="284" t="s">
        <v>23</v>
      </c>
      <c r="AE10" s="284" t="s">
        <v>21</v>
      </c>
      <c r="AF10" s="284"/>
      <c r="AG10" s="284" t="s">
        <v>23</v>
      </c>
      <c r="AH10" s="284" t="s">
        <v>21</v>
      </c>
      <c r="AI10" s="284"/>
      <c r="AJ10" s="284" t="s">
        <v>23</v>
      </c>
      <c r="AK10" s="284" t="s">
        <v>21</v>
      </c>
      <c r="AL10" s="284"/>
      <c r="AM10" s="284" t="s">
        <v>23</v>
      </c>
      <c r="AN10" s="284" t="s">
        <v>21</v>
      </c>
      <c r="AO10" s="284"/>
      <c r="AP10" s="284" t="s">
        <v>23</v>
      </c>
      <c r="AQ10" s="284" t="s">
        <v>21</v>
      </c>
      <c r="AR10" s="284"/>
      <c r="AS10" s="284" t="s">
        <v>23</v>
      </c>
      <c r="AT10" s="284" t="s">
        <v>21</v>
      </c>
      <c r="AU10" s="284"/>
      <c r="AV10" s="284" t="s">
        <v>23</v>
      </c>
      <c r="AW10" s="284" t="s">
        <v>21</v>
      </c>
      <c r="AX10" s="284"/>
      <c r="AY10" s="284" t="s">
        <v>23</v>
      </c>
      <c r="AZ10" s="284" t="s">
        <v>21</v>
      </c>
      <c r="BA10" s="284"/>
      <c r="BB10" s="284" t="s">
        <v>23</v>
      </c>
      <c r="BC10" s="284" t="s">
        <v>21</v>
      </c>
      <c r="BD10" s="284"/>
      <c r="BE10" s="284" t="s">
        <v>23</v>
      </c>
      <c r="BF10" s="284" t="s">
        <v>21</v>
      </c>
      <c r="BG10" s="284"/>
      <c r="BH10" s="284" t="s">
        <v>23</v>
      </c>
      <c r="BI10" s="284" t="s">
        <v>21</v>
      </c>
      <c r="BJ10" s="284"/>
      <c r="BK10" s="284" t="s">
        <v>23</v>
      </c>
      <c r="BL10" s="284" t="s">
        <v>21</v>
      </c>
      <c r="BM10" s="284"/>
      <c r="BN10" s="284" t="s">
        <v>23</v>
      </c>
      <c r="BO10" s="284" t="s">
        <v>21</v>
      </c>
      <c r="BP10" s="284"/>
      <c r="BQ10" s="284" t="s">
        <v>24</v>
      </c>
      <c r="BR10" s="284" t="s">
        <v>21</v>
      </c>
      <c r="BS10" s="285"/>
      <c r="BT10" s="286"/>
      <c r="BU10" s="345"/>
      <c r="BV10" s="345"/>
      <c r="BW10" s="345"/>
      <c r="BX10" s="345"/>
      <c r="BY10" s="345"/>
      <c r="BZ10" s="345"/>
      <c r="CA10" s="345"/>
      <c r="CB10" s="107"/>
    </row>
    <row r="11" spans="1:173" s="210" customFormat="1" ht="15.75" customHeight="1" x14ac:dyDescent="0.2">
      <c r="A11" s="289"/>
      <c r="B11" s="290"/>
      <c r="C11" s="284"/>
      <c r="D11" s="284" t="s">
        <v>22</v>
      </c>
      <c r="E11" s="284"/>
      <c r="F11" s="284"/>
      <c r="G11" s="284" t="s">
        <v>22</v>
      </c>
      <c r="H11" s="284"/>
      <c r="I11" s="284"/>
      <c r="J11" s="284" t="s">
        <v>22</v>
      </c>
      <c r="K11" s="284"/>
      <c r="L11" s="284"/>
      <c r="M11" s="284" t="s">
        <v>22</v>
      </c>
      <c r="N11" s="284"/>
      <c r="O11" s="284"/>
      <c r="P11" s="284" t="s">
        <v>22</v>
      </c>
      <c r="Q11" s="284"/>
      <c r="R11" s="284"/>
      <c r="S11" s="284" t="s">
        <v>22</v>
      </c>
      <c r="T11" s="284"/>
      <c r="U11" s="284"/>
      <c r="V11" s="284" t="s">
        <v>22</v>
      </c>
      <c r="W11" s="284"/>
      <c r="X11" s="284"/>
      <c r="Y11" s="284" t="s">
        <v>22</v>
      </c>
      <c r="Z11" s="284"/>
      <c r="AA11" s="284"/>
      <c r="AB11" s="284" t="s">
        <v>22</v>
      </c>
      <c r="AC11" s="284"/>
      <c r="AD11" s="284"/>
      <c r="AE11" s="284" t="s">
        <v>22</v>
      </c>
      <c r="AF11" s="284"/>
      <c r="AG11" s="284"/>
      <c r="AH11" s="284" t="s">
        <v>22</v>
      </c>
      <c r="AI11" s="284"/>
      <c r="AJ11" s="284"/>
      <c r="AK11" s="284" t="s">
        <v>22</v>
      </c>
      <c r="AL11" s="284"/>
      <c r="AM11" s="284"/>
      <c r="AN11" s="284" t="s">
        <v>22</v>
      </c>
      <c r="AO11" s="284"/>
      <c r="AP11" s="284"/>
      <c r="AQ11" s="284" t="s">
        <v>22</v>
      </c>
      <c r="AR11" s="284"/>
      <c r="AS11" s="284"/>
      <c r="AT11" s="284" t="s">
        <v>22</v>
      </c>
      <c r="AU11" s="284"/>
      <c r="AV11" s="284"/>
      <c r="AW11" s="284" t="s">
        <v>22</v>
      </c>
      <c r="AX11" s="284"/>
      <c r="AY11" s="284"/>
      <c r="AZ11" s="284" t="s">
        <v>22</v>
      </c>
      <c r="BA11" s="284"/>
      <c r="BB11" s="284"/>
      <c r="BC11" s="284" t="s">
        <v>22</v>
      </c>
      <c r="BD11" s="284"/>
      <c r="BE11" s="284"/>
      <c r="BF11" s="284" t="s">
        <v>22</v>
      </c>
      <c r="BG11" s="284"/>
      <c r="BH11" s="284"/>
      <c r="BI11" s="284" t="s">
        <v>22</v>
      </c>
      <c r="BJ11" s="284"/>
      <c r="BK11" s="284"/>
      <c r="BL11" s="284" t="s">
        <v>22</v>
      </c>
      <c r="BM11" s="284"/>
      <c r="BN11" s="284"/>
      <c r="BO11" s="284" t="s">
        <v>22</v>
      </c>
      <c r="BP11" s="284"/>
      <c r="BQ11" s="284"/>
      <c r="BR11" s="284" t="s">
        <v>22</v>
      </c>
      <c r="BS11" s="285"/>
      <c r="BT11" s="286"/>
      <c r="BU11" s="345"/>
      <c r="BV11" s="345"/>
      <c r="BW11" s="345"/>
      <c r="BX11" s="345"/>
      <c r="BY11" s="345"/>
      <c r="BZ11" s="345"/>
      <c r="CA11" s="345"/>
      <c r="CB11" s="114"/>
      <c r="CC11" s="212"/>
      <c r="CD11" s="212"/>
      <c r="CE11" s="212"/>
      <c r="CF11" s="212"/>
      <c r="CG11" s="212"/>
      <c r="CH11" s="212"/>
      <c r="CI11" s="116"/>
      <c r="CJ11" s="114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</row>
    <row r="12" spans="1:173" x14ac:dyDescent="0.2">
      <c r="A12" s="270"/>
      <c r="B12" s="283"/>
      <c r="C12" s="284"/>
      <c r="D12" s="284" t="s">
        <v>4</v>
      </c>
      <c r="E12" s="284"/>
      <c r="F12" s="284"/>
      <c r="G12" s="284" t="s">
        <v>4</v>
      </c>
      <c r="H12" s="284"/>
      <c r="I12" s="284"/>
      <c r="J12" s="284" t="s">
        <v>4</v>
      </c>
      <c r="K12" s="284"/>
      <c r="L12" s="284"/>
      <c r="M12" s="284" t="s">
        <v>4</v>
      </c>
      <c r="N12" s="267"/>
      <c r="O12" s="284"/>
      <c r="P12" s="284" t="s">
        <v>4</v>
      </c>
      <c r="Q12" s="284"/>
      <c r="R12" s="284"/>
      <c r="S12" s="284" t="s">
        <v>4</v>
      </c>
      <c r="T12" s="284"/>
      <c r="U12" s="284"/>
      <c r="V12" s="284" t="s">
        <v>4</v>
      </c>
      <c r="W12" s="284"/>
      <c r="X12" s="284"/>
      <c r="Y12" s="284" t="s">
        <v>4</v>
      </c>
      <c r="Z12" s="284"/>
      <c r="AA12" s="284"/>
      <c r="AB12" s="284" t="s">
        <v>4</v>
      </c>
      <c r="AC12" s="284"/>
      <c r="AD12" s="284"/>
      <c r="AE12" s="284" t="s">
        <v>4</v>
      </c>
      <c r="AF12" s="284"/>
      <c r="AG12" s="284"/>
      <c r="AH12" s="284" t="s">
        <v>4</v>
      </c>
      <c r="AI12" s="284"/>
      <c r="AJ12" s="284"/>
      <c r="AK12" s="284" t="s">
        <v>4</v>
      </c>
      <c r="AL12" s="284"/>
      <c r="AM12" s="284"/>
      <c r="AN12" s="284" t="s">
        <v>4</v>
      </c>
      <c r="AO12" s="284"/>
      <c r="AP12" s="284"/>
      <c r="AQ12" s="284" t="s">
        <v>4</v>
      </c>
      <c r="AR12" s="284"/>
      <c r="AS12" s="284"/>
      <c r="AT12" s="284" t="s">
        <v>4</v>
      </c>
      <c r="AU12" s="284"/>
      <c r="AV12" s="284"/>
      <c r="AW12" s="284" t="s">
        <v>4</v>
      </c>
      <c r="AX12" s="284"/>
      <c r="AY12" s="284"/>
      <c r="AZ12" s="284" t="s">
        <v>4</v>
      </c>
      <c r="BA12" s="284"/>
      <c r="BB12" s="284"/>
      <c r="BC12" s="284" t="s">
        <v>4</v>
      </c>
      <c r="BD12" s="284"/>
      <c r="BE12" s="284"/>
      <c r="BF12" s="284" t="s">
        <v>4</v>
      </c>
      <c r="BG12" s="284"/>
      <c r="BH12" s="284"/>
      <c r="BI12" s="284" t="s">
        <v>4</v>
      </c>
      <c r="BJ12" s="284"/>
      <c r="BK12" s="284"/>
      <c r="BL12" s="284" t="s">
        <v>4</v>
      </c>
      <c r="BM12" s="284"/>
      <c r="BN12" s="284"/>
      <c r="BO12" s="284" t="s">
        <v>4</v>
      </c>
      <c r="BP12" s="284"/>
      <c r="BQ12" s="284"/>
      <c r="BR12" s="284" t="s">
        <v>4</v>
      </c>
      <c r="BS12" s="285"/>
      <c r="BT12" s="286"/>
      <c r="BU12" s="345"/>
      <c r="BV12" s="275"/>
      <c r="BW12" s="345"/>
      <c r="BX12" s="345"/>
      <c r="BY12" s="345"/>
      <c r="BZ12" s="345"/>
      <c r="CA12" s="345"/>
      <c r="CB12" s="117"/>
    </row>
    <row r="13" spans="1:173" s="206" customFormat="1" x14ac:dyDescent="0.2">
      <c r="A13" s="291"/>
      <c r="B13" s="292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4"/>
      <c r="BS13" s="285"/>
      <c r="BT13" s="286"/>
      <c r="BU13" s="345"/>
      <c r="BV13" s="275"/>
      <c r="BW13" s="275"/>
      <c r="BX13" s="275"/>
      <c r="BY13" s="275"/>
      <c r="BZ13" s="275"/>
      <c r="CA13" s="275"/>
      <c r="CB13" s="107"/>
      <c r="CC13" s="160"/>
      <c r="CD13" s="160"/>
      <c r="CE13" s="160"/>
      <c r="CF13" s="160"/>
      <c r="CG13" s="160"/>
      <c r="CH13" s="160"/>
      <c r="CI13" s="108"/>
      <c r="CJ13" s="107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</row>
    <row r="14" spans="1:173" x14ac:dyDescent="0.2">
      <c r="A14" s="295" t="s">
        <v>1</v>
      </c>
      <c r="B14" s="283"/>
      <c r="C14" s="266"/>
      <c r="D14" s="267"/>
      <c r="E14" s="267"/>
      <c r="F14" s="267"/>
      <c r="G14" s="267"/>
      <c r="H14" s="267"/>
      <c r="I14" s="266"/>
      <c r="J14" s="267"/>
      <c r="K14" s="267"/>
      <c r="L14" s="266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84"/>
      <c r="BS14" s="285"/>
      <c r="BT14" s="286"/>
      <c r="BU14" s="345"/>
      <c r="BV14" s="275"/>
      <c r="BW14" s="275"/>
      <c r="BX14" s="275"/>
      <c r="BY14" s="275"/>
      <c r="BZ14" s="275"/>
      <c r="CA14" s="275"/>
      <c r="CB14" s="107"/>
    </row>
    <row r="15" spans="1:173" x14ac:dyDescent="0.2">
      <c r="A15" s="287">
        <v>1</v>
      </c>
      <c r="B15" s="296" t="s">
        <v>5</v>
      </c>
      <c r="C15" s="297">
        <v>109.68</v>
      </c>
      <c r="D15" s="298">
        <v>112.97</v>
      </c>
      <c r="E15" s="298"/>
      <c r="F15" s="297">
        <v>109.02</v>
      </c>
      <c r="G15" s="298">
        <v>113.26</v>
      </c>
      <c r="H15" s="267"/>
      <c r="I15" s="297">
        <v>108.96</v>
      </c>
      <c r="J15" s="298">
        <v>113.88</v>
      </c>
      <c r="K15" s="267"/>
      <c r="L15" s="297">
        <v>107.16</v>
      </c>
      <c r="M15" s="298">
        <v>113.79</v>
      </c>
      <c r="N15" s="267"/>
      <c r="O15" s="297">
        <v>107.78</v>
      </c>
      <c r="P15" s="298">
        <v>113.03</v>
      </c>
      <c r="Q15" s="267"/>
      <c r="R15" s="297">
        <v>107.12</v>
      </c>
      <c r="S15" s="298">
        <v>113.74</v>
      </c>
      <c r="T15" s="267"/>
      <c r="U15" s="297">
        <v>106.39</v>
      </c>
      <c r="V15" s="298">
        <v>114.63</v>
      </c>
      <c r="W15" s="267"/>
      <c r="X15" s="297">
        <v>106.82</v>
      </c>
      <c r="Y15" s="298">
        <v>114.73</v>
      </c>
      <c r="Z15" s="267"/>
      <c r="AA15" s="297">
        <v>105.87</v>
      </c>
      <c r="AB15" s="298">
        <v>115.85</v>
      </c>
      <c r="AC15" s="267"/>
      <c r="AD15" s="297">
        <v>105.73</v>
      </c>
      <c r="AE15" s="298">
        <v>116.25</v>
      </c>
      <c r="AF15" s="267"/>
      <c r="AG15" s="297">
        <v>106.25</v>
      </c>
      <c r="AH15" s="298">
        <v>115.6</v>
      </c>
      <c r="AI15" s="267"/>
      <c r="AJ15" s="297">
        <v>104.23</v>
      </c>
      <c r="AK15" s="298">
        <v>117.43</v>
      </c>
      <c r="AL15" s="267"/>
      <c r="AM15" s="297">
        <v>104.27</v>
      </c>
      <c r="AN15" s="298">
        <v>117.5</v>
      </c>
      <c r="AO15" s="298"/>
      <c r="AP15" s="297">
        <v>104.4</v>
      </c>
      <c r="AQ15" s="298">
        <v>116.44</v>
      </c>
      <c r="AR15" s="267"/>
      <c r="AS15" s="297">
        <v>104.32</v>
      </c>
      <c r="AT15" s="298">
        <v>116.34</v>
      </c>
      <c r="AU15" s="267"/>
      <c r="AV15" s="297">
        <v>104.44</v>
      </c>
      <c r="AW15" s="298">
        <v>116.76</v>
      </c>
      <c r="AX15" s="267"/>
      <c r="AY15" s="297">
        <v>104.93</v>
      </c>
      <c r="AZ15" s="298">
        <v>115.54</v>
      </c>
      <c r="BA15" s="267"/>
      <c r="BB15" s="297">
        <v>103.08</v>
      </c>
      <c r="BC15" s="298">
        <v>120.19</v>
      </c>
      <c r="BD15" s="298"/>
      <c r="BE15" s="297">
        <v>101.8</v>
      </c>
      <c r="BF15" s="298">
        <v>122</v>
      </c>
      <c r="BG15" s="298"/>
      <c r="BH15" s="297">
        <v>102.17</v>
      </c>
      <c r="BI15" s="299">
        <v>121.32</v>
      </c>
      <c r="BJ15" s="298"/>
      <c r="BK15" s="297">
        <v>102.65</v>
      </c>
      <c r="BL15" s="298">
        <v>120.89</v>
      </c>
      <c r="BM15" s="298"/>
      <c r="BN15" s="297">
        <v>102.82</v>
      </c>
      <c r="BO15" s="298">
        <v>120.11</v>
      </c>
      <c r="BP15" s="267"/>
      <c r="BQ15" s="297">
        <f>(C15+F15+I15+L15+O15+R15+U15+X15+AA15+AD15+AG15+AJ15+AM15+AP15+AS15+AV15+AY15+BB15+BE15+BH15+BK15+BN15)/22</f>
        <v>105.44954545454544</v>
      </c>
      <c r="BR15" s="299">
        <f>(D15+G15+J15+M15+P15+S15+V15+Y15+AB15+AE15+AH15+AK15+AN15+AQ15+AT15+AW15+AZ15+BC15+BF15+BI15+BL15+BO15)/22</f>
        <v>116.46590909090909</v>
      </c>
      <c r="BS15" s="300"/>
      <c r="BT15" s="300"/>
      <c r="BU15" s="346"/>
      <c r="BV15" s="362"/>
      <c r="BW15" s="363"/>
      <c r="BX15" s="275"/>
      <c r="BY15" s="347"/>
      <c r="BZ15" s="347"/>
      <c r="CA15" s="275"/>
      <c r="CB15" s="107"/>
    </row>
    <row r="16" spans="1:173" s="202" customFormat="1" x14ac:dyDescent="0.2">
      <c r="A16" s="287">
        <v>2</v>
      </c>
      <c r="B16" s="296" t="s">
        <v>6</v>
      </c>
      <c r="C16" s="297">
        <v>0.69230000000000003</v>
      </c>
      <c r="D16" s="298">
        <v>178.99</v>
      </c>
      <c r="E16" s="298"/>
      <c r="F16" s="297">
        <v>0.6925</v>
      </c>
      <c r="G16" s="298">
        <v>178.31</v>
      </c>
      <c r="H16" s="267"/>
      <c r="I16" s="297">
        <v>0.69420000000000004</v>
      </c>
      <c r="J16" s="298">
        <v>178.75</v>
      </c>
      <c r="K16" s="267"/>
      <c r="L16" s="297">
        <v>0.69240000000000002</v>
      </c>
      <c r="M16" s="298">
        <v>176.12</v>
      </c>
      <c r="N16" s="267"/>
      <c r="O16" s="297">
        <v>0.68559999999999999</v>
      </c>
      <c r="P16" s="298">
        <v>177.67</v>
      </c>
      <c r="Q16" s="267"/>
      <c r="R16" s="297">
        <v>0.68779999999999997</v>
      </c>
      <c r="S16" s="298">
        <v>177.14</v>
      </c>
      <c r="T16" s="267"/>
      <c r="U16" s="297">
        <v>0.69189999999999996</v>
      </c>
      <c r="V16" s="298">
        <v>176.26</v>
      </c>
      <c r="W16" s="267"/>
      <c r="X16" s="297">
        <v>0.69289999999999996</v>
      </c>
      <c r="Y16" s="298">
        <v>176.86</v>
      </c>
      <c r="Z16" s="267"/>
      <c r="AA16" s="297">
        <v>0.70799999999999996</v>
      </c>
      <c r="AB16" s="298">
        <v>173.23</v>
      </c>
      <c r="AC16" s="267"/>
      <c r="AD16" s="297">
        <v>0.70740000000000003</v>
      </c>
      <c r="AE16" s="298">
        <v>173.75</v>
      </c>
      <c r="AF16" s="267"/>
      <c r="AG16" s="297">
        <v>0.70469999999999999</v>
      </c>
      <c r="AH16" s="298">
        <v>174.29</v>
      </c>
      <c r="AI16" s="267"/>
      <c r="AJ16" s="297">
        <v>0.70589999999999997</v>
      </c>
      <c r="AK16" s="298">
        <v>173.4</v>
      </c>
      <c r="AL16" s="267"/>
      <c r="AM16" s="297">
        <v>0.7016</v>
      </c>
      <c r="AN16" s="298">
        <v>174.64</v>
      </c>
      <c r="AO16" s="298"/>
      <c r="AP16" s="297">
        <v>0.68440000000000001</v>
      </c>
      <c r="AQ16" s="298">
        <v>177.62</v>
      </c>
      <c r="AR16" s="267"/>
      <c r="AS16" s="297">
        <v>0.67779999999999996</v>
      </c>
      <c r="AT16" s="298">
        <v>179.06</v>
      </c>
      <c r="AU16" s="267"/>
      <c r="AV16" s="297">
        <v>0.68230000000000002</v>
      </c>
      <c r="AW16" s="298">
        <v>178.73</v>
      </c>
      <c r="AX16" s="267"/>
      <c r="AY16" s="297">
        <v>0.67359999999999998</v>
      </c>
      <c r="AZ16" s="298">
        <v>179.98</v>
      </c>
      <c r="BA16" s="267"/>
      <c r="BB16" s="297">
        <v>0.72060000000000002</v>
      </c>
      <c r="BC16" s="298">
        <v>171.93</v>
      </c>
      <c r="BD16" s="298"/>
      <c r="BE16" s="297">
        <v>0.75209999999999999</v>
      </c>
      <c r="BF16" s="298">
        <v>165.14</v>
      </c>
      <c r="BG16" s="298"/>
      <c r="BH16" s="297">
        <v>0.75170000000000003</v>
      </c>
      <c r="BI16" s="299">
        <v>164.9</v>
      </c>
      <c r="BJ16" s="298"/>
      <c r="BK16" s="297">
        <v>0.74750000000000005</v>
      </c>
      <c r="BL16" s="298">
        <v>166.01</v>
      </c>
      <c r="BM16" s="298"/>
      <c r="BN16" s="297">
        <v>0.74399999999999999</v>
      </c>
      <c r="BO16" s="298">
        <v>166</v>
      </c>
      <c r="BP16" s="267"/>
      <c r="BQ16" s="297">
        <f t="shared" ref="BQ16:BQ27" si="0">(C16+F16+I16+L16+O16+R16+U16+X16+AA16+AD16+AG16+AJ16+AM16+AP16+AS16+AV16+AY16+BB16+BE16+BH16+BK16+BN16)/22</f>
        <v>0.70414545454545463</v>
      </c>
      <c r="BR16" s="299">
        <f t="shared" ref="BR16:BR27" si="1">(D16+G16+J16+M16+P16+S16+V16+Y16+AB16+AE16+AH16+AK16+AN16+AQ16+AT16+AW16+AZ16+BC16+BF16+BI16+BL16+BO16)/22</f>
        <v>174.48999999999998</v>
      </c>
      <c r="BS16" s="300"/>
      <c r="BT16" s="300"/>
      <c r="BU16" s="346"/>
      <c r="BV16" s="362"/>
      <c r="BW16" s="363"/>
      <c r="BX16" s="275"/>
      <c r="BY16" s="347"/>
      <c r="BZ16" s="347"/>
      <c r="CA16" s="275"/>
      <c r="CB16" s="107"/>
      <c r="CC16" s="160"/>
      <c r="CD16" s="160"/>
      <c r="CE16" s="160"/>
      <c r="CF16" s="160"/>
      <c r="CG16" s="160"/>
      <c r="CH16" s="160"/>
      <c r="CI16" s="108"/>
      <c r="CJ16" s="107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</row>
    <row r="17" spans="1:170" x14ac:dyDescent="0.2">
      <c r="A17" s="287">
        <v>3</v>
      </c>
      <c r="B17" s="296" t="s">
        <v>7</v>
      </c>
      <c r="C17" s="297">
        <v>0.99060000000000004</v>
      </c>
      <c r="D17" s="298">
        <v>125.09</v>
      </c>
      <c r="E17" s="298"/>
      <c r="F17" s="297">
        <v>0.98660000000000003</v>
      </c>
      <c r="G17" s="298">
        <v>125.16</v>
      </c>
      <c r="H17" s="267"/>
      <c r="I17" s="297">
        <v>0.99150000000000005</v>
      </c>
      <c r="J17" s="298">
        <v>125.14</v>
      </c>
      <c r="K17" s="267"/>
      <c r="L17" s="297">
        <v>0.97399999999999998</v>
      </c>
      <c r="M17" s="298">
        <v>125.2</v>
      </c>
      <c r="N17" s="267"/>
      <c r="O17" s="297">
        <v>0.96540000000000004</v>
      </c>
      <c r="P17" s="298">
        <v>126.19</v>
      </c>
      <c r="Q17" s="267"/>
      <c r="R17" s="297">
        <v>0.96289999999999998</v>
      </c>
      <c r="S17" s="298">
        <v>126.53</v>
      </c>
      <c r="T17" s="267"/>
      <c r="U17" s="297">
        <v>0.96140000000000003</v>
      </c>
      <c r="V17" s="298">
        <v>126.86</v>
      </c>
      <c r="W17" s="267"/>
      <c r="X17" s="297">
        <v>0.96499999999999997</v>
      </c>
      <c r="Y17" s="298">
        <v>126.99</v>
      </c>
      <c r="Z17" s="267"/>
      <c r="AA17" s="297">
        <v>0.96489999999999998</v>
      </c>
      <c r="AB17" s="298">
        <v>127.11</v>
      </c>
      <c r="AC17" s="267"/>
      <c r="AD17" s="297">
        <v>0.96530000000000005</v>
      </c>
      <c r="AE17" s="298">
        <v>127.33</v>
      </c>
      <c r="AF17" s="267"/>
      <c r="AG17" s="297">
        <v>0.96530000000000005</v>
      </c>
      <c r="AH17" s="298">
        <v>127.24</v>
      </c>
      <c r="AI17" s="267"/>
      <c r="AJ17" s="297">
        <v>0.96120000000000005</v>
      </c>
      <c r="AK17" s="298">
        <v>127.34</v>
      </c>
      <c r="AL17" s="267"/>
      <c r="AM17" s="297">
        <v>0.96260000000000001</v>
      </c>
      <c r="AN17" s="298">
        <v>127.28</v>
      </c>
      <c r="AO17" s="298"/>
      <c r="AP17" s="297">
        <v>0.95889999999999997</v>
      </c>
      <c r="AQ17" s="298">
        <v>126.77</v>
      </c>
      <c r="AR17" s="267"/>
      <c r="AS17" s="297">
        <v>0.95909999999999995</v>
      </c>
      <c r="AT17" s="298">
        <v>126.55</v>
      </c>
      <c r="AU17" s="267"/>
      <c r="AV17" s="297">
        <v>0.95930000000000004</v>
      </c>
      <c r="AW17" s="298">
        <v>127.11</v>
      </c>
      <c r="AX17" s="267"/>
      <c r="AY17" s="297">
        <v>0.95450000000000002</v>
      </c>
      <c r="AZ17" s="298">
        <v>127.02</v>
      </c>
      <c r="BA17" s="267"/>
      <c r="BB17" s="297">
        <v>0.97660000000000002</v>
      </c>
      <c r="BC17" s="298">
        <v>126.86</v>
      </c>
      <c r="BD17" s="298"/>
      <c r="BE17" s="297">
        <v>0.97419999999999995</v>
      </c>
      <c r="BF17" s="298">
        <v>127.49</v>
      </c>
      <c r="BG17" s="298"/>
      <c r="BH17" s="297">
        <v>0.9798</v>
      </c>
      <c r="BI17" s="299">
        <v>126.51</v>
      </c>
      <c r="BJ17" s="298"/>
      <c r="BK17" s="297">
        <v>0.98109999999999997</v>
      </c>
      <c r="BL17" s="298">
        <v>126.48</v>
      </c>
      <c r="BM17" s="298"/>
      <c r="BN17" s="297">
        <v>0.97719999999999996</v>
      </c>
      <c r="BO17" s="298">
        <v>126.38</v>
      </c>
      <c r="BP17" s="267"/>
      <c r="BQ17" s="297">
        <f t="shared" si="0"/>
        <v>0.96988181818181829</v>
      </c>
      <c r="BR17" s="299">
        <f t="shared" si="1"/>
        <v>126.57409090909091</v>
      </c>
      <c r="BS17" s="300"/>
      <c r="BT17" s="300"/>
      <c r="BU17" s="346"/>
      <c r="BV17" s="362"/>
      <c r="BW17" s="363"/>
      <c r="BX17" s="275"/>
      <c r="BY17" s="347"/>
      <c r="BZ17" s="347"/>
      <c r="CA17" s="275"/>
      <c r="CB17" s="107"/>
    </row>
    <row r="18" spans="1:170" x14ac:dyDescent="0.2">
      <c r="A18" s="287">
        <v>4</v>
      </c>
      <c r="B18" s="296" t="s">
        <v>8</v>
      </c>
      <c r="C18" s="297">
        <v>0.89629999999999999</v>
      </c>
      <c r="D18" s="298">
        <v>138.30000000000001</v>
      </c>
      <c r="E18" s="298"/>
      <c r="F18" s="297">
        <v>0.89290000000000003</v>
      </c>
      <c r="G18" s="298">
        <v>138.30000000000001</v>
      </c>
      <c r="H18" s="267"/>
      <c r="I18" s="297">
        <v>0.89780000000000004</v>
      </c>
      <c r="J18" s="298">
        <v>138.32</v>
      </c>
      <c r="K18" s="267"/>
      <c r="L18" s="297">
        <v>0.88080000000000003</v>
      </c>
      <c r="M18" s="298">
        <v>138.4</v>
      </c>
      <c r="N18" s="267"/>
      <c r="O18" s="297">
        <v>0.87939999999999996</v>
      </c>
      <c r="P18" s="298">
        <v>138.44999999999999</v>
      </c>
      <c r="Q18" s="267"/>
      <c r="R18" s="297">
        <v>0.87960000000000005</v>
      </c>
      <c r="S18" s="298">
        <v>138.47</v>
      </c>
      <c r="T18" s="267"/>
      <c r="U18" s="297">
        <v>0.88080000000000003</v>
      </c>
      <c r="V18" s="298">
        <v>138.52000000000001</v>
      </c>
      <c r="W18" s="267"/>
      <c r="X18" s="297">
        <v>0.88639999999999997</v>
      </c>
      <c r="Y18" s="298">
        <v>138.41</v>
      </c>
      <c r="Z18" s="267"/>
      <c r="AA18" s="297">
        <v>0.88759999999999994</v>
      </c>
      <c r="AB18" s="298">
        <v>138.22</v>
      </c>
      <c r="AC18" s="267"/>
      <c r="AD18" s="297">
        <v>0.89149999999999996</v>
      </c>
      <c r="AE18" s="298">
        <v>138</v>
      </c>
      <c r="AF18" s="267"/>
      <c r="AG18" s="297">
        <v>0.89080000000000004</v>
      </c>
      <c r="AH18" s="298">
        <v>137.85</v>
      </c>
      <c r="AI18" s="267"/>
      <c r="AJ18" s="297">
        <v>0.88849999999999996</v>
      </c>
      <c r="AK18" s="298">
        <v>137.84</v>
      </c>
      <c r="AL18" s="267"/>
      <c r="AM18" s="297">
        <v>0.88900000000000001</v>
      </c>
      <c r="AN18" s="298">
        <v>137.80000000000001</v>
      </c>
      <c r="AO18" s="298"/>
      <c r="AP18" s="297">
        <v>0.88249999999999995</v>
      </c>
      <c r="AQ18" s="298">
        <v>137.74</v>
      </c>
      <c r="AR18" s="267"/>
      <c r="AS18" s="297">
        <v>0.88239999999999996</v>
      </c>
      <c r="AT18" s="298">
        <v>137.53</v>
      </c>
      <c r="AU18" s="267"/>
      <c r="AV18" s="297">
        <v>0.88719999999999999</v>
      </c>
      <c r="AW18" s="298">
        <v>137.5</v>
      </c>
      <c r="AX18" s="267"/>
      <c r="AY18" s="297">
        <v>0.879</v>
      </c>
      <c r="AZ18" s="298">
        <v>137.88</v>
      </c>
      <c r="BA18" s="267"/>
      <c r="BB18" s="297">
        <v>0.9002</v>
      </c>
      <c r="BC18" s="298">
        <v>137.83000000000001</v>
      </c>
      <c r="BD18" s="298"/>
      <c r="BE18" s="297">
        <v>0.90649999999999997</v>
      </c>
      <c r="BF18" s="298">
        <v>137.13999999999999</v>
      </c>
      <c r="BG18" s="298"/>
      <c r="BH18" s="297">
        <v>0.90400000000000003</v>
      </c>
      <c r="BI18" s="299">
        <v>137.19</v>
      </c>
      <c r="BJ18" s="298"/>
      <c r="BK18" s="297">
        <v>0.90449999999999997</v>
      </c>
      <c r="BL18" s="298">
        <v>137.30000000000001</v>
      </c>
      <c r="BM18" s="298"/>
      <c r="BN18" s="297">
        <v>0.89890000000000003</v>
      </c>
      <c r="BO18" s="298">
        <v>137.33000000000001</v>
      </c>
      <c r="BP18" s="267"/>
      <c r="BQ18" s="297">
        <f t="shared" si="0"/>
        <v>0.89029999999999998</v>
      </c>
      <c r="BR18" s="299">
        <f t="shared" si="1"/>
        <v>137.92363636363638</v>
      </c>
      <c r="BS18" s="300"/>
      <c r="BT18" s="300"/>
      <c r="BU18" s="346"/>
      <c r="BV18" s="362"/>
      <c r="BW18" s="363"/>
      <c r="BX18" s="275"/>
      <c r="BY18" s="347"/>
      <c r="BZ18" s="347"/>
      <c r="CA18" s="275"/>
      <c r="CB18" s="107"/>
    </row>
    <row r="19" spans="1:170" x14ac:dyDescent="0.2">
      <c r="A19" s="287">
        <v>5</v>
      </c>
      <c r="B19" s="296" t="s">
        <v>9</v>
      </c>
      <c r="C19" s="297">
        <v>1215.8599999999999</v>
      </c>
      <c r="D19" s="302">
        <v>150657.21</v>
      </c>
      <c r="E19" s="302"/>
      <c r="F19" s="303">
        <v>1215.0999999999999</v>
      </c>
      <c r="G19" s="302">
        <v>150040.54999999999</v>
      </c>
      <c r="H19" s="267"/>
      <c r="I19" s="297">
        <v>1211.21</v>
      </c>
      <c r="J19" s="302">
        <v>150286.94</v>
      </c>
      <c r="K19" s="267"/>
      <c r="L19" s="297">
        <v>1240.95</v>
      </c>
      <c r="M19" s="302">
        <v>151321.44</v>
      </c>
      <c r="N19" s="267"/>
      <c r="O19" s="297">
        <v>1240.4000000000001</v>
      </c>
      <c r="P19" s="302">
        <v>151105.53</v>
      </c>
      <c r="Q19" s="267"/>
      <c r="R19" s="297">
        <v>1252.21</v>
      </c>
      <c r="S19" s="302">
        <v>152569.26999999999</v>
      </c>
      <c r="T19" s="267"/>
      <c r="U19" s="297">
        <v>1257.98</v>
      </c>
      <c r="V19" s="302">
        <v>153423.24</v>
      </c>
      <c r="W19" s="267"/>
      <c r="X19" s="297">
        <v>1267.51</v>
      </c>
      <c r="Y19" s="302">
        <v>155333.35</v>
      </c>
      <c r="Z19" s="267"/>
      <c r="AA19" s="297">
        <v>1283.8599999999999</v>
      </c>
      <c r="AB19" s="302">
        <v>157465.43</v>
      </c>
      <c r="AC19" s="267"/>
      <c r="AD19" s="297">
        <v>1279.1600000000001</v>
      </c>
      <c r="AE19" s="302">
        <v>157221.56</v>
      </c>
      <c r="AF19" s="267"/>
      <c r="AG19" s="297">
        <v>1282.4000000000001</v>
      </c>
      <c r="AH19" s="302">
        <v>157504.37</v>
      </c>
      <c r="AI19" s="267"/>
      <c r="AJ19" s="297">
        <v>1304.96</v>
      </c>
      <c r="AK19" s="302">
        <v>159727.1</v>
      </c>
      <c r="AL19" s="267"/>
      <c r="AM19" s="297">
        <v>1284.7</v>
      </c>
      <c r="AN19" s="302">
        <v>157401.44</v>
      </c>
      <c r="AO19" s="302"/>
      <c r="AP19" s="303">
        <v>1284.3599999999999</v>
      </c>
      <c r="AQ19" s="302">
        <v>156126.79999999999</v>
      </c>
      <c r="AR19" s="267"/>
      <c r="AS19" s="297">
        <v>1280.8</v>
      </c>
      <c r="AT19" s="302">
        <v>155450.70000000001</v>
      </c>
      <c r="AU19" s="267"/>
      <c r="AV19" s="297">
        <v>1265.4000000000001</v>
      </c>
      <c r="AW19" s="302">
        <v>154302.88</v>
      </c>
      <c r="AX19" s="267"/>
      <c r="AY19" s="297">
        <v>1265.8</v>
      </c>
      <c r="AZ19" s="302">
        <v>153465.59</v>
      </c>
      <c r="BA19" s="267"/>
      <c r="BB19" s="297">
        <v>1312.85</v>
      </c>
      <c r="BC19" s="302">
        <v>162648.99</v>
      </c>
      <c r="BD19" s="302"/>
      <c r="BE19" s="303">
        <v>1325.4</v>
      </c>
      <c r="BF19" s="302">
        <v>164614.68</v>
      </c>
      <c r="BG19" s="302"/>
      <c r="BH19" s="303">
        <v>1312.2</v>
      </c>
      <c r="BI19" s="304">
        <v>162647.19</v>
      </c>
      <c r="BJ19" s="302"/>
      <c r="BK19" s="297">
        <v>1318.8</v>
      </c>
      <c r="BL19" s="298">
        <v>163649.89000000001</v>
      </c>
      <c r="BM19" s="298"/>
      <c r="BN19" s="297">
        <v>1316.56</v>
      </c>
      <c r="BO19" s="298">
        <v>162595.16</v>
      </c>
      <c r="BP19" s="267"/>
      <c r="BQ19" s="297">
        <f t="shared" si="0"/>
        <v>1273.5668181818185</v>
      </c>
      <c r="BR19" s="299">
        <f t="shared" si="1"/>
        <v>156343.60500000001</v>
      </c>
      <c r="BS19" s="300"/>
      <c r="BT19" s="300"/>
      <c r="BU19" s="346"/>
      <c r="BV19" s="362"/>
      <c r="BW19" s="363"/>
      <c r="BX19" s="348"/>
      <c r="BY19" s="347"/>
      <c r="BZ19" s="347"/>
      <c r="CA19" s="275"/>
      <c r="CB19" s="107"/>
    </row>
    <row r="20" spans="1:170" x14ac:dyDescent="0.2">
      <c r="A20" s="287">
        <v>6</v>
      </c>
      <c r="B20" s="296" t="s">
        <v>10</v>
      </c>
      <c r="C20" s="297">
        <v>15.971</v>
      </c>
      <c r="D20" s="298">
        <v>1978.97</v>
      </c>
      <c r="E20" s="298"/>
      <c r="F20" s="297">
        <v>15.994999999999999</v>
      </c>
      <c r="G20" s="298">
        <v>1975.06</v>
      </c>
      <c r="H20" s="267"/>
      <c r="I20" s="297">
        <v>16.053999999999998</v>
      </c>
      <c r="J20" s="298">
        <v>1991.98</v>
      </c>
      <c r="K20" s="267"/>
      <c r="L20" s="297">
        <v>16.414999999999999</v>
      </c>
      <c r="M20" s="298">
        <v>2001.65</v>
      </c>
      <c r="N20" s="267"/>
      <c r="O20" s="297">
        <v>16.28</v>
      </c>
      <c r="P20" s="298">
        <v>1983.23</v>
      </c>
      <c r="Q20" s="267"/>
      <c r="R20" s="297">
        <v>16.741</v>
      </c>
      <c r="S20" s="298">
        <v>2039.72</v>
      </c>
      <c r="T20" s="267"/>
      <c r="U20" s="297">
        <v>17.050999999999998</v>
      </c>
      <c r="V20" s="298">
        <v>2079.54</v>
      </c>
      <c r="W20" s="267"/>
      <c r="X20" s="297">
        <v>17.21</v>
      </c>
      <c r="Y20" s="298">
        <v>2109.09</v>
      </c>
      <c r="Z20" s="267"/>
      <c r="AA20" s="297">
        <v>17.311</v>
      </c>
      <c r="AB20" s="298">
        <v>2123.19</v>
      </c>
      <c r="AC20" s="267"/>
      <c r="AD20" s="297">
        <v>17.239999999999998</v>
      </c>
      <c r="AE20" s="298">
        <v>2118.9699999999998</v>
      </c>
      <c r="AF20" s="267"/>
      <c r="AG20" s="297">
        <v>17.405000000000001</v>
      </c>
      <c r="AH20" s="298">
        <v>2137.6799999999998</v>
      </c>
      <c r="AI20" s="267"/>
      <c r="AJ20" s="297">
        <v>17.725000000000001</v>
      </c>
      <c r="AK20" s="298">
        <v>2169.54</v>
      </c>
      <c r="AL20" s="267"/>
      <c r="AM20" s="297">
        <v>17.34</v>
      </c>
      <c r="AN20" s="298">
        <v>2124.5</v>
      </c>
      <c r="AO20" s="298"/>
      <c r="AP20" s="297">
        <v>17.350000000000001</v>
      </c>
      <c r="AQ20" s="298">
        <v>2109.0700000000002</v>
      </c>
      <c r="AR20" s="267"/>
      <c r="AS20" s="297">
        <v>17.399999999999999</v>
      </c>
      <c r="AT20" s="298">
        <v>2111.84</v>
      </c>
      <c r="AU20" s="267"/>
      <c r="AV20" s="297">
        <v>17.2</v>
      </c>
      <c r="AW20" s="298">
        <v>2097.37</v>
      </c>
      <c r="AX20" s="267"/>
      <c r="AY20" s="297">
        <v>17.364999999999998</v>
      </c>
      <c r="AZ20" s="298">
        <v>2105.33</v>
      </c>
      <c r="BA20" s="267"/>
      <c r="BB20" s="297">
        <v>17.777999999999999</v>
      </c>
      <c r="BC20" s="298">
        <v>2202.52</v>
      </c>
      <c r="BD20" s="298"/>
      <c r="BE20" s="297">
        <v>17.73</v>
      </c>
      <c r="BF20" s="298">
        <v>2202.0700000000002</v>
      </c>
      <c r="BG20" s="298"/>
      <c r="BH20" s="297">
        <v>17.66</v>
      </c>
      <c r="BI20" s="299">
        <v>2188.96</v>
      </c>
      <c r="BJ20" s="298"/>
      <c r="BK20" s="297">
        <v>18.225000000000001</v>
      </c>
      <c r="BL20" s="298">
        <v>2261.54</v>
      </c>
      <c r="BM20" s="298"/>
      <c r="BN20" s="297">
        <v>18.350000000000001</v>
      </c>
      <c r="BO20" s="298">
        <v>2266.23</v>
      </c>
      <c r="BP20" s="267"/>
      <c r="BQ20" s="297">
        <f t="shared" si="0"/>
        <v>17.17254545454546</v>
      </c>
      <c r="BR20" s="299">
        <f t="shared" si="1"/>
        <v>2108.0931818181821</v>
      </c>
      <c r="BS20" s="300"/>
      <c r="BT20" s="300"/>
      <c r="BU20" s="346"/>
      <c r="BV20" s="362"/>
      <c r="BW20" s="363"/>
      <c r="BX20" s="275"/>
      <c r="BY20" s="347"/>
      <c r="BZ20" s="347"/>
      <c r="CA20" s="275"/>
      <c r="CB20" s="107"/>
    </row>
    <row r="21" spans="1:170" x14ac:dyDescent="0.2">
      <c r="A21" s="287">
        <v>7</v>
      </c>
      <c r="B21" s="296" t="s">
        <v>25</v>
      </c>
      <c r="C21" s="297">
        <v>1.3782000000000001</v>
      </c>
      <c r="D21" s="298">
        <v>89.91</v>
      </c>
      <c r="E21" s="298"/>
      <c r="F21" s="297">
        <v>1.387</v>
      </c>
      <c r="G21" s="298">
        <v>89.03</v>
      </c>
      <c r="H21" s="267"/>
      <c r="I21" s="297">
        <v>1.3812</v>
      </c>
      <c r="J21" s="298">
        <v>89.83</v>
      </c>
      <c r="K21" s="267"/>
      <c r="L21" s="297">
        <v>1.3591</v>
      </c>
      <c r="M21" s="298">
        <v>89.72</v>
      </c>
      <c r="N21" s="267"/>
      <c r="O21" s="297">
        <v>1.3439000000000001</v>
      </c>
      <c r="P21" s="298">
        <v>90.65</v>
      </c>
      <c r="Q21" s="267"/>
      <c r="R21" s="297">
        <v>1.3444</v>
      </c>
      <c r="S21" s="298">
        <v>90.62</v>
      </c>
      <c r="T21" s="267"/>
      <c r="U21" s="297">
        <v>1.3452</v>
      </c>
      <c r="V21" s="298">
        <v>90.67</v>
      </c>
      <c r="W21" s="267"/>
      <c r="X21" s="297">
        <v>1.3514999999999999</v>
      </c>
      <c r="Y21" s="298">
        <v>90.67</v>
      </c>
      <c r="Z21" s="267"/>
      <c r="AA21" s="297">
        <v>1.3504</v>
      </c>
      <c r="AB21" s="298">
        <v>90.82</v>
      </c>
      <c r="AC21" s="267"/>
      <c r="AD21" s="297">
        <v>1.3628</v>
      </c>
      <c r="AE21" s="298">
        <v>90.19</v>
      </c>
      <c r="AF21" s="267"/>
      <c r="AG21" s="297">
        <v>1.3524</v>
      </c>
      <c r="AH21" s="298">
        <v>90.81</v>
      </c>
      <c r="AI21" s="267"/>
      <c r="AJ21" s="297">
        <v>1.3575999999999999</v>
      </c>
      <c r="AK21" s="298">
        <v>90.16</v>
      </c>
      <c r="AL21" s="267"/>
      <c r="AM21" s="297">
        <v>1.3539000000000001</v>
      </c>
      <c r="AN21" s="298">
        <v>90.49</v>
      </c>
      <c r="AO21" s="298"/>
      <c r="AP21" s="297">
        <v>1.3421000000000001</v>
      </c>
      <c r="AQ21" s="298">
        <v>90.57</v>
      </c>
      <c r="AR21" s="267"/>
      <c r="AS21" s="297">
        <v>1.3334999999999999</v>
      </c>
      <c r="AT21" s="298">
        <v>91.02</v>
      </c>
      <c r="AU21" s="267"/>
      <c r="AV21" s="297">
        <v>1.3348</v>
      </c>
      <c r="AW21" s="298">
        <v>91.36</v>
      </c>
      <c r="AX21" s="267"/>
      <c r="AY21" s="297">
        <v>1.3179000000000001</v>
      </c>
      <c r="AZ21" s="298">
        <v>92</v>
      </c>
      <c r="BA21" s="267"/>
      <c r="BB21" s="297">
        <v>1.3534999999999999</v>
      </c>
      <c r="BC21" s="298">
        <v>91.53</v>
      </c>
      <c r="BD21" s="298"/>
      <c r="BE21" s="297">
        <v>1.3463000000000001</v>
      </c>
      <c r="BF21" s="298">
        <v>92.26</v>
      </c>
      <c r="BG21" s="298"/>
      <c r="BH21" s="297">
        <v>1.3512</v>
      </c>
      <c r="BI21" s="299">
        <v>91.74</v>
      </c>
      <c r="BJ21" s="298"/>
      <c r="BK21" s="297">
        <v>1.3492999999999999</v>
      </c>
      <c r="BL21" s="298">
        <v>91.96</v>
      </c>
      <c r="BM21" s="298"/>
      <c r="BN21" s="297">
        <v>1.3434999999999999</v>
      </c>
      <c r="BO21" s="298">
        <v>91.92</v>
      </c>
      <c r="BP21" s="267"/>
      <c r="BQ21" s="297">
        <f t="shared" si="0"/>
        <v>1.3518045454545453</v>
      </c>
      <c r="BR21" s="299">
        <f t="shared" si="1"/>
        <v>90.814999999999998</v>
      </c>
      <c r="BS21" s="300"/>
      <c r="BT21" s="300"/>
      <c r="BU21" s="346"/>
      <c r="BV21" s="362"/>
      <c r="BW21" s="363"/>
      <c r="BX21" s="275"/>
      <c r="BY21" s="347"/>
      <c r="BZ21" s="347"/>
      <c r="CA21" s="275"/>
      <c r="CB21" s="107"/>
    </row>
    <row r="22" spans="1:170" x14ac:dyDescent="0.2">
      <c r="A22" s="287">
        <v>8</v>
      </c>
      <c r="B22" s="296" t="s">
        <v>26</v>
      </c>
      <c r="C22" s="297">
        <v>1.3089999999999999</v>
      </c>
      <c r="D22" s="298">
        <v>94.66</v>
      </c>
      <c r="E22" s="298"/>
      <c r="F22" s="297">
        <v>1.3089999999999999</v>
      </c>
      <c r="G22" s="298">
        <v>94.33</v>
      </c>
      <c r="H22" s="267"/>
      <c r="I22" s="297">
        <v>1.3099000000000001</v>
      </c>
      <c r="J22" s="298">
        <v>94.72</v>
      </c>
      <c r="K22" s="267"/>
      <c r="L22" s="297">
        <v>1.2944</v>
      </c>
      <c r="M22" s="298">
        <v>94.21</v>
      </c>
      <c r="N22" s="267"/>
      <c r="O22" s="297">
        <v>1.2776000000000001</v>
      </c>
      <c r="P22" s="298">
        <v>95.35</v>
      </c>
      <c r="Q22" s="267"/>
      <c r="R22" s="297">
        <v>1.2717000000000001</v>
      </c>
      <c r="S22" s="298">
        <v>95.81</v>
      </c>
      <c r="T22" s="267"/>
      <c r="U22" s="297">
        <v>1.2724</v>
      </c>
      <c r="V22" s="298">
        <v>95.85</v>
      </c>
      <c r="W22" s="267"/>
      <c r="X22" s="297">
        <v>1.2746</v>
      </c>
      <c r="Y22" s="298">
        <v>96.15</v>
      </c>
      <c r="Z22" s="267"/>
      <c r="AA22" s="297">
        <v>1.2767999999999999</v>
      </c>
      <c r="AB22" s="298">
        <v>96.06</v>
      </c>
      <c r="AC22" s="267"/>
      <c r="AD22" s="297">
        <v>1.2848999999999999</v>
      </c>
      <c r="AE22" s="298">
        <v>95.66</v>
      </c>
      <c r="AF22" s="267"/>
      <c r="AG22" s="297">
        <v>1.2846</v>
      </c>
      <c r="AH22" s="298">
        <v>95.61</v>
      </c>
      <c r="AI22" s="267"/>
      <c r="AJ22" s="297">
        <v>1.2962</v>
      </c>
      <c r="AK22" s="298">
        <v>94.43</v>
      </c>
      <c r="AL22" s="267"/>
      <c r="AM22" s="297">
        <v>1.2923</v>
      </c>
      <c r="AN22" s="298">
        <v>94.81</v>
      </c>
      <c r="AO22" s="298"/>
      <c r="AP22" s="297">
        <v>1.2822</v>
      </c>
      <c r="AQ22" s="298">
        <v>94.81</v>
      </c>
      <c r="AR22" s="267"/>
      <c r="AS22" s="297">
        <v>1.2774000000000001</v>
      </c>
      <c r="AT22" s="298">
        <v>95.01</v>
      </c>
      <c r="AU22" s="267"/>
      <c r="AV22" s="297">
        <v>1.2777000000000001</v>
      </c>
      <c r="AW22" s="298">
        <v>95.44</v>
      </c>
      <c r="AX22" s="267"/>
      <c r="AY22" s="297">
        <v>1.2724</v>
      </c>
      <c r="AZ22" s="298">
        <v>95.28</v>
      </c>
      <c r="BA22" s="267"/>
      <c r="BB22" s="297">
        <v>1.2972999999999999</v>
      </c>
      <c r="BC22" s="298">
        <v>95.5</v>
      </c>
      <c r="BD22" s="298"/>
      <c r="BE22" s="297">
        <v>1.3002</v>
      </c>
      <c r="BF22" s="298">
        <v>95.52</v>
      </c>
      <c r="BG22" s="298"/>
      <c r="BH22" s="297">
        <v>1.2982</v>
      </c>
      <c r="BI22" s="299">
        <v>95.48</v>
      </c>
      <c r="BJ22" s="298"/>
      <c r="BK22" s="297">
        <v>1.3005</v>
      </c>
      <c r="BL22" s="298">
        <v>95.42</v>
      </c>
      <c r="BM22" s="298"/>
      <c r="BN22" s="297">
        <v>1.2941</v>
      </c>
      <c r="BO22" s="298">
        <v>95.43</v>
      </c>
      <c r="BP22" s="267"/>
      <c r="BQ22" s="297">
        <f t="shared" si="0"/>
        <v>1.2887909090909091</v>
      </c>
      <c r="BR22" s="299">
        <f t="shared" si="1"/>
        <v>95.25181818181818</v>
      </c>
      <c r="BS22" s="300"/>
      <c r="BT22" s="300"/>
      <c r="BU22" s="346"/>
      <c r="BV22" s="362"/>
      <c r="BW22" s="363"/>
      <c r="BX22" s="275"/>
      <c r="BY22" s="347"/>
      <c r="BZ22" s="347"/>
      <c r="CA22" s="275"/>
      <c r="CB22" s="107"/>
    </row>
    <row r="23" spans="1:170" x14ac:dyDescent="0.2">
      <c r="A23" s="287">
        <v>9</v>
      </c>
      <c r="B23" s="296" t="s">
        <v>13</v>
      </c>
      <c r="C23" s="297">
        <v>8.3132999999999999</v>
      </c>
      <c r="D23" s="298">
        <v>14.91</v>
      </c>
      <c r="E23" s="298"/>
      <c r="F23" s="297">
        <v>8.2937999999999992</v>
      </c>
      <c r="G23" s="298">
        <v>14.89</v>
      </c>
      <c r="H23" s="267"/>
      <c r="I23" s="297">
        <v>8.3141999999999996</v>
      </c>
      <c r="J23" s="298">
        <v>14.92</v>
      </c>
      <c r="K23" s="267"/>
      <c r="L23" s="297">
        <v>8.1342999999999996</v>
      </c>
      <c r="M23" s="298">
        <v>14.99</v>
      </c>
      <c r="N23" s="267"/>
      <c r="O23" s="297">
        <v>8.1100999999999992</v>
      </c>
      <c r="P23" s="298">
        <v>15.02</v>
      </c>
      <c r="Q23" s="267"/>
      <c r="R23" s="297">
        <v>8.1156000000000006</v>
      </c>
      <c r="S23" s="298">
        <v>15.01</v>
      </c>
      <c r="T23" s="267"/>
      <c r="U23" s="297">
        <v>8.1529000000000007</v>
      </c>
      <c r="V23" s="298">
        <v>14.96</v>
      </c>
      <c r="W23" s="267"/>
      <c r="X23" s="297">
        <v>8.2315000000000005</v>
      </c>
      <c r="Y23" s="298">
        <v>14.89</v>
      </c>
      <c r="Z23" s="267"/>
      <c r="AA23" s="297">
        <v>8.2787000000000006</v>
      </c>
      <c r="AB23" s="298">
        <v>14.82</v>
      </c>
      <c r="AC23" s="267"/>
      <c r="AD23" s="297">
        <v>8.31</v>
      </c>
      <c r="AE23" s="298">
        <v>14.79</v>
      </c>
      <c r="AF23" s="267"/>
      <c r="AG23" s="297">
        <v>8.3125</v>
      </c>
      <c r="AH23" s="298">
        <v>14.78</v>
      </c>
      <c r="AI23" s="267"/>
      <c r="AJ23" s="297">
        <v>8.3289000000000009</v>
      </c>
      <c r="AK23" s="298">
        <v>14.7</v>
      </c>
      <c r="AL23" s="267"/>
      <c r="AM23" s="297">
        <v>8.3411000000000008</v>
      </c>
      <c r="AN23" s="298">
        <v>14.69</v>
      </c>
      <c r="AO23" s="298"/>
      <c r="AP23" s="297">
        <v>8.2561999999999998</v>
      </c>
      <c r="AQ23" s="298">
        <v>14.72</v>
      </c>
      <c r="AR23" s="267"/>
      <c r="AS23" s="297">
        <v>8.2256999999999998</v>
      </c>
      <c r="AT23" s="298">
        <v>14.75</v>
      </c>
      <c r="AU23" s="267"/>
      <c r="AV23" s="297">
        <v>8.2714999999999996</v>
      </c>
      <c r="AW23" s="298">
        <v>14.74</v>
      </c>
      <c r="AX23" s="267"/>
      <c r="AY23" s="297">
        <v>8.1719000000000008</v>
      </c>
      <c r="AZ23" s="298">
        <v>14.84</v>
      </c>
      <c r="BA23" s="267"/>
      <c r="BB23" s="297">
        <v>8.5055999999999994</v>
      </c>
      <c r="BC23" s="298">
        <v>14.57</v>
      </c>
      <c r="BD23" s="298"/>
      <c r="BE23" s="297">
        <v>8.4985999999999997</v>
      </c>
      <c r="BF23" s="298">
        <v>14.61</v>
      </c>
      <c r="BG23" s="298"/>
      <c r="BH23" s="297">
        <v>8.5152000000000001</v>
      </c>
      <c r="BI23" s="299">
        <v>14.56</v>
      </c>
      <c r="BJ23" s="298"/>
      <c r="BK23" s="297">
        <v>8.5273000000000003</v>
      </c>
      <c r="BL23" s="298">
        <v>14.55</v>
      </c>
      <c r="BM23" s="298"/>
      <c r="BN23" s="297">
        <v>8.4761000000000006</v>
      </c>
      <c r="BO23" s="298">
        <v>14.57</v>
      </c>
      <c r="BP23" s="267"/>
      <c r="BQ23" s="297">
        <f t="shared" si="0"/>
        <v>8.3038636363636353</v>
      </c>
      <c r="BR23" s="299">
        <f t="shared" si="1"/>
        <v>14.785454545454547</v>
      </c>
      <c r="BS23" s="300"/>
      <c r="BT23" s="300"/>
      <c r="BU23" s="346"/>
      <c r="BV23" s="362"/>
      <c r="BW23" s="363"/>
      <c r="BX23" s="275"/>
      <c r="BY23" s="347"/>
      <c r="BZ23" s="347"/>
      <c r="CA23" s="275"/>
      <c r="CB23" s="107"/>
    </row>
    <row r="24" spans="1:170" x14ac:dyDescent="0.2">
      <c r="A24" s="287">
        <v>10</v>
      </c>
      <c r="B24" s="296" t="s">
        <v>14</v>
      </c>
      <c r="C24" s="297">
        <v>8.3422999999999998</v>
      </c>
      <c r="D24" s="298">
        <v>14.85</v>
      </c>
      <c r="E24" s="298"/>
      <c r="F24" s="297">
        <v>8.3325999999999993</v>
      </c>
      <c r="G24" s="298">
        <v>14.82</v>
      </c>
      <c r="H24" s="267"/>
      <c r="I24" s="297">
        <v>8.3391999999999999</v>
      </c>
      <c r="J24" s="298">
        <v>14.88</v>
      </c>
      <c r="K24" s="267"/>
      <c r="L24" s="297">
        <v>8.1719000000000008</v>
      </c>
      <c r="M24" s="298">
        <v>14.92</v>
      </c>
      <c r="N24" s="267"/>
      <c r="O24" s="297">
        <v>8.1257999999999999</v>
      </c>
      <c r="P24" s="298">
        <v>14.99</v>
      </c>
      <c r="Q24" s="267"/>
      <c r="R24" s="297">
        <v>8.1036000000000001</v>
      </c>
      <c r="S24" s="298">
        <v>15.04</v>
      </c>
      <c r="T24" s="267"/>
      <c r="U24" s="297">
        <v>8.1554000000000002</v>
      </c>
      <c r="V24" s="298">
        <v>14.95</v>
      </c>
      <c r="W24" s="267"/>
      <c r="X24" s="297">
        <v>8.2078000000000007</v>
      </c>
      <c r="Y24" s="298">
        <v>14.93</v>
      </c>
      <c r="Z24" s="267"/>
      <c r="AA24" s="297">
        <v>8.2634000000000007</v>
      </c>
      <c r="AB24" s="298">
        <v>14.84</v>
      </c>
      <c r="AC24" s="267"/>
      <c r="AD24" s="297">
        <v>8.3484999999999996</v>
      </c>
      <c r="AE24" s="298">
        <v>14.72</v>
      </c>
      <c r="AF24" s="267"/>
      <c r="AG24" s="297">
        <v>8.3331999999999997</v>
      </c>
      <c r="AH24" s="298">
        <v>14.74</v>
      </c>
      <c r="AI24" s="267"/>
      <c r="AJ24" s="297">
        <v>8.3324999999999996</v>
      </c>
      <c r="AK24" s="298">
        <v>14.69</v>
      </c>
      <c r="AL24" s="267"/>
      <c r="AM24" s="297">
        <v>8.3838000000000008</v>
      </c>
      <c r="AN24" s="298">
        <v>14.61</v>
      </c>
      <c r="AO24" s="298"/>
      <c r="AP24" s="297">
        <v>8.2780000000000005</v>
      </c>
      <c r="AQ24" s="298">
        <v>14.68</v>
      </c>
      <c r="AR24" s="267"/>
      <c r="AS24" s="297">
        <v>8.2627000000000006</v>
      </c>
      <c r="AT24" s="298">
        <v>14.69</v>
      </c>
      <c r="AU24" s="267"/>
      <c r="AV24" s="297">
        <v>8.2933000000000003</v>
      </c>
      <c r="AW24" s="298">
        <v>14.7</v>
      </c>
      <c r="AX24" s="267"/>
      <c r="AY24" s="297">
        <v>8.1882000000000001</v>
      </c>
      <c r="AZ24" s="298">
        <v>14.81</v>
      </c>
      <c r="BA24" s="267"/>
      <c r="BB24" s="297">
        <v>8.4907000000000004</v>
      </c>
      <c r="BC24" s="298">
        <v>14.59</v>
      </c>
      <c r="BD24" s="298"/>
      <c r="BE24" s="297">
        <v>8.4949999999999992</v>
      </c>
      <c r="BF24" s="298">
        <v>14.62</v>
      </c>
      <c r="BG24" s="298"/>
      <c r="BH24" s="297">
        <v>8.4777000000000005</v>
      </c>
      <c r="BI24" s="299">
        <v>14.62</v>
      </c>
      <c r="BJ24" s="298"/>
      <c r="BK24" s="297">
        <v>8.4678000000000004</v>
      </c>
      <c r="BL24" s="298">
        <v>14.65</v>
      </c>
      <c r="BM24" s="298"/>
      <c r="BN24" s="297">
        <v>8.3739000000000008</v>
      </c>
      <c r="BO24" s="298">
        <v>14.75</v>
      </c>
      <c r="BP24" s="267"/>
      <c r="BQ24" s="297">
        <f t="shared" si="0"/>
        <v>8.3076045454545451</v>
      </c>
      <c r="BR24" s="299">
        <f t="shared" si="1"/>
        <v>14.776818181818181</v>
      </c>
      <c r="BS24" s="300"/>
      <c r="BT24" s="300"/>
      <c r="BU24" s="346"/>
      <c r="BV24" s="362"/>
      <c r="BW24" s="363"/>
      <c r="BX24" s="275"/>
      <c r="BY24" s="347"/>
      <c r="BZ24" s="347"/>
      <c r="CA24" s="275"/>
      <c r="CB24" s="107"/>
    </row>
    <row r="25" spans="1:170" x14ac:dyDescent="0.2">
      <c r="A25" s="287">
        <v>11</v>
      </c>
      <c r="B25" s="296" t="s">
        <v>15</v>
      </c>
      <c r="C25" s="297">
        <v>6.665</v>
      </c>
      <c r="D25" s="298">
        <v>18.59</v>
      </c>
      <c r="E25" s="298"/>
      <c r="F25" s="297">
        <v>6.6391</v>
      </c>
      <c r="G25" s="298">
        <v>18.600000000000001</v>
      </c>
      <c r="H25" s="267"/>
      <c r="I25" s="297">
        <v>6.6768999999999998</v>
      </c>
      <c r="J25" s="298">
        <v>18.579999999999998</v>
      </c>
      <c r="K25" s="267"/>
      <c r="L25" s="297">
        <v>6.5518000000000001</v>
      </c>
      <c r="M25" s="298">
        <v>18.61</v>
      </c>
      <c r="N25" s="267"/>
      <c r="O25" s="297">
        <v>6.5392000000000001</v>
      </c>
      <c r="P25" s="298">
        <v>18.63</v>
      </c>
      <c r="Q25" s="267"/>
      <c r="R25" s="297">
        <v>6.5400999999999998</v>
      </c>
      <c r="S25" s="298">
        <v>18.63</v>
      </c>
      <c r="T25" s="267"/>
      <c r="U25" s="297">
        <v>6.5471000000000004</v>
      </c>
      <c r="V25" s="298">
        <v>18.63</v>
      </c>
      <c r="W25" s="267"/>
      <c r="X25" s="297">
        <v>6.5895000000000001</v>
      </c>
      <c r="Y25" s="298">
        <v>18.600000000000001</v>
      </c>
      <c r="Z25" s="267"/>
      <c r="AA25" s="297">
        <v>6.5983999999999998</v>
      </c>
      <c r="AB25" s="298">
        <v>18.59</v>
      </c>
      <c r="AC25" s="267"/>
      <c r="AD25" s="297">
        <v>6.6269999999999998</v>
      </c>
      <c r="AE25" s="298">
        <v>18.55</v>
      </c>
      <c r="AF25" s="267"/>
      <c r="AG25" s="297">
        <v>6.6223999999999998</v>
      </c>
      <c r="AH25" s="298">
        <v>18.55</v>
      </c>
      <c r="AI25" s="267"/>
      <c r="AJ25" s="297">
        <v>6.6055000000000001</v>
      </c>
      <c r="AK25" s="298">
        <v>18.53</v>
      </c>
      <c r="AL25" s="267"/>
      <c r="AM25" s="297">
        <v>6.61</v>
      </c>
      <c r="AN25" s="298">
        <v>18.54</v>
      </c>
      <c r="AO25" s="298"/>
      <c r="AP25" s="297">
        <v>6.5606</v>
      </c>
      <c r="AQ25" s="298">
        <v>18.53</v>
      </c>
      <c r="AR25" s="267"/>
      <c r="AS25" s="297">
        <v>6.5601000000000003</v>
      </c>
      <c r="AT25" s="298">
        <v>18.5</v>
      </c>
      <c r="AU25" s="267"/>
      <c r="AV25" s="297">
        <v>6.5974000000000004</v>
      </c>
      <c r="AW25" s="298">
        <v>18.48</v>
      </c>
      <c r="AX25" s="267"/>
      <c r="AY25" s="297">
        <v>6.5392000000000001</v>
      </c>
      <c r="AZ25" s="298">
        <v>18.54</v>
      </c>
      <c r="BA25" s="267"/>
      <c r="BB25" s="297">
        <v>6.6939000000000002</v>
      </c>
      <c r="BC25" s="298">
        <v>18.510000000000002</v>
      </c>
      <c r="BD25" s="298"/>
      <c r="BE25" s="297">
        <v>6.7398999999999996</v>
      </c>
      <c r="BF25" s="298">
        <v>18.43</v>
      </c>
      <c r="BG25" s="298"/>
      <c r="BH25" s="297">
        <v>6.7210000000000001</v>
      </c>
      <c r="BI25" s="299">
        <v>18.440000000000001</v>
      </c>
      <c r="BJ25" s="298"/>
      <c r="BK25" s="297">
        <v>6.7256999999999998</v>
      </c>
      <c r="BL25" s="298">
        <v>18.45</v>
      </c>
      <c r="BM25" s="298"/>
      <c r="BN25" s="297">
        <v>6.6852999999999998</v>
      </c>
      <c r="BO25" s="298">
        <v>18.47</v>
      </c>
      <c r="BP25" s="267"/>
      <c r="BQ25" s="297">
        <f t="shared" si="0"/>
        <v>6.6197772727272728</v>
      </c>
      <c r="BR25" s="299">
        <f t="shared" si="1"/>
        <v>18.544545454545457</v>
      </c>
      <c r="BS25" s="300"/>
      <c r="BT25" s="300"/>
      <c r="BU25" s="346"/>
      <c r="BV25" s="362"/>
      <c r="BW25" s="363"/>
      <c r="BX25" s="275"/>
      <c r="BY25" s="347"/>
      <c r="BZ25" s="347"/>
      <c r="CA25" s="275"/>
      <c r="CB25" s="107"/>
    </row>
    <row r="26" spans="1:170" x14ac:dyDescent="0.2">
      <c r="A26" s="287">
        <v>12</v>
      </c>
      <c r="B26" s="296" t="s">
        <v>27</v>
      </c>
      <c r="C26" s="297">
        <v>0.71282000000000001</v>
      </c>
      <c r="D26" s="298">
        <v>173.83</v>
      </c>
      <c r="E26" s="298"/>
      <c r="F26" s="297">
        <v>0.71286000000000005</v>
      </c>
      <c r="G26" s="298">
        <v>173.22</v>
      </c>
      <c r="H26" s="298"/>
      <c r="I26" s="297">
        <v>0.71177000000000001</v>
      </c>
      <c r="J26" s="298">
        <v>174.33</v>
      </c>
      <c r="K26" s="298"/>
      <c r="L26" s="297">
        <v>0.71314999999999995</v>
      </c>
      <c r="M26" s="298">
        <v>170.99</v>
      </c>
      <c r="N26" s="298"/>
      <c r="O26" s="297">
        <v>0.70816999999999997</v>
      </c>
      <c r="P26" s="298">
        <v>172.02</v>
      </c>
      <c r="Q26" s="298"/>
      <c r="R26" s="297">
        <v>0.70684000000000002</v>
      </c>
      <c r="S26" s="298">
        <v>172.37</v>
      </c>
      <c r="T26" s="298"/>
      <c r="U26" s="297">
        <v>0.70628000000000002</v>
      </c>
      <c r="V26" s="298">
        <v>172.68</v>
      </c>
      <c r="W26" s="298"/>
      <c r="X26" s="297">
        <v>0.70723000000000003</v>
      </c>
      <c r="Y26" s="298">
        <v>173.28</v>
      </c>
      <c r="Z26" s="298"/>
      <c r="AA26" s="297">
        <v>0.70852000000000004</v>
      </c>
      <c r="AB26" s="298">
        <v>173.11</v>
      </c>
      <c r="AC26" s="298"/>
      <c r="AD26" s="297">
        <v>0.71021999999999996</v>
      </c>
      <c r="AE26" s="298">
        <v>173.06</v>
      </c>
      <c r="AF26" s="298"/>
      <c r="AG26" s="297">
        <v>0.71116999999999997</v>
      </c>
      <c r="AH26" s="298">
        <v>172.7</v>
      </c>
      <c r="AI26" s="298"/>
      <c r="AJ26" s="297">
        <v>0.71113000000000004</v>
      </c>
      <c r="AK26" s="298">
        <v>172.12</v>
      </c>
      <c r="AL26" s="298"/>
      <c r="AM26" s="297">
        <v>0.71062999999999998</v>
      </c>
      <c r="AN26" s="298">
        <v>172.41</v>
      </c>
      <c r="AO26" s="298"/>
      <c r="AP26" s="297">
        <v>0.70887999999999995</v>
      </c>
      <c r="AQ26" s="298">
        <v>171.48</v>
      </c>
      <c r="AR26" s="298"/>
      <c r="AS26" s="297">
        <v>0.70557000000000003</v>
      </c>
      <c r="AT26" s="298">
        <v>172.02</v>
      </c>
      <c r="AU26" s="298"/>
      <c r="AV26" s="297">
        <v>0.70498000000000005</v>
      </c>
      <c r="AW26" s="298">
        <v>172.97</v>
      </c>
      <c r="AX26" s="298"/>
      <c r="AY26" s="297">
        <v>0.70609</v>
      </c>
      <c r="AZ26" s="298">
        <v>171.71</v>
      </c>
      <c r="BA26" s="298"/>
      <c r="BB26" s="297">
        <v>0.70330999999999999</v>
      </c>
      <c r="BC26" s="298">
        <v>176.15</v>
      </c>
      <c r="BD26" s="298"/>
      <c r="BE26" s="297">
        <v>0.71526999999999996</v>
      </c>
      <c r="BF26" s="298">
        <v>173.64</v>
      </c>
      <c r="BG26" s="298"/>
      <c r="BH26" s="297">
        <v>0.71857000000000004</v>
      </c>
      <c r="BI26" s="299">
        <v>172.5</v>
      </c>
      <c r="BJ26" s="299"/>
      <c r="BK26" s="297">
        <v>0.71665000000000001</v>
      </c>
      <c r="BL26" s="298">
        <v>173.15</v>
      </c>
      <c r="BM26" s="298"/>
      <c r="BN26" s="297">
        <v>0.71640000000000004</v>
      </c>
      <c r="BO26" s="298">
        <v>172.39</v>
      </c>
      <c r="BP26" s="298"/>
      <c r="BQ26" s="297">
        <f t="shared" si="0"/>
        <v>0.71029590909090912</v>
      </c>
      <c r="BR26" s="299">
        <f t="shared" si="1"/>
        <v>172.8240909090909</v>
      </c>
      <c r="BS26" s="300"/>
      <c r="BT26" s="300"/>
      <c r="BU26" s="346"/>
      <c r="BV26" s="362"/>
      <c r="BW26" s="363"/>
      <c r="BX26" s="275"/>
      <c r="BY26" s="347"/>
      <c r="BZ26" s="347"/>
      <c r="CA26" s="275"/>
      <c r="CB26" s="107"/>
    </row>
    <row r="27" spans="1:170" s="196" customFormat="1" ht="13.5" thickBot="1" x14ac:dyDescent="0.25">
      <c r="A27" s="305">
        <v>13</v>
      </c>
      <c r="B27" s="306" t="s">
        <v>17</v>
      </c>
      <c r="C27" s="307">
        <v>1</v>
      </c>
      <c r="D27" s="308">
        <v>123.91</v>
      </c>
      <c r="E27" s="308"/>
      <c r="F27" s="307">
        <v>1</v>
      </c>
      <c r="G27" s="308">
        <v>123.48</v>
      </c>
      <c r="H27" s="308"/>
      <c r="I27" s="307">
        <v>1</v>
      </c>
      <c r="J27" s="308">
        <v>124.08</v>
      </c>
      <c r="K27" s="277"/>
      <c r="L27" s="307">
        <v>1</v>
      </c>
      <c r="M27" s="308">
        <v>121.94</v>
      </c>
      <c r="N27" s="277"/>
      <c r="O27" s="307">
        <v>1</v>
      </c>
      <c r="P27" s="308">
        <v>121.82</v>
      </c>
      <c r="Q27" s="277"/>
      <c r="R27" s="307">
        <v>1</v>
      </c>
      <c r="S27" s="308">
        <v>121.84</v>
      </c>
      <c r="T27" s="277"/>
      <c r="U27" s="307">
        <v>1</v>
      </c>
      <c r="V27" s="308">
        <v>121.96</v>
      </c>
      <c r="W27" s="308"/>
      <c r="X27" s="307">
        <v>1</v>
      </c>
      <c r="Y27" s="308">
        <v>122.55</v>
      </c>
      <c r="Z27" s="277"/>
      <c r="AA27" s="307">
        <v>1</v>
      </c>
      <c r="AB27" s="308">
        <v>122.65</v>
      </c>
      <c r="AC27" s="277"/>
      <c r="AD27" s="307">
        <v>1</v>
      </c>
      <c r="AE27" s="308">
        <v>122.91</v>
      </c>
      <c r="AF27" s="277"/>
      <c r="AG27" s="307">
        <v>1</v>
      </c>
      <c r="AH27" s="308">
        <v>122.82</v>
      </c>
      <c r="AI27" s="277"/>
      <c r="AJ27" s="307">
        <v>1</v>
      </c>
      <c r="AK27" s="308">
        <v>122.4</v>
      </c>
      <c r="AL27" s="277"/>
      <c r="AM27" s="307">
        <v>1</v>
      </c>
      <c r="AN27" s="308">
        <v>122.52</v>
      </c>
      <c r="AO27" s="308"/>
      <c r="AP27" s="307">
        <v>1</v>
      </c>
      <c r="AQ27" s="308">
        <v>121.56</v>
      </c>
      <c r="AR27" s="277"/>
      <c r="AS27" s="307">
        <v>1</v>
      </c>
      <c r="AT27" s="308">
        <v>121.37</v>
      </c>
      <c r="AU27" s="277"/>
      <c r="AV27" s="307">
        <v>1</v>
      </c>
      <c r="AW27" s="308">
        <v>121.94</v>
      </c>
      <c r="AX27" s="277"/>
      <c r="AY27" s="307">
        <v>1</v>
      </c>
      <c r="AZ27" s="308">
        <v>121.24</v>
      </c>
      <c r="BA27" s="277"/>
      <c r="BB27" s="307">
        <v>1</v>
      </c>
      <c r="BC27" s="308">
        <v>123.89</v>
      </c>
      <c r="BD27" s="308"/>
      <c r="BE27" s="307">
        <v>1</v>
      </c>
      <c r="BF27" s="308">
        <v>124.2</v>
      </c>
      <c r="BG27" s="308"/>
      <c r="BH27" s="307">
        <v>1</v>
      </c>
      <c r="BI27" s="309">
        <v>123.95</v>
      </c>
      <c r="BJ27" s="308"/>
      <c r="BK27" s="307">
        <v>1</v>
      </c>
      <c r="BL27" s="308">
        <v>124.09</v>
      </c>
      <c r="BM27" s="308"/>
      <c r="BN27" s="307">
        <v>1</v>
      </c>
      <c r="BO27" s="308">
        <v>123.5</v>
      </c>
      <c r="BP27" s="277"/>
      <c r="BQ27" s="307">
        <f t="shared" si="0"/>
        <v>1</v>
      </c>
      <c r="BR27" s="308">
        <f t="shared" si="1"/>
        <v>122.75545454545453</v>
      </c>
      <c r="BS27" s="300"/>
      <c r="BT27" s="300"/>
      <c r="BU27" s="346"/>
      <c r="BV27" s="362"/>
      <c r="BW27" s="363"/>
      <c r="BX27" s="275"/>
      <c r="BY27" s="347"/>
      <c r="BZ27" s="347"/>
      <c r="CA27" s="275"/>
      <c r="CB27" s="107"/>
      <c r="CC27" s="160"/>
      <c r="CD27" s="160"/>
      <c r="CE27" s="160"/>
      <c r="CF27" s="160"/>
      <c r="CG27" s="160"/>
      <c r="CH27" s="160"/>
      <c r="CI27" s="108"/>
      <c r="CJ27" s="107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</row>
    <row r="28" spans="1:170" ht="13.5" thickTop="1" x14ac:dyDescent="0.2">
      <c r="A28" s="287"/>
      <c r="B28" s="272"/>
      <c r="C28" s="267"/>
      <c r="D28" s="267"/>
      <c r="E28" s="267"/>
      <c r="F28" s="267"/>
      <c r="G28" s="267"/>
      <c r="H28" s="298"/>
      <c r="I28" s="267"/>
      <c r="J28" s="298"/>
      <c r="K28" s="298"/>
      <c r="L28" s="298"/>
      <c r="M28" s="298"/>
      <c r="N28" s="267"/>
      <c r="O28" s="298"/>
      <c r="P28" s="298"/>
      <c r="Q28" s="267"/>
      <c r="R28" s="298"/>
      <c r="S28" s="298"/>
      <c r="T28" s="267"/>
      <c r="U28" s="267"/>
      <c r="V28" s="298"/>
      <c r="W28" s="298"/>
      <c r="X28" s="298"/>
      <c r="Y28" s="298"/>
      <c r="Z28" s="267"/>
      <c r="AA28" s="298"/>
      <c r="AB28" s="298"/>
      <c r="AC28" s="267"/>
      <c r="AD28" s="298"/>
      <c r="AE28" s="298"/>
      <c r="AF28" s="267"/>
      <c r="AG28" s="298"/>
      <c r="AH28" s="298"/>
      <c r="AI28" s="267"/>
      <c r="AJ28" s="298"/>
      <c r="AK28" s="298"/>
      <c r="AL28" s="267"/>
      <c r="AM28" s="298"/>
      <c r="AN28" s="298"/>
      <c r="AO28" s="298"/>
      <c r="AP28" s="298"/>
      <c r="AQ28" s="298"/>
      <c r="AR28" s="267"/>
      <c r="AS28" s="298"/>
      <c r="AT28" s="298"/>
      <c r="AU28" s="267"/>
      <c r="AV28" s="298"/>
      <c r="AW28" s="298"/>
      <c r="AX28" s="298"/>
      <c r="AY28" s="310"/>
      <c r="AZ28" s="310"/>
      <c r="BA28" s="267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67"/>
      <c r="BQ28" s="297"/>
      <c r="BR28" s="267"/>
      <c r="BS28" s="311"/>
      <c r="BT28" s="312"/>
      <c r="BU28" s="275"/>
      <c r="BV28" s="275"/>
      <c r="BW28" s="275"/>
      <c r="BX28" s="275"/>
      <c r="BY28" s="347"/>
      <c r="BZ28" s="347"/>
      <c r="CA28" s="275"/>
      <c r="CB28" s="107"/>
    </row>
    <row r="29" spans="1:170" x14ac:dyDescent="0.2">
      <c r="A29" s="287"/>
      <c r="B29" s="272"/>
      <c r="C29" s="298"/>
      <c r="D29" s="298"/>
      <c r="E29" s="298"/>
      <c r="F29" s="298"/>
      <c r="G29" s="298"/>
      <c r="H29" s="298"/>
      <c r="I29" s="267"/>
      <c r="J29" s="267"/>
      <c r="K29" s="267"/>
      <c r="L29" s="298"/>
      <c r="M29" s="298"/>
      <c r="N29" s="267"/>
      <c r="O29" s="298"/>
      <c r="P29" s="298"/>
      <c r="Q29" s="267"/>
      <c r="R29" s="298"/>
      <c r="S29" s="298"/>
      <c r="T29" s="267"/>
      <c r="U29" s="267"/>
      <c r="V29" s="267"/>
      <c r="W29" s="267"/>
      <c r="X29" s="298"/>
      <c r="Y29" s="298"/>
      <c r="Z29" s="267"/>
      <c r="AA29" s="298"/>
      <c r="AB29" s="298"/>
      <c r="AC29" s="267"/>
      <c r="AD29" s="298"/>
      <c r="AE29" s="298"/>
      <c r="AF29" s="267"/>
      <c r="AG29" s="298"/>
      <c r="AH29" s="298"/>
      <c r="AI29" s="267"/>
      <c r="AJ29" s="298"/>
      <c r="AK29" s="298"/>
      <c r="AL29" s="267"/>
      <c r="AM29" s="298"/>
      <c r="AN29" s="298"/>
      <c r="AO29" s="298"/>
      <c r="AP29" s="298"/>
      <c r="AQ29" s="298"/>
      <c r="AR29" s="267"/>
      <c r="AS29" s="298"/>
      <c r="AT29" s="298"/>
      <c r="AU29" s="267"/>
      <c r="AV29" s="298"/>
      <c r="AW29" s="298"/>
      <c r="AX29" s="298"/>
      <c r="AY29" s="310"/>
      <c r="AZ29" s="310"/>
      <c r="BA29" s="267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67"/>
      <c r="BQ29" s="313"/>
      <c r="BR29" s="313"/>
      <c r="BS29" s="311"/>
      <c r="BT29" s="312"/>
      <c r="BU29" s="275"/>
      <c r="BV29" s="275"/>
      <c r="BW29" s="275"/>
      <c r="BX29" s="275"/>
      <c r="BY29" s="347"/>
      <c r="BZ29" s="347"/>
      <c r="CA29" s="275"/>
      <c r="CB29" s="107"/>
    </row>
    <row r="30" spans="1:170" x14ac:dyDescent="0.2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U30" s="163"/>
      <c r="BV30" s="349" t="s">
        <v>29</v>
      </c>
      <c r="BW30" s="349"/>
      <c r="BX30" s="349"/>
      <c r="BY30" s="349"/>
      <c r="BZ30" s="349"/>
      <c r="CA30" s="349"/>
      <c r="CB30" s="349"/>
      <c r="CC30" s="350"/>
      <c r="CD30" s="350"/>
      <c r="CE30" s="350"/>
      <c r="CF30" s="350"/>
      <c r="CG30" s="350"/>
      <c r="CH30" s="350"/>
      <c r="CI30" s="351"/>
      <c r="CJ30" s="148"/>
      <c r="CK30" s="275"/>
      <c r="CL30" s="275"/>
      <c r="CM30" s="275"/>
      <c r="CN30" s="275"/>
      <c r="CO30" s="275"/>
      <c r="CP30" s="275"/>
      <c r="CQ30" s="275"/>
      <c r="CR30" s="275"/>
      <c r="CS30" s="275"/>
      <c r="CT30" s="275"/>
      <c r="CU30" s="275"/>
      <c r="CV30" s="275"/>
      <c r="CW30" s="275"/>
      <c r="CX30" s="312"/>
      <c r="CY30" s="312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312"/>
      <c r="DL30" s="312"/>
      <c r="DM30" s="312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84"/>
    </row>
    <row r="31" spans="1:170" x14ac:dyDescent="0.2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U31" s="163"/>
      <c r="BV31" s="349"/>
      <c r="BW31" s="349"/>
      <c r="BX31" s="349"/>
      <c r="BY31" s="349"/>
      <c r="BZ31" s="349"/>
      <c r="CA31" s="349"/>
      <c r="CB31" s="349"/>
      <c r="CC31" s="350"/>
      <c r="CD31" s="350"/>
      <c r="CE31" s="350"/>
      <c r="CF31" s="350"/>
      <c r="CG31" s="350"/>
      <c r="CH31" s="350"/>
      <c r="CI31" s="351"/>
      <c r="CJ31" s="148"/>
      <c r="CK31" s="275"/>
      <c r="CL31" s="275"/>
      <c r="CM31" s="275"/>
      <c r="CN31" s="275"/>
      <c r="CO31" s="275"/>
      <c r="CP31" s="275"/>
      <c r="CQ31" s="275"/>
      <c r="CR31" s="275"/>
      <c r="CS31" s="275"/>
      <c r="CT31" s="275"/>
      <c r="CU31" s="275"/>
      <c r="CV31" s="275"/>
      <c r="CW31" s="275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2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84"/>
    </row>
    <row r="32" spans="1:170" x14ac:dyDescent="0.2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5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6"/>
      <c r="BR32" s="316"/>
      <c r="BS32" s="317"/>
      <c r="BT32" s="316"/>
      <c r="BU32" s="350"/>
      <c r="BV32" s="349"/>
      <c r="BW32" s="349"/>
      <c r="BX32" s="275" t="s">
        <v>5</v>
      </c>
      <c r="BY32" s="275" t="s">
        <v>6</v>
      </c>
      <c r="BZ32" s="275" t="s">
        <v>7</v>
      </c>
      <c r="CA32" s="275" t="s">
        <v>8</v>
      </c>
      <c r="CB32" s="107" t="s">
        <v>9</v>
      </c>
      <c r="CC32" s="160" t="s">
        <v>10</v>
      </c>
      <c r="CD32" s="160" t="s">
        <v>25</v>
      </c>
      <c r="CE32" s="160" t="s">
        <v>26</v>
      </c>
      <c r="CF32" s="160" t="s">
        <v>13</v>
      </c>
      <c r="CG32" s="160" t="s">
        <v>14</v>
      </c>
      <c r="CH32" s="160" t="s">
        <v>15</v>
      </c>
      <c r="CI32" s="108" t="s">
        <v>27</v>
      </c>
      <c r="CJ32" s="107" t="s">
        <v>17</v>
      </c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312"/>
      <c r="CY32" s="312"/>
      <c r="CZ32" s="312"/>
      <c r="DA32" s="312"/>
      <c r="DB32" s="312"/>
      <c r="DC32" s="312"/>
      <c r="DD32" s="312"/>
      <c r="DE32" s="312"/>
      <c r="DF32" s="312"/>
      <c r="DG32" s="312"/>
      <c r="DH32" s="312"/>
      <c r="DI32" s="312"/>
      <c r="DJ32" s="312"/>
      <c r="DK32" s="312"/>
      <c r="DL32" s="312"/>
      <c r="DM32" s="312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84"/>
    </row>
    <row r="33" spans="1:170" s="175" customFormat="1" x14ac:dyDescent="0.2">
      <c r="A33" s="318"/>
      <c r="B33" s="186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5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  <c r="BO33" s="319"/>
      <c r="BP33" s="319"/>
      <c r="BQ33" s="320"/>
      <c r="BR33" s="320"/>
      <c r="BS33" s="321"/>
      <c r="BT33" s="322"/>
      <c r="BU33" s="352"/>
      <c r="BV33" s="353">
        <v>1</v>
      </c>
      <c r="BW33" s="350" t="s">
        <v>177</v>
      </c>
      <c r="BX33" s="354">
        <v>112.97</v>
      </c>
      <c r="BY33" s="354">
        <v>178.99</v>
      </c>
      <c r="BZ33" s="354">
        <v>125.09</v>
      </c>
      <c r="CA33" s="354">
        <v>138.30000000000001</v>
      </c>
      <c r="CB33" s="354">
        <v>150657.21</v>
      </c>
      <c r="CC33" s="354">
        <v>1978.97</v>
      </c>
      <c r="CD33" s="354">
        <v>89.91</v>
      </c>
      <c r="CE33" s="354">
        <v>94.66</v>
      </c>
      <c r="CF33" s="354">
        <v>14.91</v>
      </c>
      <c r="CG33" s="354">
        <v>14.85</v>
      </c>
      <c r="CH33" s="354">
        <v>18.59</v>
      </c>
      <c r="CI33" s="354">
        <v>173.83</v>
      </c>
      <c r="CJ33" s="354">
        <v>123.91</v>
      </c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  <c r="FL33" s="176"/>
      <c r="FM33" s="176"/>
      <c r="FN33" s="176"/>
    </row>
    <row r="34" spans="1:170" s="175" customFormat="1" x14ac:dyDescent="0.2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15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0"/>
      <c r="BR34" s="320"/>
      <c r="BS34" s="321"/>
      <c r="BT34" s="322"/>
      <c r="BU34" s="352"/>
      <c r="BV34" s="353">
        <v>2</v>
      </c>
      <c r="BW34" s="350" t="s">
        <v>178</v>
      </c>
      <c r="BX34" s="354">
        <v>113.26</v>
      </c>
      <c r="BY34" s="354">
        <v>178.31</v>
      </c>
      <c r="BZ34" s="354">
        <v>125.16</v>
      </c>
      <c r="CA34" s="354">
        <v>138.30000000000001</v>
      </c>
      <c r="CB34" s="354">
        <v>150040.54999999999</v>
      </c>
      <c r="CC34" s="354">
        <v>1975.06</v>
      </c>
      <c r="CD34" s="354">
        <v>89.03</v>
      </c>
      <c r="CE34" s="354">
        <v>94.33</v>
      </c>
      <c r="CF34" s="354">
        <v>14.89</v>
      </c>
      <c r="CG34" s="354">
        <v>14.82</v>
      </c>
      <c r="CH34" s="354">
        <v>18.600000000000001</v>
      </c>
      <c r="CI34" s="354">
        <v>173.22</v>
      </c>
      <c r="CJ34" s="354">
        <v>123.48</v>
      </c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  <c r="FL34" s="176"/>
      <c r="FM34" s="176"/>
      <c r="FN34" s="176"/>
    </row>
    <row r="35" spans="1:170" s="175" customFormat="1" x14ac:dyDescent="0.2">
      <c r="A35" s="68"/>
      <c r="B35" s="176"/>
      <c r="C35" s="176"/>
      <c r="BA35" s="315"/>
      <c r="BQ35" s="325"/>
      <c r="BR35" s="325"/>
      <c r="BS35" s="237"/>
      <c r="BU35" s="164"/>
      <c r="BV35" s="353">
        <v>3</v>
      </c>
      <c r="BW35" s="350" t="s">
        <v>157</v>
      </c>
      <c r="BX35" s="354">
        <v>113.88</v>
      </c>
      <c r="BY35" s="354">
        <v>178.75</v>
      </c>
      <c r="BZ35" s="354">
        <v>125.14</v>
      </c>
      <c r="CA35" s="354">
        <v>138.32</v>
      </c>
      <c r="CB35" s="354">
        <v>150286.94</v>
      </c>
      <c r="CC35" s="354">
        <v>1991.98</v>
      </c>
      <c r="CD35" s="354">
        <v>89.83</v>
      </c>
      <c r="CE35" s="354">
        <v>94.72</v>
      </c>
      <c r="CF35" s="354">
        <v>14.92</v>
      </c>
      <c r="CG35" s="354">
        <v>14.88</v>
      </c>
      <c r="CH35" s="354">
        <v>18.579999999999998</v>
      </c>
      <c r="CI35" s="354">
        <v>174.33</v>
      </c>
      <c r="CJ35" s="354">
        <v>124.08</v>
      </c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  <c r="FL35" s="176"/>
      <c r="FM35" s="176"/>
      <c r="FN35" s="176"/>
    </row>
    <row r="36" spans="1:170" s="175" customFormat="1" x14ac:dyDescent="0.2">
      <c r="A36" s="68"/>
      <c r="B36" s="176"/>
      <c r="C36" s="176"/>
      <c r="BA36" s="315"/>
      <c r="BQ36" s="325"/>
      <c r="BR36" s="325"/>
      <c r="BS36" s="237"/>
      <c r="BU36" s="164"/>
      <c r="BV36" s="353">
        <v>4</v>
      </c>
      <c r="BW36" s="350" t="s">
        <v>158</v>
      </c>
      <c r="BX36" s="354">
        <v>113.79</v>
      </c>
      <c r="BY36" s="354">
        <v>176.12</v>
      </c>
      <c r="BZ36" s="354">
        <v>125.2</v>
      </c>
      <c r="CA36" s="354">
        <v>138.4</v>
      </c>
      <c r="CB36" s="354">
        <v>151321.44</v>
      </c>
      <c r="CC36" s="354">
        <v>2001.65</v>
      </c>
      <c r="CD36" s="354">
        <v>89.72</v>
      </c>
      <c r="CE36" s="354">
        <v>94.21</v>
      </c>
      <c r="CF36" s="354">
        <v>14.99</v>
      </c>
      <c r="CG36" s="354">
        <v>14.92</v>
      </c>
      <c r="CH36" s="354">
        <v>18.61</v>
      </c>
      <c r="CI36" s="354">
        <v>170.99</v>
      </c>
      <c r="CJ36" s="354">
        <v>121.94</v>
      </c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  <c r="FL36" s="176"/>
      <c r="FM36" s="176"/>
      <c r="FN36" s="176"/>
    </row>
    <row r="37" spans="1:170" s="175" customFormat="1" x14ac:dyDescent="0.2">
      <c r="A37" s="68"/>
      <c r="B37" s="176"/>
      <c r="C37" s="176"/>
      <c r="BA37" s="315"/>
      <c r="BQ37" s="325"/>
      <c r="BR37" s="325"/>
      <c r="BS37" s="237"/>
      <c r="BU37" s="164"/>
      <c r="BV37" s="353">
        <v>5</v>
      </c>
      <c r="BW37" s="350" t="s">
        <v>159</v>
      </c>
      <c r="BX37" s="354">
        <v>113.03</v>
      </c>
      <c r="BY37" s="354">
        <v>177.67</v>
      </c>
      <c r="BZ37" s="354">
        <v>126.19</v>
      </c>
      <c r="CA37" s="354">
        <v>138.44999999999999</v>
      </c>
      <c r="CB37" s="354">
        <v>151105.53</v>
      </c>
      <c r="CC37" s="354">
        <v>1983.23</v>
      </c>
      <c r="CD37" s="354">
        <v>90.65</v>
      </c>
      <c r="CE37" s="354">
        <v>95.35</v>
      </c>
      <c r="CF37" s="354">
        <v>15.02</v>
      </c>
      <c r="CG37" s="354">
        <v>14.99</v>
      </c>
      <c r="CH37" s="354">
        <v>18.63</v>
      </c>
      <c r="CI37" s="354">
        <v>172.02</v>
      </c>
      <c r="CJ37" s="354">
        <v>121.82</v>
      </c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76"/>
      <c r="FK37" s="176"/>
      <c r="FL37" s="176"/>
      <c r="FM37" s="176"/>
      <c r="FN37" s="176"/>
    </row>
    <row r="38" spans="1:170" s="175" customFormat="1" x14ac:dyDescent="0.2">
      <c r="A38" s="68"/>
      <c r="B38" s="176"/>
      <c r="C38" s="176"/>
      <c r="BA38" s="315"/>
      <c r="BQ38" s="325"/>
      <c r="BR38" s="325"/>
      <c r="BS38" s="237"/>
      <c r="BU38" s="164"/>
      <c r="BV38" s="353">
        <v>6</v>
      </c>
      <c r="BW38" s="350" t="s">
        <v>160</v>
      </c>
      <c r="BX38" s="354">
        <v>113.74</v>
      </c>
      <c r="BY38" s="354">
        <v>177.14</v>
      </c>
      <c r="BZ38" s="354">
        <v>126.53</v>
      </c>
      <c r="CA38" s="354">
        <v>138.47</v>
      </c>
      <c r="CB38" s="354">
        <v>152569.26999999999</v>
      </c>
      <c r="CC38" s="354">
        <v>2039.72</v>
      </c>
      <c r="CD38" s="354">
        <v>90.62</v>
      </c>
      <c r="CE38" s="354">
        <v>95.81</v>
      </c>
      <c r="CF38" s="354">
        <v>15.01</v>
      </c>
      <c r="CG38" s="354">
        <v>15.04</v>
      </c>
      <c r="CH38" s="354">
        <v>18.63</v>
      </c>
      <c r="CI38" s="354">
        <v>172.37</v>
      </c>
      <c r="CJ38" s="354">
        <v>121.84</v>
      </c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6"/>
      <c r="FK38" s="176"/>
      <c r="FL38" s="176"/>
      <c r="FM38" s="176"/>
      <c r="FN38" s="176"/>
    </row>
    <row r="39" spans="1:170" s="175" customFormat="1" x14ac:dyDescent="0.2">
      <c r="A39" s="68"/>
      <c r="B39" s="176"/>
      <c r="C39" s="176"/>
      <c r="BA39" s="315"/>
      <c r="BQ39" s="325"/>
      <c r="BR39" s="325"/>
      <c r="BS39" s="237"/>
      <c r="BU39" s="164"/>
      <c r="BV39" s="353">
        <v>7</v>
      </c>
      <c r="BW39" s="350" t="s">
        <v>161</v>
      </c>
      <c r="BX39" s="354">
        <v>114.63</v>
      </c>
      <c r="BY39" s="354">
        <v>176.26</v>
      </c>
      <c r="BZ39" s="354">
        <v>126.86</v>
      </c>
      <c r="CA39" s="354">
        <v>138.52000000000001</v>
      </c>
      <c r="CB39" s="354">
        <v>153423.24</v>
      </c>
      <c r="CC39" s="354">
        <v>2079.54</v>
      </c>
      <c r="CD39" s="354">
        <v>90.67</v>
      </c>
      <c r="CE39" s="354">
        <v>95.85</v>
      </c>
      <c r="CF39" s="354">
        <v>14.96</v>
      </c>
      <c r="CG39" s="354">
        <v>14.95</v>
      </c>
      <c r="CH39" s="354">
        <v>18.63</v>
      </c>
      <c r="CI39" s="354">
        <v>172.68</v>
      </c>
      <c r="CJ39" s="354">
        <v>121.96</v>
      </c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6"/>
      <c r="FL39" s="176"/>
      <c r="FM39" s="176"/>
      <c r="FN39" s="176"/>
    </row>
    <row r="40" spans="1:170" s="175" customFormat="1" x14ac:dyDescent="0.2">
      <c r="A40" s="68"/>
      <c r="B40" s="176"/>
      <c r="C40" s="176"/>
      <c r="BA40" s="315"/>
      <c r="BQ40" s="325"/>
      <c r="BR40" s="325"/>
      <c r="BS40" s="237"/>
      <c r="BU40" s="164"/>
      <c r="BV40" s="353">
        <v>8</v>
      </c>
      <c r="BW40" s="350" t="s">
        <v>162</v>
      </c>
      <c r="BX40" s="354">
        <v>114.73</v>
      </c>
      <c r="BY40" s="354">
        <v>176.86</v>
      </c>
      <c r="BZ40" s="354">
        <v>126.99</v>
      </c>
      <c r="CA40" s="354">
        <v>138.41</v>
      </c>
      <c r="CB40" s="354">
        <v>155333.35</v>
      </c>
      <c r="CC40" s="354">
        <v>2109.09</v>
      </c>
      <c r="CD40" s="354">
        <v>90.67</v>
      </c>
      <c r="CE40" s="354">
        <v>96.15</v>
      </c>
      <c r="CF40" s="354">
        <v>14.89</v>
      </c>
      <c r="CG40" s="354">
        <v>14.93</v>
      </c>
      <c r="CH40" s="354">
        <v>18.600000000000001</v>
      </c>
      <c r="CI40" s="354">
        <v>173.28</v>
      </c>
      <c r="CJ40" s="354">
        <v>122.55</v>
      </c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6"/>
      <c r="FN40" s="176"/>
    </row>
    <row r="41" spans="1:170" s="175" customFormat="1" x14ac:dyDescent="0.2">
      <c r="A41" s="68"/>
      <c r="B41" s="176"/>
      <c r="C41" s="176"/>
      <c r="BA41" s="315"/>
      <c r="BQ41" s="325"/>
      <c r="BR41" s="325"/>
      <c r="BS41" s="237"/>
      <c r="BU41" s="164"/>
      <c r="BV41" s="353">
        <v>9</v>
      </c>
      <c r="BW41" s="350" t="s">
        <v>163</v>
      </c>
      <c r="BX41" s="354">
        <v>115.85</v>
      </c>
      <c r="BY41" s="354">
        <v>173.23</v>
      </c>
      <c r="BZ41" s="354">
        <v>127.11</v>
      </c>
      <c r="CA41" s="354">
        <v>138.22</v>
      </c>
      <c r="CB41" s="354">
        <v>157465.43</v>
      </c>
      <c r="CC41" s="354">
        <v>2123.19</v>
      </c>
      <c r="CD41" s="354">
        <v>90.82</v>
      </c>
      <c r="CE41" s="354">
        <v>96.06</v>
      </c>
      <c r="CF41" s="354">
        <v>14.82</v>
      </c>
      <c r="CG41" s="354">
        <v>14.84</v>
      </c>
      <c r="CH41" s="354">
        <v>18.59</v>
      </c>
      <c r="CI41" s="354">
        <v>173.11</v>
      </c>
      <c r="CJ41" s="354">
        <v>122.65</v>
      </c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6"/>
      <c r="FL41" s="176"/>
      <c r="FM41" s="176"/>
      <c r="FN41" s="176"/>
    </row>
    <row r="42" spans="1:170" s="175" customFormat="1" x14ac:dyDescent="0.2">
      <c r="A42" s="68"/>
      <c r="BA42" s="315"/>
      <c r="BQ42" s="325"/>
      <c r="BR42" s="325"/>
      <c r="BS42" s="237"/>
      <c r="BU42" s="164"/>
      <c r="BV42" s="353">
        <v>10</v>
      </c>
      <c r="BW42" s="350" t="s">
        <v>164</v>
      </c>
      <c r="BX42" s="354">
        <v>116.25</v>
      </c>
      <c r="BY42" s="354">
        <v>173.75</v>
      </c>
      <c r="BZ42" s="354">
        <v>127.33</v>
      </c>
      <c r="CA42" s="354">
        <v>138</v>
      </c>
      <c r="CB42" s="354">
        <v>157221.56</v>
      </c>
      <c r="CC42" s="354">
        <v>2118.9699999999998</v>
      </c>
      <c r="CD42" s="354">
        <v>90.19</v>
      </c>
      <c r="CE42" s="354">
        <v>95.66</v>
      </c>
      <c r="CF42" s="354">
        <v>14.79</v>
      </c>
      <c r="CG42" s="354">
        <v>14.72</v>
      </c>
      <c r="CH42" s="354">
        <v>18.55</v>
      </c>
      <c r="CI42" s="354">
        <v>173.06</v>
      </c>
      <c r="CJ42" s="354">
        <v>122.91</v>
      </c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  <c r="FL42" s="176"/>
      <c r="FM42" s="176"/>
      <c r="FN42" s="176"/>
    </row>
    <row r="43" spans="1:170" s="175" customFormat="1" x14ac:dyDescent="0.2">
      <c r="A43" s="68"/>
      <c r="BA43" s="315"/>
      <c r="BQ43" s="177"/>
      <c r="BR43" s="177"/>
      <c r="BS43" s="237"/>
      <c r="BU43" s="164"/>
      <c r="BV43" s="353">
        <v>11</v>
      </c>
      <c r="BW43" s="350" t="s">
        <v>165</v>
      </c>
      <c r="BX43" s="354">
        <v>115.6</v>
      </c>
      <c r="BY43" s="354">
        <v>174.29</v>
      </c>
      <c r="BZ43" s="354">
        <v>127.24</v>
      </c>
      <c r="CA43" s="354">
        <v>137.85</v>
      </c>
      <c r="CB43" s="354">
        <v>157504.37</v>
      </c>
      <c r="CC43" s="354">
        <v>2137.6799999999998</v>
      </c>
      <c r="CD43" s="354">
        <v>90.81</v>
      </c>
      <c r="CE43" s="354">
        <v>95.61</v>
      </c>
      <c r="CF43" s="354">
        <v>14.78</v>
      </c>
      <c r="CG43" s="354">
        <v>14.74</v>
      </c>
      <c r="CH43" s="354">
        <v>18.55</v>
      </c>
      <c r="CI43" s="354">
        <v>172.7</v>
      </c>
      <c r="CJ43" s="354">
        <v>122.82</v>
      </c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  <c r="FL43" s="176"/>
      <c r="FM43" s="176"/>
      <c r="FN43" s="176"/>
    </row>
    <row r="44" spans="1:170" s="175" customFormat="1" x14ac:dyDescent="0.2">
      <c r="A44" s="68"/>
      <c r="BA44" s="315"/>
      <c r="BK44" s="326"/>
      <c r="BL44" s="326"/>
      <c r="BM44" s="326"/>
      <c r="BN44" s="326"/>
      <c r="BO44" s="326"/>
      <c r="BQ44" s="177"/>
      <c r="BR44" s="177"/>
      <c r="BS44" s="237"/>
      <c r="BU44" s="164"/>
      <c r="BV44" s="353">
        <v>12</v>
      </c>
      <c r="BW44" s="350" t="s">
        <v>166</v>
      </c>
      <c r="BX44" s="354">
        <v>117.43</v>
      </c>
      <c r="BY44" s="354">
        <v>173.4</v>
      </c>
      <c r="BZ44" s="354">
        <v>127.34</v>
      </c>
      <c r="CA44" s="354">
        <v>137.84</v>
      </c>
      <c r="CB44" s="354">
        <v>159727.1</v>
      </c>
      <c r="CC44" s="354">
        <v>2169.54</v>
      </c>
      <c r="CD44" s="354">
        <v>90.16</v>
      </c>
      <c r="CE44" s="354">
        <v>94.43</v>
      </c>
      <c r="CF44" s="354">
        <v>14.7</v>
      </c>
      <c r="CG44" s="354">
        <v>14.69</v>
      </c>
      <c r="CH44" s="354">
        <v>18.53</v>
      </c>
      <c r="CI44" s="354">
        <v>172.12</v>
      </c>
      <c r="CJ44" s="354">
        <v>122.4</v>
      </c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  <c r="FL44" s="176"/>
      <c r="FM44" s="176"/>
      <c r="FN44" s="176"/>
    </row>
    <row r="45" spans="1:170" s="175" customFormat="1" x14ac:dyDescent="0.2">
      <c r="A45" s="68"/>
      <c r="BK45" s="326"/>
      <c r="BL45" s="326"/>
      <c r="BM45" s="326"/>
      <c r="BN45" s="326"/>
      <c r="BO45" s="326"/>
      <c r="BQ45" s="177"/>
      <c r="BR45" s="177"/>
      <c r="BS45" s="237"/>
      <c r="BU45" s="164"/>
      <c r="BV45" s="353">
        <v>13</v>
      </c>
      <c r="BW45" s="350" t="s">
        <v>167</v>
      </c>
      <c r="BX45" s="354">
        <v>117.5</v>
      </c>
      <c r="BY45" s="354">
        <v>174.64</v>
      </c>
      <c r="BZ45" s="354">
        <v>127.28</v>
      </c>
      <c r="CA45" s="354">
        <v>137.80000000000001</v>
      </c>
      <c r="CB45" s="354">
        <v>157401.44</v>
      </c>
      <c r="CC45" s="354">
        <v>2124.5</v>
      </c>
      <c r="CD45" s="354">
        <v>90.49</v>
      </c>
      <c r="CE45" s="354">
        <v>94.81</v>
      </c>
      <c r="CF45" s="354">
        <v>14.69</v>
      </c>
      <c r="CG45" s="354">
        <v>14.61</v>
      </c>
      <c r="CH45" s="354">
        <v>18.54</v>
      </c>
      <c r="CI45" s="354">
        <v>172.41</v>
      </c>
      <c r="CJ45" s="354">
        <v>122.52</v>
      </c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  <c r="FL45" s="176"/>
      <c r="FM45" s="176"/>
      <c r="FN45" s="176"/>
    </row>
    <row r="46" spans="1:170" s="175" customFormat="1" x14ac:dyDescent="0.2">
      <c r="A46" s="68"/>
      <c r="BK46" s="326"/>
      <c r="BL46" s="326"/>
      <c r="BM46" s="326"/>
      <c r="BN46" s="326"/>
      <c r="BO46" s="326"/>
      <c r="BQ46" s="177"/>
      <c r="BR46" s="177"/>
      <c r="BS46" s="237"/>
      <c r="BU46" s="164"/>
      <c r="BV46" s="353">
        <v>14</v>
      </c>
      <c r="BW46" s="350" t="s">
        <v>168</v>
      </c>
      <c r="BX46" s="354">
        <v>116.44</v>
      </c>
      <c r="BY46" s="354">
        <v>177.62</v>
      </c>
      <c r="BZ46" s="354">
        <v>126.77</v>
      </c>
      <c r="CA46" s="354">
        <v>137.74</v>
      </c>
      <c r="CB46" s="354">
        <v>156126.79999999999</v>
      </c>
      <c r="CC46" s="354">
        <v>2109.0700000000002</v>
      </c>
      <c r="CD46" s="354">
        <v>90.57</v>
      </c>
      <c r="CE46" s="354">
        <v>94.81</v>
      </c>
      <c r="CF46" s="354">
        <v>14.72</v>
      </c>
      <c r="CG46" s="354">
        <v>14.68</v>
      </c>
      <c r="CH46" s="354">
        <v>18.53</v>
      </c>
      <c r="CI46" s="354">
        <v>171.48</v>
      </c>
      <c r="CJ46" s="354">
        <v>121.56</v>
      </c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  <c r="FL46" s="176"/>
      <c r="FM46" s="176"/>
      <c r="FN46" s="176"/>
    </row>
    <row r="47" spans="1:170" s="175" customFormat="1" x14ac:dyDescent="0.2">
      <c r="A47" s="68"/>
      <c r="BK47" s="326"/>
      <c r="BL47" s="326"/>
      <c r="BM47" s="326"/>
      <c r="BN47" s="326"/>
      <c r="BO47" s="326"/>
      <c r="BQ47" s="177"/>
      <c r="BR47" s="177"/>
      <c r="BS47" s="237"/>
      <c r="BU47" s="164"/>
      <c r="BV47" s="353">
        <v>15</v>
      </c>
      <c r="BW47" s="350" t="s">
        <v>169</v>
      </c>
      <c r="BX47" s="354">
        <v>116.34</v>
      </c>
      <c r="BY47" s="354">
        <v>179.06</v>
      </c>
      <c r="BZ47" s="354">
        <v>126.55</v>
      </c>
      <c r="CA47" s="354">
        <v>137.53</v>
      </c>
      <c r="CB47" s="354">
        <v>155450.70000000001</v>
      </c>
      <c r="CC47" s="354">
        <v>2111.84</v>
      </c>
      <c r="CD47" s="354">
        <v>91.02</v>
      </c>
      <c r="CE47" s="354">
        <v>95.01</v>
      </c>
      <c r="CF47" s="354">
        <v>14.75</v>
      </c>
      <c r="CG47" s="354">
        <v>14.69</v>
      </c>
      <c r="CH47" s="354">
        <v>18.5</v>
      </c>
      <c r="CI47" s="354">
        <v>172.02</v>
      </c>
      <c r="CJ47" s="354">
        <v>121.37</v>
      </c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  <c r="FL47" s="176"/>
      <c r="FM47" s="176"/>
      <c r="FN47" s="176"/>
    </row>
    <row r="48" spans="1:170" s="175" customFormat="1" x14ac:dyDescent="0.2">
      <c r="A48" s="68"/>
      <c r="BK48" s="326"/>
      <c r="BL48" s="326"/>
      <c r="BM48" s="326"/>
      <c r="BN48" s="326"/>
      <c r="BO48" s="326"/>
      <c r="BQ48" s="177"/>
      <c r="BR48" s="177"/>
      <c r="BS48" s="237"/>
      <c r="BU48" s="164"/>
      <c r="BV48" s="353">
        <v>16</v>
      </c>
      <c r="BW48" s="350" t="s">
        <v>170</v>
      </c>
      <c r="BX48" s="354">
        <v>116.76</v>
      </c>
      <c r="BY48" s="354">
        <v>178.73</v>
      </c>
      <c r="BZ48" s="354">
        <v>127.11</v>
      </c>
      <c r="CA48" s="354">
        <v>137.5</v>
      </c>
      <c r="CB48" s="354">
        <v>154302.88</v>
      </c>
      <c r="CC48" s="354">
        <v>2097.37</v>
      </c>
      <c r="CD48" s="354">
        <v>91.36</v>
      </c>
      <c r="CE48" s="354">
        <v>95.44</v>
      </c>
      <c r="CF48" s="354">
        <v>14.74</v>
      </c>
      <c r="CG48" s="354">
        <v>14.7</v>
      </c>
      <c r="CH48" s="354">
        <v>18.48</v>
      </c>
      <c r="CI48" s="354">
        <v>172.97</v>
      </c>
      <c r="CJ48" s="354">
        <v>121.94</v>
      </c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  <c r="FL48" s="176"/>
      <c r="FM48" s="176"/>
      <c r="FN48" s="176"/>
    </row>
    <row r="49" spans="1:170" s="175" customFormat="1" x14ac:dyDescent="0.2">
      <c r="A49" s="68"/>
      <c r="BK49" s="326"/>
      <c r="BL49" s="326"/>
      <c r="BM49" s="326"/>
      <c r="BN49" s="326"/>
      <c r="BO49" s="326"/>
      <c r="BQ49" s="177"/>
      <c r="BR49" s="177"/>
      <c r="BS49" s="237"/>
      <c r="BU49" s="164"/>
      <c r="BV49" s="353">
        <v>17</v>
      </c>
      <c r="BW49" s="350" t="s">
        <v>171</v>
      </c>
      <c r="BX49" s="354">
        <v>115.54</v>
      </c>
      <c r="BY49" s="354">
        <v>179.98</v>
      </c>
      <c r="BZ49" s="354">
        <v>127.02</v>
      </c>
      <c r="CA49" s="354">
        <v>137.88</v>
      </c>
      <c r="CB49" s="354">
        <v>153465.59</v>
      </c>
      <c r="CC49" s="354">
        <v>2105.33</v>
      </c>
      <c r="CD49" s="354">
        <v>92</v>
      </c>
      <c r="CE49" s="354">
        <v>95.28</v>
      </c>
      <c r="CF49" s="354">
        <v>14.84</v>
      </c>
      <c r="CG49" s="354">
        <v>14.81</v>
      </c>
      <c r="CH49" s="354">
        <v>18.54</v>
      </c>
      <c r="CI49" s="354">
        <v>171.71</v>
      </c>
      <c r="CJ49" s="354">
        <v>121.24</v>
      </c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  <c r="FL49" s="176"/>
      <c r="FM49" s="176"/>
      <c r="FN49" s="176"/>
    </row>
    <row r="50" spans="1:170" s="175" customFormat="1" x14ac:dyDescent="0.2">
      <c r="A50" s="68"/>
      <c r="BK50" s="326"/>
      <c r="BL50" s="326"/>
      <c r="BM50" s="326"/>
      <c r="BN50" s="326"/>
      <c r="BO50" s="326"/>
      <c r="BQ50" s="177"/>
      <c r="BR50" s="177"/>
      <c r="BS50" s="237"/>
      <c r="BU50" s="164"/>
      <c r="BV50" s="353">
        <v>18</v>
      </c>
      <c r="BW50" s="350" t="s">
        <v>179</v>
      </c>
      <c r="BX50" s="354">
        <v>120.19</v>
      </c>
      <c r="BY50" s="354">
        <v>171.93</v>
      </c>
      <c r="BZ50" s="354">
        <v>126.86</v>
      </c>
      <c r="CA50" s="354">
        <v>137.83000000000001</v>
      </c>
      <c r="CB50" s="354">
        <v>162648.99</v>
      </c>
      <c r="CC50" s="354">
        <v>2202.52</v>
      </c>
      <c r="CD50" s="354">
        <v>91.53</v>
      </c>
      <c r="CE50" s="354">
        <v>95.5</v>
      </c>
      <c r="CF50" s="354">
        <v>14.57</v>
      </c>
      <c r="CG50" s="354">
        <v>14.59</v>
      </c>
      <c r="CH50" s="354">
        <v>18.510000000000002</v>
      </c>
      <c r="CI50" s="354">
        <v>176.15</v>
      </c>
      <c r="CJ50" s="354">
        <v>123.89</v>
      </c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  <c r="FL50" s="176"/>
      <c r="FM50" s="176"/>
      <c r="FN50" s="176"/>
    </row>
    <row r="51" spans="1:170" s="175" customFormat="1" x14ac:dyDescent="0.2">
      <c r="A51" s="68"/>
      <c r="BK51" s="326"/>
      <c r="BL51" s="326"/>
      <c r="BM51" s="326"/>
      <c r="BN51" s="326"/>
      <c r="BO51" s="326"/>
      <c r="BQ51" s="177"/>
      <c r="BR51" s="177"/>
      <c r="BS51" s="237"/>
      <c r="BU51" s="164"/>
      <c r="BV51" s="353">
        <v>19</v>
      </c>
      <c r="BW51" s="350" t="s">
        <v>173</v>
      </c>
      <c r="BX51" s="354">
        <v>122</v>
      </c>
      <c r="BY51" s="354">
        <v>165.14</v>
      </c>
      <c r="BZ51" s="354">
        <v>127.49</v>
      </c>
      <c r="CA51" s="354">
        <v>137.13999999999999</v>
      </c>
      <c r="CB51" s="354">
        <v>164614.68</v>
      </c>
      <c r="CC51" s="354">
        <v>2202.0700000000002</v>
      </c>
      <c r="CD51" s="354">
        <v>92.26</v>
      </c>
      <c r="CE51" s="354">
        <v>95.52</v>
      </c>
      <c r="CF51" s="354">
        <v>14.61</v>
      </c>
      <c r="CG51" s="354">
        <v>14.62</v>
      </c>
      <c r="CH51" s="354">
        <v>18.43</v>
      </c>
      <c r="CI51" s="354">
        <v>173.64</v>
      </c>
      <c r="CJ51" s="354">
        <v>124.2</v>
      </c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  <c r="FL51" s="176"/>
      <c r="FM51" s="176"/>
      <c r="FN51" s="176"/>
    </row>
    <row r="52" spans="1:170" s="175" customFormat="1" x14ac:dyDescent="0.2">
      <c r="A52" s="68"/>
      <c r="BK52" s="326"/>
      <c r="BL52" s="326"/>
      <c r="BM52" s="326"/>
      <c r="BN52" s="326"/>
      <c r="BO52" s="326"/>
      <c r="BQ52" s="177"/>
      <c r="BR52" s="177"/>
      <c r="BS52" s="237"/>
      <c r="BU52" s="164"/>
      <c r="BV52" s="353">
        <v>20</v>
      </c>
      <c r="BW52" s="350" t="s">
        <v>174</v>
      </c>
      <c r="BX52" s="354">
        <v>121.32</v>
      </c>
      <c r="BY52" s="354">
        <v>164.9</v>
      </c>
      <c r="BZ52" s="354">
        <v>126.51</v>
      </c>
      <c r="CA52" s="354">
        <v>137.19</v>
      </c>
      <c r="CB52" s="354">
        <v>162647.19</v>
      </c>
      <c r="CC52" s="354">
        <v>2188.96</v>
      </c>
      <c r="CD52" s="354">
        <v>91.74</v>
      </c>
      <c r="CE52" s="354">
        <v>95.48</v>
      </c>
      <c r="CF52" s="354">
        <v>14.56</v>
      </c>
      <c r="CG52" s="354">
        <v>14.62</v>
      </c>
      <c r="CH52" s="354">
        <v>18.440000000000001</v>
      </c>
      <c r="CI52" s="354">
        <v>172.5</v>
      </c>
      <c r="CJ52" s="354">
        <v>123.95</v>
      </c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  <c r="FL52" s="176"/>
      <c r="FM52" s="176"/>
      <c r="FN52" s="176"/>
    </row>
    <row r="53" spans="1:170" s="175" customFormat="1" x14ac:dyDescent="0.2">
      <c r="A53" s="68"/>
      <c r="BK53" s="326"/>
      <c r="BL53" s="326"/>
      <c r="BM53" s="326"/>
      <c r="BN53" s="326"/>
      <c r="BO53" s="326"/>
      <c r="BQ53" s="177"/>
      <c r="BR53" s="177"/>
      <c r="BS53" s="237"/>
      <c r="BU53" s="164"/>
      <c r="BV53" s="353">
        <v>21</v>
      </c>
      <c r="BW53" s="350" t="s">
        <v>175</v>
      </c>
      <c r="BX53" s="354">
        <v>120.89</v>
      </c>
      <c r="BY53" s="354">
        <v>166.01</v>
      </c>
      <c r="BZ53" s="354">
        <v>126.48</v>
      </c>
      <c r="CA53" s="354">
        <v>137.30000000000001</v>
      </c>
      <c r="CB53" s="354">
        <v>163649.89000000001</v>
      </c>
      <c r="CC53" s="354">
        <v>2261.54</v>
      </c>
      <c r="CD53" s="354">
        <v>91.96</v>
      </c>
      <c r="CE53" s="354">
        <v>95.42</v>
      </c>
      <c r="CF53" s="354">
        <v>14.55</v>
      </c>
      <c r="CG53" s="354">
        <v>14.65</v>
      </c>
      <c r="CH53" s="354">
        <v>18.45</v>
      </c>
      <c r="CI53" s="354">
        <v>173.15</v>
      </c>
      <c r="CJ53" s="354">
        <v>124.09</v>
      </c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  <c r="FL53" s="176"/>
      <c r="FM53" s="176"/>
      <c r="FN53" s="176"/>
    </row>
    <row r="54" spans="1:170" s="93" customFormat="1" x14ac:dyDescent="0.2">
      <c r="B54" s="175"/>
      <c r="C54" s="89"/>
      <c r="BK54" s="326"/>
      <c r="BL54" s="326"/>
      <c r="BM54" s="326"/>
      <c r="BN54" s="326"/>
      <c r="BO54" s="326"/>
      <c r="BQ54" s="327"/>
      <c r="BR54" s="327"/>
      <c r="BS54" s="328"/>
      <c r="BU54" s="351"/>
      <c r="BV54" s="353">
        <v>22</v>
      </c>
      <c r="BW54" s="350" t="s">
        <v>176</v>
      </c>
      <c r="BX54" s="108">
        <v>120.11</v>
      </c>
      <c r="BY54" s="108">
        <v>166</v>
      </c>
      <c r="BZ54" s="108">
        <v>126.38</v>
      </c>
      <c r="CA54" s="108">
        <v>137.33000000000001</v>
      </c>
      <c r="CB54" s="108">
        <v>162595.16</v>
      </c>
      <c r="CC54" s="108">
        <v>2266.23</v>
      </c>
      <c r="CD54" s="108">
        <v>91.92</v>
      </c>
      <c r="CE54" s="108">
        <v>95.43</v>
      </c>
      <c r="CF54" s="108">
        <v>14.57</v>
      </c>
      <c r="CG54" s="108">
        <v>14.75</v>
      </c>
      <c r="CH54" s="108">
        <v>18.47</v>
      </c>
      <c r="CI54" s="108">
        <v>172.39</v>
      </c>
      <c r="CJ54" s="108">
        <v>123.5</v>
      </c>
      <c r="CK54" s="329"/>
      <c r="CL54" s="329"/>
      <c r="CM54" s="329"/>
      <c r="CN54" s="329"/>
      <c r="CO54" s="329"/>
      <c r="CP54" s="329"/>
      <c r="CQ54" s="329"/>
      <c r="CR54" s="329"/>
      <c r="CS54" s="329"/>
      <c r="CT54" s="329"/>
      <c r="CU54" s="329"/>
      <c r="CV54" s="329"/>
      <c r="CW54" s="329"/>
      <c r="CX54" s="330"/>
      <c r="CY54" s="330"/>
      <c r="CZ54" s="330"/>
      <c r="DA54" s="330"/>
      <c r="DB54" s="330"/>
      <c r="DC54" s="330"/>
      <c r="DD54" s="330"/>
      <c r="DE54" s="330"/>
      <c r="DF54" s="330"/>
      <c r="DG54" s="330"/>
      <c r="DH54" s="330"/>
      <c r="DI54" s="330"/>
      <c r="DJ54" s="330"/>
      <c r="DK54" s="330"/>
      <c r="DL54" s="330"/>
      <c r="DM54" s="330"/>
      <c r="DN54" s="297"/>
      <c r="DO54" s="297"/>
      <c r="DP54" s="297"/>
      <c r="DQ54" s="297"/>
      <c r="DR54" s="297"/>
      <c r="DS54" s="297"/>
      <c r="DT54" s="297"/>
      <c r="DU54" s="297"/>
      <c r="DV54" s="297"/>
      <c r="DW54" s="297"/>
      <c r="DX54" s="297"/>
      <c r="DY54" s="297"/>
      <c r="DZ54" s="297"/>
      <c r="EA54" s="297"/>
      <c r="EB54" s="297"/>
      <c r="EC54" s="297"/>
      <c r="ED54" s="297"/>
      <c r="EE54" s="297"/>
      <c r="EF54" s="297"/>
      <c r="EG54" s="297"/>
      <c r="EH54" s="297"/>
      <c r="EI54" s="297"/>
      <c r="EJ54" s="331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</row>
    <row r="55" spans="1:170" s="46" customFormat="1" x14ac:dyDescent="0.2">
      <c r="B55" s="45"/>
      <c r="C55" s="45"/>
      <c r="BK55" s="326"/>
      <c r="BL55" s="326"/>
      <c r="BM55" s="326"/>
      <c r="BN55" s="326"/>
      <c r="BO55" s="326"/>
      <c r="BQ55" s="332"/>
      <c r="BR55" s="332"/>
      <c r="BS55" s="333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334"/>
      <c r="CY55" s="334"/>
      <c r="CZ55" s="334"/>
      <c r="DA55" s="334"/>
      <c r="DB55" s="334"/>
      <c r="DC55" s="334"/>
      <c r="DD55" s="334"/>
      <c r="DE55" s="334"/>
      <c r="DF55" s="334"/>
      <c r="DG55" s="334"/>
      <c r="DH55" s="334"/>
      <c r="DI55" s="334"/>
      <c r="DJ55" s="334"/>
      <c r="DK55" s="334"/>
      <c r="DL55" s="334"/>
      <c r="DM55" s="334"/>
      <c r="DN55" s="298"/>
      <c r="DO55" s="298"/>
      <c r="DP55" s="298"/>
      <c r="DQ55" s="298"/>
      <c r="DR55" s="298"/>
      <c r="DS55" s="298"/>
      <c r="DT55" s="298"/>
      <c r="DU55" s="298"/>
      <c r="DV55" s="298"/>
      <c r="DW55" s="298"/>
      <c r="DX55" s="298"/>
      <c r="DY55" s="298"/>
      <c r="DZ55" s="298"/>
      <c r="EA55" s="298"/>
      <c r="EB55" s="298"/>
      <c r="EC55" s="298"/>
      <c r="ED55" s="298"/>
      <c r="EE55" s="298"/>
      <c r="EF55" s="298"/>
      <c r="EG55" s="298"/>
      <c r="EH55" s="298"/>
      <c r="EI55" s="298"/>
      <c r="EJ55" s="33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</row>
    <row r="56" spans="1:170" s="46" customFormat="1" x14ac:dyDescent="0.2">
      <c r="B56" s="45"/>
      <c r="C56" s="45"/>
      <c r="BK56" s="326"/>
      <c r="BL56" s="326"/>
      <c r="BM56" s="326"/>
      <c r="BN56" s="326"/>
      <c r="BO56" s="326"/>
      <c r="BQ56" s="332"/>
      <c r="BR56" s="332"/>
      <c r="BS56" s="333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334"/>
      <c r="CY56" s="334"/>
      <c r="CZ56" s="334"/>
      <c r="DA56" s="334"/>
      <c r="DB56" s="334"/>
      <c r="DC56" s="334"/>
      <c r="DD56" s="334"/>
      <c r="DE56" s="334"/>
      <c r="DF56" s="334"/>
      <c r="DG56" s="334"/>
      <c r="DH56" s="334"/>
      <c r="DI56" s="334"/>
      <c r="DJ56" s="334"/>
      <c r="DK56" s="334"/>
      <c r="DL56" s="334"/>
      <c r="DM56" s="334"/>
      <c r="DN56" s="298"/>
      <c r="DO56" s="298"/>
      <c r="DP56" s="298"/>
      <c r="DQ56" s="298"/>
      <c r="DR56" s="298"/>
      <c r="DS56" s="298"/>
      <c r="DT56" s="298"/>
      <c r="DU56" s="298"/>
      <c r="DV56" s="298"/>
      <c r="DW56" s="298"/>
      <c r="DX56" s="298"/>
      <c r="DY56" s="298"/>
      <c r="DZ56" s="298"/>
      <c r="EA56" s="298"/>
      <c r="EB56" s="298"/>
      <c r="EC56" s="298"/>
      <c r="ED56" s="298"/>
      <c r="EE56" s="298"/>
      <c r="EF56" s="298"/>
      <c r="EG56" s="298"/>
      <c r="EH56" s="298"/>
      <c r="EI56" s="298"/>
      <c r="EJ56" s="33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</row>
    <row r="57" spans="1:170" s="85" customFormat="1" x14ac:dyDescent="0.2">
      <c r="B57" s="84"/>
      <c r="C57" s="84"/>
      <c r="BK57" s="326"/>
      <c r="BL57" s="326"/>
      <c r="BM57" s="326"/>
      <c r="BN57" s="326"/>
      <c r="BO57" s="326"/>
      <c r="BQ57" s="336"/>
      <c r="BR57" s="336"/>
      <c r="BS57" s="337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301"/>
      <c r="CL57" s="301"/>
      <c r="CM57" s="301"/>
      <c r="CN57" s="301"/>
      <c r="CO57" s="301"/>
      <c r="CP57" s="301"/>
      <c r="CQ57" s="301"/>
      <c r="CR57" s="301"/>
      <c r="CS57" s="301"/>
      <c r="CT57" s="301"/>
      <c r="CU57" s="301"/>
      <c r="CV57" s="301"/>
      <c r="CW57" s="301"/>
      <c r="CX57" s="338"/>
      <c r="CY57" s="338"/>
      <c r="CZ57" s="338"/>
      <c r="DA57" s="338"/>
      <c r="DB57" s="338"/>
      <c r="DC57" s="338"/>
      <c r="DD57" s="338"/>
      <c r="DE57" s="338"/>
      <c r="DF57" s="338"/>
      <c r="DG57" s="338"/>
      <c r="DH57" s="338"/>
      <c r="DI57" s="338"/>
      <c r="DJ57" s="338"/>
      <c r="DK57" s="338"/>
      <c r="DL57" s="338"/>
      <c r="DM57" s="338"/>
      <c r="DN57" s="339"/>
      <c r="DO57" s="339"/>
      <c r="DP57" s="339"/>
      <c r="DQ57" s="339"/>
      <c r="DR57" s="339"/>
      <c r="DS57" s="339"/>
      <c r="DT57" s="339"/>
      <c r="DU57" s="339"/>
      <c r="DV57" s="339"/>
      <c r="DW57" s="339"/>
      <c r="DX57" s="339"/>
      <c r="DY57" s="339"/>
      <c r="DZ57" s="339"/>
      <c r="EA57" s="339"/>
      <c r="EB57" s="339"/>
      <c r="EC57" s="339"/>
      <c r="ED57" s="339"/>
      <c r="EE57" s="339"/>
      <c r="EF57" s="339"/>
      <c r="EG57" s="339"/>
      <c r="EH57" s="339"/>
      <c r="EI57" s="339"/>
      <c r="EJ57" s="340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</row>
    <row r="58" spans="1:170" s="46" customFormat="1" x14ac:dyDescent="0.2">
      <c r="B58" s="341"/>
      <c r="C58" s="84"/>
      <c r="BK58" s="326"/>
      <c r="BL58" s="326"/>
      <c r="BM58" s="326"/>
      <c r="BN58" s="326"/>
      <c r="BO58" s="326"/>
      <c r="BQ58" s="342"/>
      <c r="BR58" s="342"/>
      <c r="BS58" s="333"/>
      <c r="BU58" s="107"/>
      <c r="BV58" s="117"/>
      <c r="BW58" s="117"/>
      <c r="BX58" s="117">
        <f>AVERAGE(BX33:BX54)</f>
        <v>116.46590909090909</v>
      </c>
      <c r="BY58" s="117">
        <f t="shared" ref="BY58:CJ58" si="2">AVERAGE(BY33:BY54)</f>
        <v>174.48999999999998</v>
      </c>
      <c r="BZ58" s="117">
        <f t="shared" si="2"/>
        <v>126.57409090909091</v>
      </c>
      <c r="CA58" s="117">
        <f t="shared" si="2"/>
        <v>137.92363636363638</v>
      </c>
      <c r="CB58" s="117">
        <f t="shared" si="2"/>
        <v>156343.60500000001</v>
      </c>
      <c r="CC58" s="117">
        <f t="shared" si="2"/>
        <v>2108.0931818181821</v>
      </c>
      <c r="CD58" s="117">
        <f t="shared" si="2"/>
        <v>90.814999999999998</v>
      </c>
      <c r="CE58" s="117">
        <f t="shared" si="2"/>
        <v>95.25181818181818</v>
      </c>
      <c r="CF58" s="117">
        <f t="shared" si="2"/>
        <v>14.785454545454547</v>
      </c>
      <c r="CG58" s="117">
        <f t="shared" si="2"/>
        <v>14.776818181818181</v>
      </c>
      <c r="CH58" s="117">
        <f t="shared" si="2"/>
        <v>18.544545454545457</v>
      </c>
      <c r="CI58" s="117">
        <f t="shared" si="2"/>
        <v>172.8240909090909</v>
      </c>
      <c r="CJ58" s="117">
        <f t="shared" si="2"/>
        <v>122.75545454545453</v>
      </c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</row>
    <row r="59" spans="1:170" s="46" customFormat="1" x14ac:dyDescent="0.2">
      <c r="B59" s="341"/>
      <c r="C59" s="84"/>
      <c r="BK59" s="326"/>
      <c r="BL59" s="326"/>
      <c r="BM59" s="326"/>
      <c r="BN59" s="326"/>
      <c r="BO59" s="326"/>
      <c r="BQ59" s="342"/>
      <c r="BR59" s="342"/>
      <c r="BS59" s="333"/>
      <c r="BU59" s="107"/>
      <c r="BV59" s="117"/>
      <c r="BW59" s="117"/>
      <c r="BX59" s="117">
        <v>116.46590909090909</v>
      </c>
      <c r="BY59" s="117">
        <v>174.48999999999998</v>
      </c>
      <c r="BZ59" s="117">
        <v>126.57409090909091</v>
      </c>
      <c r="CA59" s="117">
        <v>137.92363636363638</v>
      </c>
      <c r="CB59" s="117">
        <v>156343.60500000001</v>
      </c>
      <c r="CC59" s="117">
        <v>2108.0931818181821</v>
      </c>
      <c r="CD59" s="117">
        <v>90.814999999999998</v>
      </c>
      <c r="CE59" s="117">
        <v>95.25181818181818</v>
      </c>
      <c r="CF59" s="117">
        <v>14.785454545454547</v>
      </c>
      <c r="CG59" s="117">
        <v>14.776818181818181</v>
      </c>
      <c r="CH59" s="117">
        <v>18.544545454545457</v>
      </c>
      <c r="CI59" s="117">
        <v>172.8240909090909</v>
      </c>
      <c r="CJ59" s="117">
        <v>122.75545454545453</v>
      </c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</row>
    <row r="60" spans="1:170" s="46" customFormat="1" x14ac:dyDescent="0.2">
      <c r="B60" s="341"/>
      <c r="C60" s="84"/>
      <c r="BK60" s="326"/>
      <c r="BL60" s="326"/>
      <c r="BM60" s="326"/>
      <c r="BN60" s="326"/>
      <c r="BO60" s="326"/>
      <c r="BQ60" s="342"/>
      <c r="BR60" s="342"/>
      <c r="BS60" s="333"/>
      <c r="BU60" s="107"/>
      <c r="BV60" s="301"/>
      <c r="BW60" s="355"/>
      <c r="BX60" s="355">
        <f t="shared" ref="BX60:CJ60" si="3">BX59-BX58</f>
        <v>0</v>
      </c>
      <c r="BY60" s="355">
        <f t="shared" si="3"/>
        <v>0</v>
      </c>
      <c r="BZ60" s="355">
        <f t="shared" si="3"/>
        <v>0</v>
      </c>
      <c r="CA60" s="355">
        <f t="shared" si="3"/>
        <v>0</v>
      </c>
      <c r="CB60" s="355">
        <f t="shared" si="3"/>
        <v>0</v>
      </c>
      <c r="CC60" s="355">
        <f t="shared" si="3"/>
        <v>0</v>
      </c>
      <c r="CD60" s="355">
        <f t="shared" si="3"/>
        <v>0</v>
      </c>
      <c r="CE60" s="355">
        <f t="shared" si="3"/>
        <v>0</v>
      </c>
      <c r="CF60" s="355">
        <f t="shared" si="3"/>
        <v>0</v>
      </c>
      <c r="CG60" s="355">
        <f t="shared" si="3"/>
        <v>0</v>
      </c>
      <c r="CH60" s="355">
        <f t="shared" si="3"/>
        <v>0</v>
      </c>
      <c r="CI60" s="355">
        <f t="shared" si="3"/>
        <v>0</v>
      </c>
      <c r="CJ60" s="355">
        <f t="shared" si="3"/>
        <v>0</v>
      </c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</row>
    <row r="61" spans="1:170" s="46" customFormat="1" x14ac:dyDescent="0.2">
      <c r="B61" s="341"/>
      <c r="C61" s="84"/>
      <c r="BK61" s="326"/>
      <c r="BL61" s="326"/>
      <c r="BM61" s="326"/>
      <c r="BN61" s="326"/>
      <c r="BO61" s="326"/>
      <c r="BQ61" s="342"/>
      <c r="BR61" s="342"/>
      <c r="BS61" s="333"/>
      <c r="BU61" s="107"/>
      <c r="BV61" s="107" t="s">
        <v>30</v>
      </c>
      <c r="BW61" s="107"/>
      <c r="BX61" s="107">
        <f>MAX(BX33:BX54)</f>
        <v>122</v>
      </c>
      <c r="BY61" s="107">
        <f t="shared" ref="BY61:CJ61" si="4">MAX(BY33:BY54)</f>
        <v>179.98</v>
      </c>
      <c r="BZ61" s="107">
        <f t="shared" si="4"/>
        <v>127.49</v>
      </c>
      <c r="CA61" s="107">
        <f t="shared" si="4"/>
        <v>138.52000000000001</v>
      </c>
      <c r="CB61" s="107">
        <f t="shared" si="4"/>
        <v>164614.68</v>
      </c>
      <c r="CC61" s="107">
        <f t="shared" si="4"/>
        <v>2266.23</v>
      </c>
      <c r="CD61" s="107">
        <f t="shared" si="4"/>
        <v>92.26</v>
      </c>
      <c r="CE61" s="107">
        <f t="shared" si="4"/>
        <v>96.15</v>
      </c>
      <c r="CF61" s="107">
        <f t="shared" si="4"/>
        <v>15.02</v>
      </c>
      <c r="CG61" s="107">
        <f t="shared" si="4"/>
        <v>15.04</v>
      </c>
      <c r="CH61" s="107">
        <f t="shared" si="4"/>
        <v>18.63</v>
      </c>
      <c r="CI61" s="107">
        <f t="shared" si="4"/>
        <v>176.15</v>
      </c>
      <c r="CJ61" s="107">
        <f t="shared" si="4"/>
        <v>124.2</v>
      </c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</row>
    <row r="62" spans="1:170" s="46" customFormat="1" x14ac:dyDescent="0.2">
      <c r="B62" s="341"/>
      <c r="C62" s="84"/>
      <c r="BK62" s="326"/>
      <c r="BL62" s="326"/>
      <c r="BM62" s="326"/>
      <c r="BN62" s="326"/>
      <c r="BO62" s="326"/>
      <c r="BQ62" s="342"/>
      <c r="BR62" s="342"/>
      <c r="BS62" s="333"/>
      <c r="BU62" s="107"/>
      <c r="BV62" s="107" t="s">
        <v>31</v>
      </c>
      <c r="BW62" s="107"/>
      <c r="BX62" s="107">
        <f>MIN(BX33:BX54)</f>
        <v>112.97</v>
      </c>
      <c r="BY62" s="107">
        <f t="shared" ref="BY62:CJ62" si="5">MIN(BY33:BY54)</f>
        <v>164.9</v>
      </c>
      <c r="BZ62" s="107">
        <f t="shared" si="5"/>
        <v>125.09</v>
      </c>
      <c r="CA62" s="107">
        <f t="shared" si="5"/>
        <v>137.13999999999999</v>
      </c>
      <c r="CB62" s="107">
        <f t="shared" si="5"/>
        <v>150040.54999999999</v>
      </c>
      <c r="CC62" s="107">
        <f t="shared" si="5"/>
        <v>1975.06</v>
      </c>
      <c r="CD62" s="107">
        <f t="shared" si="5"/>
        <v>89.03</v>
      </c>
      <c r="CE62" s="107">
        <f t="shared" si="5"/>
        <v>94.21</v>
      </c>
      <c r="CF62" s="107">
        <f t="shared" si="5"/>
        <v>14.55</v>
      </c>
      <c r="CG62" s="107">
        <f t="shared" si="5"/>
        <v>14.59</v>
      </c>
      <c r="CH62" s="107">
        <f t="shared" si="5"/>
        <v>18.43</v>
      </c>
      <c r="CI62" s="107">
        <f t="shared" si="5"/>
        <v>170.99</v>
      </c>
      <c r="CJ62" s="107">
        <f t="shared" si="5"/>
        <v>121.24</v>
      </c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</row>
    <row r="63" spans="1:170" x14ac:dyDescent="0.2">
      <c r="C63" s="84"/>
      <c r="BV63" s="107"/>
      <c r="BW63" s="107"/>
      <c r="BX63" s="107"/>
      <c r="BY63" s="107"/>
      <c r="BZ63" s="107"/>
      <c r="CB63" s="107"/>
      <c r="CC63" s="107"/>
      <c r="CD63" s="107"/>
      <c r="CE63" s="107"/>
      <c r="CF63" s="107"/>
      <c r="CG63" s="107"/>
      <c r="CH63" s="107"/>
      <c r="CI63" s="107"/>
    </row>
    <row r="64" spans="1:170" x14ac:dyDescent="0.2">
      <c r="C64" s="84"/>
      <c r="BV64" s="107"/>
      <c r="BW64" s="107"/>
      <c r="BX64" s="107">
        <f t="shared" ref="BX64:CJ64" si="6">BX61-BX62</f>
        <v>9.0300000000000011</v>
      </c>
      <c r="BY64" s="107">
        <f t="shared" si="6"/>
        <v>15.079999999999984</v>
      </c>
      <c r="BZ64" s="107">
        <f t="shared" si="6"/>
        <v>2.3999999999999915</v>
      </c>
      <c r="CA64" s="107">
        <f t="shared" si="6"/>
        <v>1.3800000000000239</v>
      </c>
      <c r="CB64" s="107">
        <f t="shared" si="6"/>
        <v>14574.130000000005</v>
      </c>
      <c r="CC64" s="107">
        <f t="shared" si="6"/>
        <v>291.17000000000007</v>
      </c>
      <c r="CD64" s="107">
        <f t="shared" si="6"/>
        <v>3.230000000000004</v>
      </c>
      <c r="CE64" s="107">
        <f t="shared" si="6"/>
        <v>1.9400000000000119</v>
      </c>
      <c r="CF64" s="107">
        <f t="shared" si="6"/>
        <v>0.46999999999999886</v>
      </c>
      <c r="CG64" s="107">
        <f t="shared" si="6"/>
        <v>0.44999999999999929</v>
      </c>
      <c r="CH64" s="107">
        <f t="shared" si="6"/>
        <v>0.19999999999999929</v>
      </c>
      <c r="CI64" s="107">
        <f t="shared" si="6"/>
        <v>5.1599999999999966</v>
      </c>
      <c r="CJ64" s="107">
        <f t="shared" si="6"/>
        <v>2.960000000000008</v>
      </c>
      <c r="CK64" s="275"/>
    </row>
    <row r="65" spans="1:170" x14ac:dyDescent="0.2">
      <c r="C65" s="84"/>
      <c r="BV65" s="107"/>
      <c r="BW65" s="107"/>
      <c r="BX65" s="107"/>
      <c r="BY65" s="107"/>
      <c r="BZ65" s="107"/>
      <c r="CB65" s="107"/>
      <c r="CC65" s="107"/>
      <c r="CD65" s="107"/>
      <c r="CE65" s="107"/>
      <c r="CF65" s="107"/>
      <c r="CG65" s="107"/>
      <c r="CH65" s="107"/>
      <c r="CI65" s="107"/>
      <c r="CK65" s="164"/>
    </row>
    <row r="66" spans="1:170" x14ac:dyDescent="0.2">
      <c r="C66" s="84"/>
      <c r="CA66" s="160"/>
      <c r="CI66" s="160"/>
      <c r="CJ66" s="160"/>
      <c r="CK66" s="164"/>
    </row>
    <row r="67" spans="1:170" x14ac:dyDescent="0.2">
      <c r="C67" s="84"/>
      <c r="BV67" s="349" t="s">
        <v>18</v>
      </c>
      <c r="BW67" s="349"/>
      <c r="BX67" s="275" t="s">
        <v>5</v>
      </c>
      <c r="BY67" s="275" t="s">
        <v>6</v>
      </c>
      <c r="BZ67" s="275" t="s">
        <v>7</v>
      </c>
      <c r="CA67" s="275" t="s">
        <v>8</v>
      </c>
      <c r="CB67" s="107" t="s">
        <v>9</v>
      </c>
      <c r="CC67" s="160" t="s">
        <v>10</v>
      </c>
      <c r="CD67" s="160" t="s">
        <v>11</v>
      </c>
      <c r="CE67" s="160" t="s">
        <v>12</v>
      </c>
      <c r="CF67" s="160" t="s">
        <v>13</v>
      </c>
      <c r="CG67" s="160" t="s">
        <v>14</v>
      </c>
      <c r="CH67" s="160" t="s">
        <v>15</v>
      </c>
      <c r="CI67" s="108" t="s">
        <v>16</v>
      </c>
      <c r="CJ67" s="107" t="s">
        <v>17</v>
      </c>
      <c r="CK67" s="164"/>
    </row>
    <row r="68" spans="1:170" x14ac:dyDescent="0.2">
      <c r="C68" s="84"/>
      <c r="BV68" s="353">
        <v>1</v>
      </c>
      <c r="BW68" s="350" t="s">
        <v>177</v>
      </c>
      <c r="BX68" s="354">
        <v>109.68</v>
      </c>
      <c r="BY68" s="354">
        <v>0.69230000000000003</v>
      </c>
      <c r="BZ68" s="354">
        <v>0.99060000000000004</v>
      </c>
      <c r="CA68" s="354">
        <v>0.89629999999999999</v>
      </c>
      <c r="CB68" s="354">
        <v>1215.8599999999999</v>
      </c>
      <c r="CC68" s="354">
        <v>15.971</v>
      </c>
      <c r="CD68" s="354">
        <v>1.3782000000000001</v>
      </c>
      <c r="CE68" s="354">
        <v>1.3089999999999999</v>
      </c>
      <c r="CF68" s="354">
        <v>8.3132999999999999</v>
      </c>
      <c r="CG68" s="354">
        <v>8.3422999999999998</v>
      </c>
      <c r="CH68" s="354">
        <v>6.665</v>
      </c>
      <c r="CI68" s="356">
        <v>0.71282000000000001</v>
      </c>
      <c r="CJ68" s="117">
        <v>1</v>
      </c>
      <c r="CK68" s="164"/>
    </row>
    <row r="69" spans="1:170" x14ac:dyDescent="0.2">
      <c r="C69" s="84"/>
      <c r="BV69" s="353">
        <v>2</v>
      </c>
      <c r="BW69" s="350" t="s">
        <v>178</v>
      </c>
      <c r="BX69" s="354">
        <v>109.02</v>
      </c>
      <c r="BY69" s="354">
        <v>0.6925</v>
      </c>
      <c r="BZ69" s="354">
        <v>0.98660000000000003</v>
      </c>
      <c r="CA69" s="354">
        <v>0.89290000000000003</v>
      </c>
      <c r="CB69" s="354">
        <v>1215.0999999999999</v>
      </c>
      <c r="CC69" s="354">
        <v>15.994999999999999</v>
      </c>
      <c r="CD69" s="354">
        <v>1.387</v>
      </c>
      <c r="CE69" s="354">
        <v>1.3089999999999999</v>
      </c>
      <c r="CF69" s="354">
        <v>8.2937999999999992</v>
      </c>
      <c r="CG69" s="354">
        <v>8.3325999999999993</v>
      </c>
      <c r="CH69" s="354">
        <v>6.6391</v>
      </c>
      <c r="CI69" s="356">
        <v>0.71286000000000005</v>
      </c>
      <c r="CJ69" s="117">
        <v>1</v>
      </c>
      <c r="CK69" s="164"/>
      <c r="CL69" s="107"/>
      <c r="CM69" s="107"/>
    </row>
    <row r="70" spans="1:170" x14ac:dyDescent="0.2">
      <c r="B70" s="158"/>
      <c r="BV70" s="353">
        <v>3</v>
      </c>
      <c r="BW70" s="350" t="s">
        <v>157</v>
      </c>
      <c r="BX70" s="354">
        <v>108.96</v>
      </c>
      <c r="BY70" s="354">
        <v>0.69420000000000004</v>
      </c>
      <c r="BZ70" s="354">
        <v>0.99150000000000005</v>
      </c>
      <c r="CA70" s="354">
        <v>0.89780000000000004</v>
      </c>
      <c r="CB70" s="354">
        <v>1211.21</v>
      </c>
      <c r="CC70" s="354">
        <v>16.053999999999998</v>
      </c>
      <c r="CD70" s="354">
        <v>1.3812</v>
      </c>
      <c r="CE70" s="354">
        <v>1.3099000000000001</v>
      </c>
      <c r="CF70" s="354">
        <v>8.3141999999999996</v>
      </c>
      <c r="CG70" s="354">
        <v>8.3391999999999999</v>
      </c>
      <c r="CH70" s="354">
        <v>6.6768999999999998</v>
      </c>
      <c r="CI70" s="356">
        <v>0.71177000000000001</v>
      </c>
      <c r="CJ70" s="117">
        <v>1</v>
      </c>
      <c r="CK70" s="164"/>
      <c r="CL70" s="107"/>
      <c r="CM70" s="107"/>
    </row>
    <row r="71" spans="1:170" x14ac:dyDescent="0.2">
      <c r="B71" s="158"/>
      <c r="BV71" s="353">
        <v>4</v>
      </c>
      <c r="BW71" s="350" t="s">
        <v>158</v>
      </c>
      <c r="BX71" s="354">
        <v>107.16</v>
      </c>
      <c r="BY71" s="354">
        <v>0.69240000000000002</v>
      </c>
      <c r="BZ71" s="354">
        <v>0.97399999999999998</v>
      </c>
      <c r="CA71" s="354">
        <v>0.88080000000000003</v>
      </c>
      <c r="CB71" s="354">
        <v>1240.95</v>
      </c>
      <c r="CC71" s="354">
        <v>16.414999999999999</v>
      </c>
      <c r="CD71" s="354">
        <v>1.3591</v>
      </c>
      <c r="CE71" s="354">
        <v>1.2944</v>
      </c>
      <c r="CF71" s="354">
        <v>8.1342999999999996</v>
      </c>
      <c r="CG71" s="354">
        <v>8.1719000000000008</v>
      </c>
      <c r="CH71" s="354">
        <v>6.5518000000000001</v>
      </c>
      <c r="CI71" s="356">
        <v>0.71314999999999995</v>
      </c>
      <c r="CJ71" s="117">
        <v>1</v>
      </c>
      <c r="CK71" s="164"/>
      <c r="CL71" s="107"/>
      <c r="CM71" s="107"/>
    </row>
    <row r="72" spans="1:170" x14ac:dyDescent="0.2">
      <c r="B72" s="158"/>
      <c r="BV72" s="353">
        <v>5</v>
      </c>
      <c r="BW72" s="350" t="s">
        <v>159</v>
      </c>
      <c r="BX72" s="354">
        <v>107.78</v>
      </c>
      <c r="BY72" s="354">
        <v>0.68559999999999999</v>
      </c>
      <c r="BZ72" s="354">
        <v>0.96540000000000004</v>
      </c>
      <c r="CA72" s="354">
        <v>0.87939999999999996</v>
      </c>
      <c r="CB72" s="354">
        <v>1240.4000000000001</v>
      </c>
      <c r="CC72" s="354">
        <v>16.28</v>
      </c>
      <c r="CD72" s="354">
        <v>1.3439000000000001</v>
      </c>
      <c r="CE72" s="354">
        <v>1.2776000000000001</v>
      </c>
      <c r="CF72" s="354">
        <v>8.1100999999999992</v>
      </c>
      <c r="CG72" s="354">
        <v>8.1257999999999999</v>
      </c>
      <c r="CH72" s="354">
        <v>6.5392000000000001</v>
      </c>
      <c r="CI72" s="356">
        <v>0.70816999999999997</v>
      </c>
      <c r="CJ72" s="117">
        <v>1</v>
      </c>
      <c r="CK72" s="164"/>
      <c r="CL72" s="117"/>
      <c r="CM72" s="117"/>
    </row>
    <row r="73" spans="1:170" x14ac:dyDescent="0.2">
      <c r="B73" s="158"/>
      <c r="BV73" s="353">
        <v>6</v>
      </c>
      <c r="BW73" s="350" t="s">
        <v>160</v>
      </c>
      <c r="BX73" s="354">
        <v>107.12</v>
      </c>
      <c r="BY73" s="354">
        <v>0.68779999999999997</v>
      </c>
      <c r="BZ73" s="354">
        <v>0.96289999999999998</v>
      </c>
      <c r="CA73" s="354">
        <v>0.87960000000000005</v>
      </c>
      <c r="CB73" s="354">
        <v>1252.21</v>
      </c>
      <c r="CC73" s="354">
        <v>16.741</v>
      </c>
      <c r="CD73" s="354">
        <v>1.3444</v>
      </c>
      <c r="CE73" s="354">
        <v>1.2717000000000001</v>
      </c>
      <c r="CF73" s="354">
        <v>8.1156000000000006</v>
      </c>
      <c r="CG73" s="354">
        <v>8.1036000000000001</v>
      </c>
      <c r="CH73" s="354">
        <v>6.5400999999999998</v>
      </c>
      <c r="CI73" s="356">
        <v>0.70684000000000002</v>
      </c>
      <c r="CJ73" s="117">
        <v>1</v>
      </c>
      <c r="CK73" s="164"/>
      <c r="CL73" s="117"/>
      <c r="CM73" s="117"/>
    </row>
    <row r="74" spans="1:170" x14ac:dyDescent="0.2">
      <c r="B74" s="158"/>
      <c r="BV74" s="353">
        <v>7</v>
      </c>
      <c r="BW74" s="350" t="s">
        <v>161</v>
      </c>
      <c r="BX74" s="354">
        <v>106.39</v>
      </c>
      <c r="BY74" s="354">
        <v>0.69189999999999996</v>
      </c>
      <c r="BZ74" s="354">
        <v>0.96140000000000003</v>
      </c>
      <c r="CA74" s="354">
        <v>0.88080000000000003</v>
      </c>
      <c r="CB74" s="354">
        <v>1257.98</v>
      </c>
      <c r="CC74" s="354">
        <v>17.050999999999998</v>
      </c>
      <c r="CD74" s="354">
        <v>1.3452</v>
      </c>
      <c r="CE74" s="354">
        <v>1.2724</v>
      </c>
      <c r="CF74" s="354">
        <v>8.1529000000000007</v>
      </c>
      <c r="CG74" s="354">
        <v>8.1554000000000002</v>
      </c>
      <c r="CH74" s="354">
        <v>6.5471000000000004</v>
      </c>
      <c r="CI74" s="356">
        <v>0.70628000000000002</v>
      </c>
      <c r="CJ74" s="117">
        <v>1</v>
      </c>
      <c r="CK74" s="164"/>
      <c r="CL74" s="117"/>
      <c r="CM74" s="117"/>
    </row>
    <row r="75" spans="1:170" x14ac:dyDescent="0.2">
      <c r="B75" s="158"/>
      <c r="BV75" s="353">
        <v>8</v>
      </c>
      <c r="BW75" s="350" t="s">
        <v>162</v>
      </c>
      <c r="BX75" s="354">
        <v>106.82</v>
      </c>
      <c r="BY75" s="354">
        <v>0.69289999999999996</v>
      </c>
      <c r="BZ75" s="354">
        <v>0.96499999999999997</v>
      </c>
      <c r="CA75" s="354">
        <v>0.88639999999999997</v>
      </c>
      <c r="CB75" s="354">
        <v>1267.51</v>
      </c>
      <c r="CC75" s="354">
        <v>17.21</v>
      </c>
      <c r="CD75" s="354">
        <v>1.3514999999999999</v>
      </c>
      <c r="CE75" s="354">
        <v>1.2746</v>
      </c>
      <c r="CF75" s="354">
        <v>8.2315000000000005</v>
      </c>
      <c r="CG75" s="354">
        <v>8.2078000000000007</v>
      </c>
      <c r="CH75" s="354">
        <v>6.5895000000000001</v>
      </c>
      <c r="CI75" s="356">
        <v>0.70723000000000003</v>
      </c>
      <c r="CJ75" s="117">
        <v>1</v>
      </c>
      <c r="CK75" s="164"/>
      <c r="CL75" s="117"/>
      <c r="CM75" s="117"/>
    </row>
    <row r="76" spans="1:170" x14ac:dyDescent="0.2">
      <c r="A76" s="158"/>
      <c r="B76" s="158"/>
      <c r="BQ76" s="168"/>
      <c r="BR76" s="168"/>
      <c r="BS76" s="242"/>
      <c r="BT76" s="167"/>
      <c r="BU76" s="163"/>
      <c r="BV76" s="353">
        <v>9</v>
      </c>
      <c r="BW76" s="350" t="s">
        <v>163</v>
      </c>
      <c r="BX76" s="357">
        <v>105.87</v>
      </c>
      <c r="BY76" s="354">
        <v>0.70799999999999996</v>
      </c>
      <c r="BZ76" s="354">
        <v>0.96489999999999998</v>
      </c>
      <c r="CA76" s="354">
        <v>0.88759999999999994</v>
      </c>
      <c r="CB76" s="354">
        <v>1283.8599999999999</v>
      </c>
      <c r="CC76" s="354">
        <v>17.311</v>
      </c>
      <c r="CD76" s="354">
        <v>1.3504</v>
      </c>
      <c r="CE76" s="354">
        <v>1.2767999999999999</v>
      </c>
      <c r="CF76" s="354">
        <v>8.2787000000000006</v>
      </c>
      <c r="CG76" s="354">
        <v>8.2634000000000007</v>
      </c>
      <c r="CH76" s="354">
        <v>6.5983999999999998</v>
      </c>
      <c r="CI76" s="356">
        <v>0.70852000000000004</v>
      </c>
      <c r="CJ76" s="117">
        <v>1</v>
      </c>
      <c r="CK76" s="164"/>
      <c r="CL76" s="343"/>
      <c r="CM76" s="343"/>
      <c r="CN76" s="225"/>
      <c r="CO76" s="225"/>
      <c r="CP76" s="225"/>
      <c r="CQ76" s="225"/>
      <c r="CR76" s="225"/>
      <c r="CS76" s="225"/>
      <c r="CT76" s="225"/>
      <c r="CU76" s="163"/>
      <c r="CV76" s="163"/>
      <c r="CW76" s="163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</row>
    <row r="77" spans="1:170" x14ac:dyDescent="0.2">
      <c r="B77" s="158"/>
      <c r="BV77" s="353">
        <v>10</v>
      </c>
      <c r="BW77" s="350" t="s">
        <v>164</v>
      </c>
      <c r="BX77" s="357">
        <v>105.73</v>
      </c>
      <c r="BY77" s="354">
        <v>0.70740000000000003</v>
      </c>
      <c r="BZ77" s="354">
        <v>0.96530000000000005</v>
      </c>
      <c r="CA77" s="354">
        <v>0.89149999999999996</v>
      </c>
      <c r="CB77" s="354">
        <v>1279.1600000000001</v>
      </c>
      <c r="CC77" s="354">
        <v>17.239999999999998</v>
      </c>
      <c r="CD77" s="354">
        <v>1.3628</v>
      </c>
      <c r="CE77" s="354">
        <v>1.2848999999999999</v>
      </c>
      <c r="CF77" s="354">
        <v>8.31</v>
      </c>
      <c r="CG77" s="354">
        <v>8.3484999999999996</v>
      </c>
      <c r="CH77" s="354">
        <v>6.6269999999999998</v>
      </c>
      <c r="CI77" s="356">
        <v>0.71021999999999996</v>
      </c>
      <c r="CJ77" s="117">
        <v>1</v>
      </c>
      <c r="CK77" s="164"/>
      <c r="CL77" s="275"/>
      <c r="CM77" s="275"/>
    </row>
    <row r="78" spans="1:170" x14ac:dyDescent="0.2">
      <c r="A78" s="158"/>
      <c r="B78" s="158"/>
      <c r="BQ78" s="158"/>
      <c r="BR78" s="158"/>
      <c r="BU78" s="163"/>
      <c r="BV78" s="353">
        <v>11</v>
      </c>
      <c r="BW78" s="350" t="s">
        <v>165</v>
      </c>
      <c r="BX78" s="357">
        <v>106.25</v>
      </c>
      <c r="BY78" s="354">
        <v>0.70469999999999999</v>
      </c>
      <c r="BZ78" s="354">
        <v>0.96530000000000005</v>
      </c>
      <c r="CA78" s="354">
        <v>0.89080000000000004</v>
      </c>
      <c r="CB78" s="354">
        <v>1282.4000000000001</v>
      </c>
      <c r="CC78" s="354">
        <v>17.405000000000001</v>
      </c>
      <c r="CD78" s="354">
        <v>1.3524</v>
      </c>
      <c r="CE78" s="354">
        <v>1.2846</v>
      </c>
      <c r="CF78" s="354">
        <v>8.3125</v>
      </c>
      <c r="CG78" s="354">
        <v>8.3331999999999997</v>
      </c>
      <c r="CH78" s="354">
        <v>6.6223999999999998</v>
      </c>
      <c r="CI78" s="356">
        <v>0.71116999999999997</v>
      </c>
      <c r="CJ78" s="117">
        <v>1</v>
      </c>
      <c r="CK78" s="164"/>
      <c r="CL78" s="275"/>
      <c r="CM78" s="275"/>
      <c r="CN78" s="163"/>
      <c r="CO78" s="163"/>
      <c r="CP78" s="163"/>
      <c r="CQ78" s="163"/>
      <c r="CR78" s="163"/>
      <c r="CS78" s="163"/>
      <c r="CT78" s="163"/>
      <c r="CU78" s="163"/>
      <c r="CV78" s="163"/>
      <c r="CW78" s="163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</row>
    <row r="79" spans="1:170" x14ac:dyDescent="0.2">
      <c r="A79" s="158"/>
      <c r="B79" s="158"/>
      <c r="BQ79" s="158"/>
      <c r="BR79" s="158"/>
      <c r="BU79" s="163"/>
      <c r="BV79" s="353">
        <v>12</v>
      </c>
      <c r="BW79" s="350" t="s">
        <v>166</v>
      </c>
      <c r="BX79" s="357">
        <v>104.23</v>
      </c>
      <c r="BY79" s="354">
        <v>0.70589999999999997</v>
      </c>
      <c r="BZ79" s="354">
        <v>0.96120000000000005</v>
      </c>
      <c r="CA79" s="354">
        <v>0.88849999999999996</v>
      </c>
      <c r="CB79" s="354">
        <v>1304.96</v>
      </c>
      <c r="CC79" s="354">
        <v>17.725000000000001</v>
      </c>
      <c r="CD79" s="354">
        <v>1.3575999999999999</v>
      </c>
      <c r="CE79" s="354">
        <v>1.2962</v>
      </c>
      <c r="CF79" s="354">
        <v>8.3289000000000009</v>
      </c>
      <c r="CG79" s="354">
        <v>8.3324999999999996</v>
      </c>
      <c r="CH79" s="354">
        <v>6.6055000000000001</v>
      </c>
      <c r="CI79" s="356">
        <v>0.71113000000000004</v>
      </c>
      <c r="CJ79" s="117">
        <v>1</v>
      </c>
      <c r="CK79" s="164"/>
      <c r="CL79" s="164"/>
      <c r="CM79" s="164"/>
      <c r="CN79" s="163"/>
      <c r="CO79" s="163"/>
      <c r="CP79" s="163"/>
      <c r="CQ79" s="163"/>
      <c r="CR79" s="163"/>
      <c r="CS79" s="163"/>
      <c r="CT79" s="163"/>
      <c r="CU79" s="163"/>
      <c r="CV79" s="163"/>
      <c r="CW79" s="163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</row>
    <row r="80" spans="1:170" x14ac:dyDescent="0.2">
      <c r="A80" s="158"/>
      <c r="B80" s="158"/>
      <c r="BQ80" s="158"/>
      <c r="BR80" s="158"/>
      <c r="BU80" s="163"/>
      <c r="BV80" s="353">
        <v>13</v>
      </c>
      <c r="BW80" s="350" t="s">
        <v>167</v>
      </c>
      <c r="BX80" s="357">
        <v>104.27</v>
      </c>
      <c r="BY80" s="354">
        <v>0.7016</v>
      </c>
      <c r="BZ80" s="354">
        <v>0.96260000000000001</v>
      </c>
      <c r="CA80" s="354">
        <v>0.88900000000000001</v>
      </c>
      <c r="CB80" s="354">
        <v>1284.7</v>
      </c>
      <c r="CC80" s="354">
        <v>17.34</v>
      </c>
      <c r="CD80" s="354">
        <v>1.3539000000000001</v>
      </c>
      <c r="CE80" s="354">
        <v>1.2923</v>
      </c>
      <c r="CF80" s="354">
        <v>8.3411000000000008</v>
      </c>
      <c r="CG80" s="354">
        <v>8.3838000000000008</v>
      </c>
      <c r="CH80" s="354">
        <v>6.61</v>
      </c>
      <c r="CI80" s="356">
        <v>0.71062999999999998</v>
      </c>
      <c r="CJ80" s="117">
        <v>1</v>
      </c>
      <c r="CK80" s="164"/>
      <c r="CL80" s="164"/>
      <c r="CM80" s="164"/>
      <c r="CN80" s="163"/>
      <c r="CO80" s="163"/>
      <c r="CP80" s="163"/>
      <c r="CQ80" s="163"/>
      <c r="CR80" s="163"/>
      <c r="CS80" s="163"/>
      <c r="CT80" s="163"/>
      <c r="CU80" s="163"/>
      <c r="CV80" s="163"/>
      <c r="CW80" s="163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</row>
    <row r="81" spans="1:170" x14ac:dyDescent="0.2">
      <c r="A81" s="158"/>
      <c r="B81" s="158"/>
      <c r="BQ81" s="158"/>
      <c r="BR81" s="158"/>
      <c r="BU81" s="163"/>
      <c r="BV81" s="353">
        <v>14</v>
      </c>
      <c r="BW81" s="350" t="s">
        <v>168</v>
      </c>
      <c r="BX81" s="357">
        <v>104.4</v>
      </c>
      <c r="BY81" s="354">
        <v>0.68440000000000001</v>
      </c>
      <c r="BZ81" s="354">
        <v>0.95889999999999997</v>
      </c>
      <c r="CA81" s="354">
        <v>0.88249999999999995</v>
      </c>
      <c r="CB81" s="354">
        <v>1284.3599999999999</v>
      </c>
      <c r="CC81" s="354">
        <v>17.350000000000001</v>
      </c>
      <c r="CD81" s="354">
        <v>1.3421000000000001</v>
      </c>
      <c r="CE81" s="354">
        <v>1.2822</v>
      </c>
      <c r="CF81" s="354">
        <v>8.2561999999999998</v>
      </c>
      <c r="CG81" s="354">
        <v>8.2780000000000005</v>
      </c>
      <c r="CH81" s="354">
        <v>6.5606</v>
      </c>
      <c r="CI81" s="356">
        <v>0.70887999999999995</v>
      </c>
      <c r="CJ81" s="117">
        <v>1</v>
      </c>
      <c r="CK81" s="164"/>
      <c r="CL81" s="164"/>
      <c r="CM81" s="164"/>
      <c r="CN81" s="163"/>
      <c r="CO81" s="163"/>
      <c r="CP81" s="163"/>
      <c r="CQ81" s="163"/>
      <c r="CR81" s="163"/>
      <c r="CS81" s="163"/>
      <c r="CT81" s="163"/>
      <c r="CU81" s="163"/>
      <c r="CV81" s="163"/>
      <c r="CW81" s="163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</row>
    <row r="82" spans="1:170" x14ac:dyDescent="0.2">
      <c r="A82" s="158"/>
      <c r="B82" s="158"/>
      <c r="BQ82" s="158"/>
      <c r="BR82" s="158"/>
      <c r="BU82" s="163"/>
      <c r="BV82" s="353">
        <v>15</v>
      </c>
      <c r="BW82" s="350" t="s">
        <v>169</v>
      </c>
      <c r="BX82" s="357">
        <v>104.32</v>
      </c>
      <c r="BY82" s="354">
        <v>0.67779999999999996</v>
      </c>
      <c r="BZ82" s="354">
        <v>0.95909999999999995</v>
      </c>
      <c r="CA82" s="354">
        <v>0.88239999999999996</v>
      </c>
      <c r="CB82" s="354">
        <v>1280.8</v>
      </c>
      <c r="CC82" s="354">
        <v>17.399999999999999</v>
      </c>
      <c r="CD82" s="354">
        <v>1.3334999999999999</v>
      </c>
      <c r="CE82" s="354">
        <v>1.2774000000000001</v>
      </c>
      <c r="CF82" s="354">
        <v>8.2256999999999998</v>
      </c>
      <c r="CG82" s="354">
        <v>8.2627000000000006</v>
      </c>
      <c r="CH82" s="354">
        <v>6.5601000000000003</v>
      </c>
      <c r="CI82" s="356">
        <v>0.70557000000000003</v>
      </c>
      <c r="CJ82" s="117">
        <v>1</v>
      </c>
      <c r="CK82" s="164"/>
      <c r="CL82" s="164"/>
      <c r="CM82" s="164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</row>
    <row r="83" spans="1:170" x14ac:dyDescent="0.2">
      <c r="A83" s="158"/>
      <c r="B83" s="158"/>
      <c r="BQ83" s="158"/>
      <c r="BR83" s="158"/>
      <c r="BU83" s="163"/>
      <c r="BV83" s="353">
        <v>16</v>
      </c>
      <c r="BW83" s="350" t="s">
        <v>170</v>
      </c>
      <c r="BX83" s="354">
        <v>104.44</v>
      </c>
      <c r="BY83" s="354">
        <v>0.68230000000000002</v>
      </c>
      <c r="BZ83" s="354">
        <v>0.95930000000000004</v>
      </c>
      <c r="CA83" s="354">
        <v>0.88719999999999999</v>
      </c>
      <c r="CB83" s="354">
        <v>1265.4000000000001</v>
      </c>
      <c r="CC83" s="354">
        <v>17.2</v>
      </c>
      <c r="CD83" s="354">
        <v>1.3348</v>
      </c>
      <c r="CE83" s="354">
        <v>1.2777000000000001</v>
      </c>
      <c r="CF83" s="354">
        <v>8.2714999999999996</v>
      </c>
      <c r="CG83" s="354">
        <v>8.2933000000000003</v>
      </c>
      <c r="CH83" s="354">
        <v>6.5974000000000004</v>
      </c>
      <c r="CI83" s="356">
        <v>0.70498000000000005</v>
      </c>
      <c r="CJ83" s="117">
        <v>1</v>
      </c>
      <c r="CK83" s="164"/>
      <c r="CL83" s="164"/>
      <c r="CM83" s="164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</row>
    <row r="84" spans="1:170" x14ac:dyDescent="0.2">
      <c r="A84" s="158"/>
      <c r="B84" s="158"/>
      <c r="BQ84" s="158"/>
      <c r="BR84" s="158"/>
      <c r="BU84" s="163"/>
      <c r="BV84" s="353">
        <v>17</v>
      </c>
      <c r="BW84" s="350" t="s">
        <v>171</v>
      </c>
      <c r="BX84" s="354">
        <v>104.93</v>
      </c>
      <c r="BY84" s="354">
        <v>0.67359999999999998</v>
      </c>
      <c r="BZ84" s="354">
        <v>0.95450000000000002</v>
      </c>
      <c r="CA84" s="354">
        <v>0.879</v>
      </c>
      <c r="CB84" s="354">
        <v>1265.8</v>
      </c>
      <c r="CC84" s="354">
        <v>17.364999999999998</v>
      </c>
      <c r="CD84" s="354">
        <v>1.3179000000000001</v>
      </c>
      <c r="CE84" s="354">
        <v>1.2724</v>
      </c>
      <c r="CF84" s="354">
        <v>8.1719000000000008</v>
      </c>
      <c r="CG84" s="354">
        <v>8.1882000000000001</v>
      </c>
      <c r="CH84" s="354">
        <v>6.5392000000000001</v>
      </c>
      <c r="CI84" s="356">
        <v>0.70609</v>
      </c>
      <c r="CJ84" s="117">
        <v>1</v>
      </c>
      <c r="CK84" s="164"/>
      <c r="CL84" s="164"/>
      <c r="CM84" s="164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</row>
    <row r="85" spans="1:170" x14ac:dyDescent="0.2">
      <c r="A85" s="158"/>
      <c r="B85" s="158"/>
      <c r="BQ85" s="158"/>
      <c r="BR85" s="158"/>
      <c r="BU85" s="163"/>
      <c r="BV85" s="353">
        <v>18</v>
      </c>
      <c r="BW85" s="350" t="s">
        <v>179</v>
      </c>
      <c r="BX85" s="354">
        <v>103.08</v>
      </c>
      <c r="BY85" s="354">
        <v>0.72060000000000002</v>
      </c>
      <c r="BZ85" s="354">
        <v>0.97660000000000002</v>
      </c>
      <c r="CA85" s="354">
        <v>0.9002</v>
      </c>
      <c r="CB85" s="354">
        <v>1312.85</v>
      </c>
      <c r="CC85" s="354">
        <v>17.777999999999999</v>
      </c>
      <c r="CD85" s="354">
        <v>1.3534999999999999</v>
      </c>
      <c r="CE85" s="354">
        <v>1.2972999999999999</v>
      </c>
      <c r="CF85" s="354">
        <v>8.5055999999999994</v>
      </c>
      <c r="CG85" s="354">
        <v>8.4907000000000004</v>
      </c>
      <c r="CH85" s="354">
        <v>6.6939000000000002</v>
      </c>
      <c r="CI85" s="356">
        <v>0.70330999999999999</v>
      </c>
      <c r="CJ85" s="117">
        <v>1</v>
      </c>
      <c r="CK85" s="329"/>
      <c r="CL85" s="164"/>
      <c r="CM85" s="164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</row>
    <row r="86" spans="1:170" x14ac:dyDescent="0.2">
      <c r="A86" s="158"/>
      <c r="B86" s="158"/>
      <c r="BQ86" s="158"/>
      <c r="BR86" s="158"/>
      <c r="BU86" s="163"/>
      <c r="BV86" s="353">
        <v>19</v>
      </c>
      <c r="BW86" s="350" t="s">
        <v>173</v>
      </c>
      <c r="BX86" s="354">
        <v>101.8</v>
      </c>
      <c r="BY86" s="354">
        <v>0.75209999999999999</v>
      </c>
      <c r="BZ86" s="354">
        <v>0.97419999999999995</v>
      </c>
      <c r="CA86" s="354">
        <v>0.90649999999999997</v>
      </c>
      <c r="CB86" s="354">
        <v>1325.4</v>
      </c>
      <c r="CC86" s="354">
        <v>17.73</v>
      </c>
      <c r="CD86" s="354">
        <v>1.3463000000000001</v>
      </c>
      <c r="CE86" s="354">
        <v>1.3002</v>
      </c>
      <c r="CF86" s="354">
        <v>8.4985999999999997</v>
      </c>
      <c r="CG86" s="354">
        <v>8.4949999999999992</v>
      </c>
      <c r="CH86" s="354">
        <v>6.7398999999999996</v>
      </c>
      <c r="CI86" s="356">
        <v>0.71526999999999996</v>
      </c>
      <c r="CJ86" s="117">
        <v>1</v>
      </c>
      <c r="CK86" s="117"/>
      <c r="CL86" s="117"/>
      <c r="CM86" s="117"/>
      <c r="CN86" s="163"/>
      <c r="CO86" s="163"/>
      <c r="CP86" s="163"/>
      <c r="CQ86" s="163"/>
      <c r="CR86" s="163"/>
      <c r="CS86" s="163"/>
      <c r="CT86" s="163"/>
      <c r="CU86" s="163"/>
      <c r="CV86" s="163"/>
      <c r="CW86" s="163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  <c r="FL86" s="158"/>
      <c r="FM86" s="158"/>
      <c r="FN86" s="158"/>
    </row>
    <row r="87" spans="1:170" x14ac:dyDescent="0.2">
      <c r="A87" s="158"/>
      <c r="B87" s="158"/>
      <c r="BQ87" s="158"/>
      <c r="BR87" s="158"/>
      <c r="BU87" s="163"/>
      <c r="BV87" s="353">
        <v>20</v>
      </c>
      <c r="BW87" s="350" t="s">
        <v>174</v>
      </c>
      <c r="BX87" s="329">
        <v>102.17</v>
      </c>
      <c r="BY87" s="329">
        <v>0.75170000000000003</v>
      </c>
      <c r="BZ87" s="329">
        <v>0.9798</v>
      </c>
      <c r="CA87" s="329">
        <v>0.90400000000000003</v>
      </c>
      <c r="CB87" s="329">
        <v>1312.2</v>
      </c>
      <c r="CC87" s="329">
        <v>17.66</v>
      </c>
      <c r="CD87" s="329">
        <v>1.3512</v>
      </c>
      <c r="CE87" s="329">
        <v>1.2982</v>
      </c>
      <c r="CF87" s="329">
        <v>8.5152000000000001</v>
      </c>
      <c r="CG87" s="329">
        <v>8.4777000000000005</v>
      </c>
      <c r="CH87" s="329">
        <v>6.7210000000000001</v>
      </c>
      <c r="CI87" s="356">
        <v>0.71857000000000004</v>
      </c>
      <c r="CJ87" s="117">
        <v>1</v>
      </c>
      <c r="CK87" s="117"/>
      <c r="CL87" s="117"/>
      <c r="CM87" s="117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  <c r="FL87" s="158"/>
      <c r="FM87" s="158"/>
      <c r="FN87" s="158"/>
    </row>
    <row r="88" spans="1:170" x14ac:dyDescent="0.2">
      <c r="B88" s="158"/>
      <c r="BV88" s="353">
        <v>21</v>
      </c>
      <c r="BW88" s="350" t="s">
        <v>175</v>
      </c>
      <c r="BX88" s="354">
        <v>102.65</v>
      </c>
      <c r="BY88" s="354">
        <v>0.74750000000000005</v>
      </c>
      <c r="BZ88" s="354">
        <v>0.98109999999999997</v>
      </c>
      <c r="CA88" s="354">
        <v>0.90449999999999997</v>
      </c>
      <c r="CB88" s="354">
        <v>1318.8</v>
      </c>
      <c r="CC88" s="354">
        <v>18.225000000000001</v>
      </c>
      <c r="CD88" s="354">
        <v>1.3492999999999999</v>
      </c>
      <c r="CE88" s="354">
        <v>1.3005</v>
      </c>
      <c r="CF88" s="354">
        <v>8.5273000000000003</v>
      </c>
      <c r="CG88" s="354">
        <v>8.4678000000000004</v>
      </c>
      <c r="CH88" s="354">
        <v>6.7256999999999998</v>
      </c>
      <c r="CI88" s="358">
        <v>0.71665000000000001</v>
      </c>
      <c r="CJ88" s="359">
        <v>1</v>
      </c>
      <c r="CK88" s="301"/>
    </row>
    <row r="89" spans="1:170" x14ac:dyDescent="0.2">
      <c r="B89" s="158"/>
      <c r="BV89" s="353">
        <v>22</v>
      </c>
      <c r="BW89" s="350" t="s">
        <v>176</v>
      </c>
      <c r="BX89" s="108">
        <v>102.82</v>
      </c>
      <c r="BY89" s="108">
        <v>0.74399999999999999</v>
      </c>
      <c r="BZ89" s="108">
        <v>0.97719999999999996</v>
      </c>
      <c r="CA89" s="108">
        <v>0.89890000000000003</v>
      </c>
      <c r="CB89" s="108">
        <v>1316.56</v>
      </c>
      <c r="CC89" s="108">
        <v>18.350000000000001</v>
      </c>
      <c r="CD89" s="108">
        <v>1.3434999999999999</v>
      </c>
      <c r="CE89" s="108">
        <v>1.2941</v>
      </c>
      <c r="CF89" s="108">
        <v>8.4761000000000006</v>
      </c>
      <c r="CG89" s="108">
        <v>8.3739000000000008</v>
      </c>
      <c r="CH89" s="108">
        <v>6.6852999999999998</v>
      </c>
      <c r="CI89" s="108">
        <v>0.71640000000000004</v>
      </c>
      <c r="CJ89" s="359">
        <v>1</v>
      </c>
    </row>
    <row r="90" spans="1:170" s="46" customFormat="1" x14ac:dyDescent="0.2">
      <c r="B90" s="341"/>
      <c r="BQ90" s="342"/>
      <c r="BR90" s="342"/>
      <c r="BS90" s="333"/>
      <c r="BU90" s="107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</row>
    <row r="91" spans="1:170" s="46" customFormat="1" x14ac:dyDescent="0.2">
      <c r="B91" s="341"/>
      <c r="BQ91" s="342"/>
      <c r="BR91" s="342"/>
      <c r="BS91" s="333"/>
      <c r="BU91" s="107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</row>
    <row r="93" spans="1:170" x14ac:dyDescent="0.2">
      <c r="BV93" s="117"/>
      <c r="BW93" s="117"/>
      <c r="BX93" s="346">
        <f>AVERAGE(BX68:BX89)</f>
        <v>105.44954545454544</v>
      </c>
      <c r="BY93" s="346">
        <f t="shared" ref="BY93:CJ93" si="7">AVERAGE(BY68:BY89)</f>
        <v>0.70414545454545463</v>
      </c>
      <c r="BZ93" s="346">
        <f t="shared" si="7"/>
        <v>0.96988181818181829</v>
      </c>
      <c r="CA93" s="346">
        <f t="shared" si="7"/>
        <v>0.89029999999999998</v>
      </c>
      <c r="CB93" s="346">
        <f t="shared" si="7"/>
        <v>1273.5668181818185</v>
      </c>
      <c r="CC93" s="346">
        <f t="shared" si="7"/>
        <v>17.17254545454546</v>
      </c>
      <c r="CD93" s="346">
        <f t="shared" si="7"/>
        <v>1.3518045454545453</v>
      </c>
      <c r="CE93" s="346">
        <f t="shared" si="7"/>
        <v>1.2887909090909091</v>
      </c>
      <c r="CF93" s="346">
        <f t="shared" si="7"/>
        <v>8.3038636363636353</v>
      </c>
      <c r="CG93" s="346">
        <f t="shared" si="7"/>
        <v>8.3076045454545451</v>
      </c>
      <c r="CH93" s="346">
        <f t="shared" si="7"/>
        <v>6.6197772727272728</v>
      </c>
      <c r="CI93" s="346">
        <f t="shared" si="7"/>
        <v>0.71029590909090912</v>
      </c>
      <c r="CJ93" s="346">
        <f t="shared" si="7"/>
        <v>1</v>
      </c>
    </row>
    <row r="94" spans="1:170" x14ac:dyDescent="0.2">
      <c r="BV94" s="117"/>
      <c r="BW94" s="117"/>
      <c r="BX94" s="346">
        <v>105.44954545454544</v>
      </c>
      <c r="BY94" s="346">
        <v>0.70414545454545463</v>
      </c>
      <c r="BZ94" s="346">
        <v>0.96988181818181829</v>
      </c>
      <c r="CA94" s="346">
        <v>0.89029999999999998</v>
      </c>
      <c r="CB94" s="346">
        <v>1273.5668181818185</v>
      </c>
      <c r="CC94" s="346">
        <v>17.17254545454546</v>
      </c>
      <c r="CD94" s="346">
        <v>1.3518045454545453</v>
      </c>
      <c r="CE94" s="346">
        <v>1.2887909090909091</v>
      </c>
      <c r="CF94" s="346">
        <v>8.3038636363636353</v>
      </c>
      <c r="CG94" s="346">
        <v>8.3076045454545451</v>
      </c>
      <c r="CH94" s="346">
        <v>6.6197772727272728</v>
      </c>
      <c r="CI94" s="346">
        <v>0.71029590909090912</v>
      </c>
      <c r="CJ94" s="117">
        <v>1</v>
      </c>
    </row>
    <row r="95" spans="1:170" x14ac:dyDescent="0.2">
      <c r="BV95" s="301"/>
      <c r="BW95" s="355"/>
      <c r="BX95" s="355">
        <f t="shared" ref="BX95:CJ95" si="8">BX94-BX93</f>
        <v>0</v>
      </c>
      <c r="BY95" s="355">
        <f t="shared" si="8"/>
        <v>0</v>
      </c>
      <c r="BZ95" s="355">
        <f t="shared" si="8"/>
        <v>0</v>
      </c>
      <c r="CA95" s="355">
        <f t="shared" si="8"/>
        <v>0</v>
      </c>
      <c r="CB95" s="355">
        <f t="shared" si="8"/>
        <v>0</v>
      </c>
      <c r="CC95" s="355">
        <f t="shared" si="8"/>
        <v>0</v>
      </c>
      <c r="CD95" s="355">
        <f t="shared" si="8"/>
        <v>0</v>
      </c>
      <c r="CE95" s="355">
        <f t="shared" si="8"/>
        <v>0</v>
      </c>
      <c r="CF95" s="355">
        <f t="shared" si="8"/>
        <v>0</v>
      </c>
      <c r="CG95" s="355">
        <f t="shared" si="8"/>
        <v>0</v>
      </c>
      <c r="CH95" s="355">
        <f t="shared" si="8"/>
        <v>0</v>
      </c>
      <c r="CI95" s="355">
        <f t="shared" si="8"/>
        <v>0</v>
      </c>
      <c r="CJ95" s="355">
        <f t="shared" si="8"/>
        <v>0</v>
      </c>
    </row>
    <row r="96" spans="1:170" x14ac:dyDescent="0.2">
      <c r="BV96" s="107" t="s">
        <v>30</v>
      </c>
      <c r="BW96" s="107"/>
      <c r="BX96" s="346">
        <f>MAX(BX68:BX89)</f>
        <v>109.68</v>
      </c>
      <c r="BY96" s="346">
        <f t="shared" ref="BY96:CJ96" si="9">MAX(BY68:BY89)</f>
        <v>0.75209999999999999</v>
      </c>
      <c r="BZ96" s="346">
        <f t="shared" si="9"/>
        <v>0.99150000000000005</v>
      </c>
      <c r="CA96" s="346">
        <f t="shared" si="9"/>
        <v>0.90649999999999997</v>
      </c>
      <c r="CB96" s="346">
        <f t="shared" si="9"/>
        <v>1325.4</v>
      </c>
      <c r="CC96" s="346">
        <f t="shared" si="9"/>
        <v>18.350000000000001</v>
      </c>
      <c r="CD96" s="346">
        <f t="shared" si="9"/>
        <v>1.387</v>
      </c>
      <c r="CE96" s="346">
        <f t="shared" si="9"/>
        <v>1.3099000000000001</v>
      </c>
      <c r="CF96" s="346">
        <f t="shared" si="9"/>
        <v>8.5273000000000003</v>
      </c>
      <c r="CG96" s="346">
        <f t="shared" si="9"/>
        <v>8.4949999999999992</v>
      </c>
      <c r="CH96" s="346">
        <f t="shared" si="9"/>
        <v>6.7398999999999996</v>
      </c>
      <c r="CI96" s="346">
        <f t="shared" si="9"/>
        <v>0.71857000000000004</v>
      </c>
      <c r="CJ96" s="346">
        <f t="shared" si="9"/>
        <v>1</v>
      </c>
    </row>
    <row r="97" spans="74:88" x14ac:dyDescent="0.2">
      <c r="BV97" s="107" t="s">
        <v>31</v>
      </c>
      <c r="BW97" s="107"/>
      <c r="BX97" s="346">
        <f>MIN(BX68:BX89)</f>
        <v>101.8</v>
      </c>
      <c r="BY97" s="346">
        <f t="shared" ref="BY97:CJ97" si="10">MIN(BY68:BY89)</f>
        <v>0.67359999999999998</v>
      </c>
      <c r="BZ97" s="346">
        <f t="shared" si="10"/>
        <v>0.95450000000000002</v>
      </c>
      <c r="CA97" s="346">
        <f t="shared" si="10"/>
        <v>0.879</v>
      </c>
      <c r="CB97" s="346">
        <f t="shared" si="10"/>
        <v>1211.21</v>
      </c>
      <c r="CC97" s="346">
        <f t="shared" si="10"/>
        <v>15.971</v>
      </c>
      <c r="CD97" s="346">
        <f t="shared" si="10"/>
        <v>1.3179000000000001</v>
      </c>
      <c r="CE97" s="346">
        <f t="shared" si="10"/>
        <v>1.2717000000000001</v>
      </c>
      <c r="CF97" s="346">
        <f t="shared" si="10"/>
        <v>8.1100999999999992</v>
      </c>
      <c r="CG97" s="346">
        <f t="shared" si="10"/>
        <v>8.1036000000000001</v>
      </c>
      <c r="CH97" s="346">
        <f t="shared" si="10"/>
        <v>6.5392000000000001</v>
      </c>
      <c r="CI97" s="346">
        <f t="shared" si="10"/>
        <v>0.70330999999999999</v>
      </c>
      <c r="CJ97" s="346">
        <f t="shared" si="10"/>
        <v>1</v>
      </c>
    </row>
    <row r="99" spans="74:88" x14ac:dyDescent="0.2">
      <c r="BX99" s="346">
        <f t="shared" ref="BX99:CJ99" si="11">BX96-BX97</f>
        <v>7.8800000000000097</v>
      </c>
      <c r="BY99" s="346">
        <f t="shared" si="11"/>
        <v>7.8500000000000014E-2</v>
      </c>
      <c r="BZ99" s="346">
        <f t="shared" si="11"/>
        <v>3.7000000000000033E-2</v>
      </c>
      <c r="CA99" s="346">
        <f t="shared" si="11"/>
        <v>2.7499999999999969E-2</v>
      </c>
      <c r="CB99" s="346">
        <f t="shared" si="11"/>
        <v>114.19000000000005</v>
      </c>
      <c r="CC99" s="346">
        <f t="shared" si="11"/>
        <v>2.3790000000000013</v>
      </c>
      <c r="CD99" s="346">
        <f t="shared" si="11"/>
        <v>6.9099999999999939E-2</v>
      </c>
      <c r="CE99" s="346">
        <f t="shared" si="11"/>
        <v>3.8200000000000012E-2</v>
      </c>
      <c r="CF99" s="346">
        <f t="shared" si="11"/>
        <v>0.41720000000000113</v>
      </c>
      <c r="CG99" s="346">
        <f t="shared" si="11"/>
        <v>0.39139999999999908</v>
      </c>
      <c r="CH99" s="346">
        <f t="shared" si="11"/>
        <v>0.20069999999999943</v>
      </c>
      <c r="CI99" s="346">
        <f t="shared" si="11"/>
        <v>1.5260000000000051E-2</v>
      </c>
      <c r="CJ99" s="346">
        <f t="shared" si="11"/>
        <v>0</v>
      </c>
    </row>
  </sheetData>
  <mergeCells count="23">
    <mergeCell ref="BE6:BF6"/>
    <mergeCell ref="BH6:BI6"/>
    <mergeCell ref="BK6:BL6"/>
    <mergeCell ref="BN6:BO6"/>
    <mergeCell ref="BQ6:BR6"/>
    <mergeCell ref="BB6:BC6"/>
    <mergeCell ref="U6:V6"/>
    <mergeCell ref="X6:Y6"/>
    <mergeCell ref="AA6:AB6"/>
    <mergeCell ref="AD6:AE6"/>
    <mergeCell ref="AG6:AH6"/>
    <mergeCell ref="AJ6:AK6"/>
    <mergeCell ref="AM6:AN6"/>
    <mergeCell ref="AP6:AQ6"/>
    <mergeCell ref="AS6:AT6"/>
    <mergeCell ref="AV6:AW6"/>
    <mergeCell ref="AY6:AZ6"/>
    <mergeCell ref="R6:S6"/>
    <mergeCell ref="C6:D6"/>
    <mergeCell ref="F6:G6"/>
    <mergeCell ref="I6:J6"/>
    <mergeCell ref="L6:M6"/>
    <mergeCell ref="O6:P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60"/>
  <sheetViews>
    <sheetView zoomScale="86" zoomScaleNormal="86" workbookViewId="0">
      <pane xSplit="2" ySplit="13" topLeftCell="BD14" activePane="bottomRight" state="frozen"/>
      <selection pane="topRight" activeCell="C1" sqref="C1"/>
      <selection pane="bottomLeft" activeCell="A14" sqref="A14"/>
      <selection pane="bottomRight" activeCell="BI15" sqref="BI15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0.28515625" style="158" customWidth="1"/>
    <col min="18" max="18" width="19.5703125" style="158" customWidth="1"/>
    <col min="19" max="22" width="18.42578125" style="158" customWidth="1"/>
    <col min="23" max="23" width="10.5703125" style="158" customWidth="1"/>
    <col min="24" max="24" width="19.5703125" style="158" customWidth="1"/>
    <col min="25" max="25" width="22" style="158" customWidth="1"/>
    <col min="26" max="26" width="10" style="158" customWidth="1"/>
    <col min="27" max="27" width="20.42578125" style="158" customWidth="1"/>
    <col min="28" max="28" width="19.28515625" style="158" customWidth="1"/>
    <col min="29" max="29" width="10.7109375" style="158" customWidth="1"/>
    <col min="30" max="30" width="20.42578125" style="158" customWidth="1"/>
    <col min="31" max="31" width="17.5703125" style="158" customWidth="1"/>
    <col min="32" max="32" width="9.85546875" style="158" customWidth="1"/>
    <col min="33" max="33" width="18.42578125" style="158" customWidth="1"/>
    <col min="34" max="34" width="17.140625" style="158" customWidth="1"/>
    <col min="35" max="35" width="10.28515625" style="158" customWidth="1"/>
    <col min="36" max="36" width="20.140625" style="158" customWidth="1"/>
    <col min="37" max="37" width="18.7109375" style="158" customWidth="1"/>
    <col min="38" max="38" width="9.85546875" style="158" customWidth="1"/>
    <col min="39" max="39" width="20.28515625" style="158" customWidth="1"/>
    <col min="40" max="40" width="18.85546875" style="158" customWidth="1"/>
    <col min="41" max="41" width="9.140625" style="158" customWidth="1"/>
    <col min="42" max="42" width="21.28515625" style="158" customWidth="1"/>
    <col min="43" max="43" width="19.85546875" style="158" customWidth="1"/>
    <col min="44" max="44" width="10" style="158" customWidth="1"/>
    <col min="45" max="46" width="19.85546875" style="158" customWidth="1"/>
    <col min="47" max="47" width="10.5703125" style="158" customWidth="1"/>
    <col min="48" max="48" width="18" style="158" customWidth="1"/>
    <col min="49" max="49" width="16.140625" style="158" customWidth="1"/>
    <col min="50" max="50" width="8.7109375" style="158" customWidth="1"/>
    <col min="51" max="51" width="21.7109375" style="158" customWidth="1"/>
    <col min="52" max="52" width="18" style="158" customWidth="1"/>
    <col min="53" max="53" width="9.85546875" style="158" customWidth="1"/>
    <col min="54" max="54" width="17.7109375" style="158" customWidth="1"/>
    <col min="55" max="55" width="18.42578125" style="158" customWidth="1"/>
    <col min="56" max="56" width="10.5703125" style="158" customWidth="1"/>
    <col min="57" max="57" width="18.28515625" style="158" customWidth="1"/>
    <col min="58" max="58" width="16.42578125" style="158" customWidth="1"/>
    <col min="59" max="59" width="10.7109375" style="158" customWidth="1"/>
    <col min="60" max="60" width="18.5703125" style="161" customWidth="1"/>
    <col min="61" max="61" width="16.7109375" style="161" customWidth="1"/>
    <col min="62" max="63" width="20.28515625" style="158" customWidth="1"/>
    <col min="64" max="64" width="14.7109375" style="159" customWidth="1"/>
    <col min="65" max="65" width="14.140625" style="160" customWidth="1"/>
    <col min="66" max="66" width="21" style="160" customWidth="1"/>
    <col min="67" max="67" width="16.5703125" style="160" customWidth="1"/>
    <col min="68" max="69" width="11.7109375" style="160" customWidth="1"/>
    <col min="70" max="70" width="11.7109375" style="107" customWidth="1"/>
    <col min="71" max="71" width="19.5703125" style="160" customWidth="1"/>
    <col min="72" max="72" width="13.85546875" style="160" customWidth="1"/>
    <col min="73" max="77" width="11.7109375" style="160" customWidth="1"/>
    <col min="78" max="78" width="12.5703125" style="108" customWidth="1"/>
    <col min="79" max="79" width="11.7109375" style="107" customWidth="1"/>
    <col min="80" max="92" width="13.28515625" style="160" customWidth="1"/>
    <col min="93" max="161" width="13.28515625" style="159" customWidth="1"/>
    <col min="162" max="16384" width="9.140625" style="158"/>
  </cols>
  <sheetData>
    <row r="1" spans="1:164" x14ac:dyDescent="0.2">
      <c r="B1" s="159"/>
      <c r="BH1" s="158"/>
      <c r="BI1" s="158"/>
      <c r="BL1" s="158"/>
      <c r="BM1" s="163"/>
      <c r="BR1" s="160"/>
      <c r="BT1" s="107"/>
      <c r="BZ1" s="160"/>
      <c r="CA1" s="160"/>
      <c r="CB1" s="108"/>
      <c r="CC1" s="107"/>
      <c r="FF1" s="159"/>
      <c r="FG1" s="159"/>
      <c r="FH1" s="159"/>
    </row>
    <row r="2" spans="1:164" x14ac:dyDescent="0.2">
      <c r="B2" s="159"/>
      <c r="BH2" s="158"/>
      <c r="BI2" s="158"/>
      <c r="BL2" s="158"/>
      <c r="BM2" s="163"/>
      <c r="BR2" s="160"/>
      <c r="BT2" s="107"/>
      <c r="BZ2" s="160"/>
      <c r="CA2" s="160"/>
      <c r="CB2" s="108"/>
      <c r="CC2" s="107"/>
      <c r="FF2" s="159"/>
      <c r="FG2" s="159"/>
      <c r="FH2" s="159"/>
    </row>
    <row r="3" spans="1:164" x14ac:dyDescent="0.2">
      <c r="A3" s="265" t="s">
        <v>32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 t="s">
        <v>0</v>
      </c>
      <c r="AI3" s="267"/>
      <c r="AJ3" s="267"/>
      <c r="AK3" s="267"/>
      <c r="AL3" s="267"/>
      <c r="AM3" s="267"/>
      <c r="AN3" s="268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02"/>
      <c r="BI3" s="202"/>
      <c r="BJ3" s="159"/>
      <c r="BK3" s="159"/>
      <c r="BR3" s="160"/>
      <c r="BS3" s="107"/>
    </row>
    <row r="4" spans="1:164" x14ac:dyDescent="0.2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8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02"/>
      <c r="BI4" s="202"/>
      <c r="BJ4" s="159"/>
      <c r="BK4" s="159"/>
      <c r="BR4" s="160"/>
      <c r="BS4" s="107"/>
    </row>
    <row r="5" spans="1:164" x14ac:dyDescent="0.2">
      <c r="A5" s="270"/>
      <c r="B5" s="271" t="s">
        <v>180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72"/>
      <c r="BI5" s="272"/>
      <c r="BJ5" s="274"/>
      <c r="BK5" s="274"/>
      <c r="BL5" s="274"/>
      <c r="BM5" s="275"/>
      <c r="BN5" s="275"/>
      <c r="BO5" s="275"/>
      <c r="BP5" s="275"/>
      <c r="BR5" s="160"/>
      <c r="BS5" s="107"/>
    </row>
    <row r="6" spans="1:164" s="196" customFormat="1" ht="13.5" thickBot="1" x14ac:dyDescent="0.25">
      <c r="A6" s="276" t="s">
        <v>1</v>
      </c>
      <c r="B6" s="277"/>
      <c r="C6" s="374" t="s">
        <v>181</v>
      </c>
      <c r="D6" s="374"/>
      <c r="E6" s="360"/>
      <c r="F6" s="374" t="s">
        <v>182</v>
      </c>
      <c r="G6" s="374"/>
      <c r="H6" s="279"/>
      <c r="I6" s="374" t="s">
        <v>183</v>
      </c>
      <c r="J6" s="374"/>
      <c r="K6" s="279"/>
      <c r="L6" s="374" t="s">
        <v>184</v>
      </c>
      <c r="M6" s="374"/>
      <c r="N6" s="280"/>
      <c r="O6" s="374" t="s">
        <v>185</v>
      </c>
      <c r="P6" s="374"/>
      <c r="Q6" s="279"/>
      <c r="R6" s="374" t="s">
        <v>186</v>
      </c>
      <c r="S6" s="374"/>
      <c r="T6" s="360"/>
      <c r="U6" s="374" t="s">
        <v>202</v>
      </c>
      <c r="V6" s="374"/>
      <c r="W6" s="279"/>
      <c r="X6" s="374" t="s">
        <v>187</v>
      </c>
      <c r="Y6" s="374"/>
      <c r="Z6" s="280"/>
      <c r="AA6" s="374" t="s">
        <v>188</v>
      </c>
      <c r="AB6" s="374"/>
      <c r="AC6" s="280"/>
      <c r="AD6" s="374" t="s">
        <v>189</v>
      </c>
      <c r="AE6" s="374"/>
      <c r="AF6" s="279"/>
      <c r="AG6" s="374" t="s">
        <v>190</v>
      </c>
      <c r="AH6" s="374"/>
      <c r="AI6" s="279"/>
      <c r="AJ6" s="374" t="s">
        <v>191</v>
      </c>
      <c r="AK6" s="374"/>
      <c r="AL6" s="279"/>
      <c r="AM6" s="374" t="s">
        <v>192</v>
      </c>
      <c r="AN6" s="374"/>
      <c r="AO6" s="279"/>
      <c r="AP6" s="374" t="s">
        <v>193</v>
      </c>
      <c r="AQ6" s="374"/>
      <c r="AR6" s="360"/>
      <c r="AS6" s="374" t="s">
        <v>194</v>
      </c>
      <c r="AT6" s="374"/>
      <c r="AU6" s="279"/>
      <c r="AV6" s="374" t="s">
        <v>195</v>
      </c>
      <c r="AW6" s="374"/>
      <c r="AX6" s="279"/>
      <c r="AY6" s="374" t="s">
        <v>196</v>
      </c>
      <c r="AZ6" s="374"/>
      <c r="BA6" s="279"/>
      <c r="BB6" s="374" t="s">
        <v>197</v>
      </c>
      <c r="BC6" s="374"/>
      <c r="BD6" s="279"/>
      <c r="BE6" s="374" t="s">
        <v>198</v>
      </c>
      <c r="BF6" s="374"/>
      <c r="BG6" s="279"/>
      <c r="BH6" s="374" t="s">
        <v>2</v>
      </c>
      <c r="BI6" s="374"/>
      <c r="BJ6" s="282"/>
      <c r="BK6" s="282"/>
      <c r="BL6" s="361"/>
      <c r="BM6" s="344"/>
      <c r="BN6" s="344"/>
      <c r="BO6" s="344"/>
      <c r="BP6" s="344"/>
      <c r="BQ6" s="344"/>
      <c r="BR6" s="275"/>
      <c r="BS6" s="107"/>
      <c r="BT6" s="160"/>
      <c r="BU6" s="160"/>
      <c r="BV6" s="160"/>
      <c r="BW6" s="160"/>
      <c r="BX6" s="160"/>
      <c r="BY6" s="160"/>
      <c r="BZ6" s="108"/>
      <c r="CA6" s="107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</row>
    <row r="7" spans="1:164" ht="13.5" thickTop="1" x14ac:dyDescent="0.2">
      <c r="A7" s="270"/>
      <c r="B7" s="28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84"/>
      <c r="BI7" s="284"/>
      <c r="BJ7" s="286"/>
      <c r="BK7" s="286"/>
      <c r="BL7" s="286"/>
      <c r="BM7" s="275"/>
      <c r="BN7" s="275"/>
      <c r="BO7" s="275"/>
      <c r="BP7" s="275"/>
      <c r="BQ7" s="275"/>
      <c r="BR7" s="275"/>
      <c r="BS7" s="107"/>
    </row>
    <row r="8" spans="1:164" x14ac:dyDescent="0.2">
      <c r="A8" s="270"/>
      <c r="B8" s="283"/>
      <c r="C8" s="284"/>
      <c r="D8" s="284" t="s">
        <v>3</v>
      </c>
      <c r="E8" s="284"/>
      <c r="F8" s="284"/>
      <c r="G8" s="284" t="s">
        <v>3</v>
      </c>
      <c r="H8" s="267"/>
      <c r="I8" s="284"/>
      <c r="J8" s="284" t="s">
        <v>3</v>
      </c>
      <c r="K8" s="267"/>
      <c r="L8" s="284"/>
      <c r="M8" s="284" t="s">
        <v>3</v>
      </c>
      <c r="N8" s="267"/>
      <c r="O8" s="284"/>
      <c r="P8" s="284" t="s">
        <v>3</v>
      </c>
      <c r="Q8" s="267"/>
      <c r="R8" s="284"/>
      <c r="S8" s="284" t="s">
        <v>3</v>
      </c>
      <c r="T8" s="284"/>
      <c r="U8" s="284"/>
      <c r="V8" s="284" t="s">
        <v>3</v>
      </c>
      <c r="W8" s="267"/>
      <c r="X8" s="284"/>
      <c r="Y8" s="284" t="s">
        <v>3</v>
      </c>
      <c r="Z8" s="267"/>
      <c r="AA8" s="284"/>
      <c r="AB8" s="284" t="s">
        <v>3</v>
      </c>
      <c r="AC8" s="267"/>
      <c r="AD8" s="284"/>
      <c r="AE8" s="284" t="s">
        <v>3</v>
      </c>
      <c r="AF8" s="267"/>
      <c r="AG8" s="284"/>
      <c r="AH8" s="284" t="s">
        <v>3</v>
      </c>
      <c r="AI8" s="267"/>
      <c r="AJ8" s="284"/>
      <c r="AK8" s="284" t="s">
        <v>3</v>
      </c>
      <c r="AL8" s="267"/>
      <c r="AM8" s="284"/>
      <c r="AN8" s="284" t="s">
        <v>3</v>
      </c>
      <c r="AO8" s="267"/>
      <c r="AP8" s="284"/>
      <c r="AQ8" s="284" t="s">
        <v>3</v>
      </c>
      <c r="AR8" s="284"/>
      <c r="AS8" s="284"/>
      <c r="AT8" s="284" t="s">
        <v>3</v>
      </c>
      <c r="AU8" s="267"/>
      <c r="AV8" s="284"/>
      <c r="AW8" s="284" t="s">
        <v>3</v>
      </c>
      <c r="AX8" s="267"/>
      <c r="AY8" s="284"/>
      <c r="AZ8" s="284" t="s">
        <v>3</v>
      </c>
      <c r="BA8" s="267"/>
      <c r="BB8" s="284"/>
      <c r="BC8" s="284" t="s">
        <v>3</v>
      </c>
      <c r="BD8" s="267"/>
      <c r="BE8" s="284"/>
      <c r="BF8" s="284" t="s">
        <v>3</v>
      </c>
      <c r="BG8" s="267"/>
      <c r="BH8" s="284"/>
      <c r="BI8" s="284" t="s">
        <v>3</v>
      </c>
      <c r="BJ8" s="286"/>
      <c r="BK8" s="286"/>
      <c r="BL8" s="286"/>
      <c r="BM8" s="275"/>
      <c r="BN8" s="275"/>
      <c r="BO8" s="275"/>
      <c r="BP8" s="275"/>
      <c r="BQ8" s="275"/>
      <c r="BR8" s="275"/>
      <c r="BS8" s="107"/>
    </row>
    <row r="9" spans="1:164" x14ac:dyDescent="0.2">
      <c r="A9" s="287"/>
      <c r="B9" s="283"/>
      <c r="C9" s="284" t="s">
        <v>3</v>
      </c>
      <c r="D9" s="284" t="s">
        <v>19</v>
      </c>
      <c r="E9" s="284"/>
      <c r="F9" s="284" t="s">
        <v>3</v>
      </c>
      <c r="G9" s="284" t="s">
        <v>19</v>
      </c>
      <c r="H9" s="284"/>
      <c r="I9" s="284" t="s">
        <v>3</v>
      </c>
      <c r="J9" s="284" t="s">
        <v>19</v>
      </c>
      <c r="K9" s="284"/>
      <c r="L9" s="284" t="s">
        <v>3</v>
      </c>
      <c r="M9" s="284" t="s">
        <v>19</v>
      </c>
      <c r="N9" s="284"/>
      <c r="O9" s="284" t="s">
        <v>3</v>
      </c>
      <c r="P9" s="284" t="s">
        <v>19</v>
      </c>
      <c r="Q9" s="284"/>
      <c r="R9" s="284" t="s">
        <v>3</v>
      </c>
      <c r="S9" s="284" t="s">
        <v>19</v>
      </c>
      <c r="T9" s="284"/>
      <c r="U9" s="284" t="s">
        <v>3</v>
      </c>
      <c r="V9" s="284" t="s">
        <v>19</v>
      </c>
      <c r="W9" s="284"/>
      <c r="X9" s="284" t="s">
        <v>3</v>
      </c>
      <c r="Y9" s="284" t="s">
        <v>19</v>
      </c>
      <c r="Z9" s="284"/>
      <c r="AA9" s="284" t="s">
        <v>3</v>
      </c>
      <c r="AB9" s="284" t="s">
        <v>19</v>
      </c>
      <c r="AC9" s="284"/>
      <c r="AD9" s="284" t="s">
        <v>3</v>
      </c>
      <c r="AE9" s="284" t="s">
        <v>19</v>
      </c>
      <c r="AF9" s="284"/>
      <c r="AG9" s="284" t="s">
        <v>3</v>
      </c>
      <c r="AH9" s="284" t="s">
        <v>19</v>
      </c>
      <c r="AI9" s="284"/>
      <c r="AJ9" s="284" t="s">
        <v>3</v>
      </c>
      <c r="AK9" s="284" t="s">
        <v>19</v>
      </c>
      <c r="AL9" s="284"/>
      <c r="AM9" s="284" t="s">
        <v>3</v>
      </c>
      <c r="AN9" s="284" t="s">
        <v>19</v>
      </c>
      <c r="AO9" s="284"/>
      <c r="AP9" s="284" t="s">
        <v>3</v>
      </c>
      <c r="AQ9" s="284" t="s">
        <v>19</v>
      </c>
      <c r="AR9" s="284"/>
      <c r="AS9" s="284" t="s">
        <v>3</v>
      </c>
      <c r="AT9" s="284" t="s">
        <v>19</v>
      </c>
      <c r="AU9" s="284"/>
      <c r="AV9" s="284" t="s">
        <v>3</v>
      </c>
      <c r="AW9" s="284" t="s">
        <v>19</v>
      </c>
      <c r="AX9" s="284"/>
      <c r="AY9" s="284" t="s">
        <v>3</v>
      </c>
      <c r="AZ9" s="284" t="s">
        <v>19</v>
      </c>
      <c r="BA9" s="284"/>
      <c r="BB9" s="284" t="s">
        <v>3</v>
      </c>
      <c r="BC9" s="284" t="s">
        <v>19</v>
      </c>
      <c r="BD9" s="284"/>
      <c r="BE9" s="284" t="s">
        <v>3</v>
      </c>
      <c r="BF9" s="284" t="s">
        <v>19</v>
      </c>
      <c r="BG9" s="284"/>
      <c r="BH9" s="284" t="s">
        <v>3</v>
      </c>
      <c r="BI9" s="284" t="s">
        <v>19</v>
      </c>
      <c r="BJ9" s="286"/>
      <c r="BK9" s="286"/>
      <c r="BL9" s="286"/>
      <c r="BM9" s="345"/>
      <c r="BN9" s="345"/>
      <c r="BO9" s="345"/>
      <c r="BP9" s="345"/>
      <c r="BQ9" s="345"/>
      <c r="BR9" s="345"/>
      <c r="BS9" s="107"/>
    </row>
    <row r="10" spans="1:164" x14ac:dyDescent="0.2">
      <c r="A10" s="270"/>
      <c r="B10" s="288" t="s">
        <v>20</v>
      </c>
      <c r="C10" s="284" t="s">
        <v>23</v>
      </c>
      <c r="D10" s="284" t="s">
        <v>21</v>
      </c>
      <c r="E10" s="284"/>
      <c r="F10" s="284" t="s">
        <v>23</v>
      </c>
      <c r="G10" s="284" t="s">
        <v>21</v>
      </c>
      <c r="H10" s="284"/>
      <c r="I10" s="284" t="s">
        <v>23</v>
      </c>
      <c r="J10" s="284" t="s">
        <v>21</v>
      </c>
      <c r="K10" s="284"/>
      <c r="L10" s="284" t="s">
        <v>23</v>
      </c>
      <c r="M10" s="284" t="s">
        <v>21</v>
      </c>
      <c r="N10" s="284"/>
      <c r="O10" s="284" t="s">
        <v>23</v>
      </c>
      <c r="P10" s="284" t="s">
        <v>21</v>
      </c>
      <c r="Q10" s="284"/>
      <c r="R10" s="284" t="s">
        <v>23</v>
      </c>
      <c r="S10" s="284" t="s">
        <v>21</v>
      </c>
      <c r="T10" s="284"/>
      <c r="U10" s="284" t="s">
        <v>23</v>
      </c>
      <c r="V10" s="284" t="s">
        <v>21</v>
      </c>
      <c r="W10" s="284"/>
      <c r="X10" s="284" t="s">
        <v>23</v>
      </c>
      <c r="Y10" s="284" t="s">
        <v>21</v>
      </c>
      <c r="Z10" s="284"/>
      <c r="AA10" s="284" t="s">
        <v>23</v>
      </c>
      <c r="AB10" s="284" t="s">
        <v>21</v>
      </c>
      <c r="AC10" s="284"/>
      <c r="AD10" s="284" t="s">
        <v>23</v>
      </c>
      <c r="AE10" s="284" t="s">
        <v>21</v>
      </c>
      <c r="AF10" s="284"/>
      <c r="AG10" s="284" t="s">
        <v>23</v>
      </c>
      <c r="AH10" s="284" t="s">
        <v>21</v>
      </c>
      <c r="AI10" s="284"/>
      <c r="AJ10" s="284" t="s">
        <v>23</v>
      </c>
      <c r="AK10" s="284" t="s">
        <v>21</v>
      </c>
      <c r="AL10" s="284"/>
      <c r="AM10" s="284" t="s">
        <v>23</v>
      </c>
      <c r="AN10" s="284" t="s">
        <v>21</v>
      </c>
      <c r="AO10" s="284"/>
      <c r="AP10" s="284" t="s">
        <v>23</v>
      </c>
      <c r="AQ10" s="284" t="s">
        <v>21</v>
      </c>
      <c r="AR10" s="284"/>
      <c r="AS10" s="284" t="s">
        <v>23</v>
      </c>
      <c r="AT10" s="284" t="s">
        <v>21</v>
      </c>
      <c r="AU10" s="284"/>
      <c r="AV10" s="284" t="s">
        <v>23</v>
      </c>
      <c r="AW10" s="284" t="s">
        <v>21</v>
      </c>
      <c r="AX10" s="284"/>
      <c r="AY10" s="284" t="s">
        <v>23</v>
      </c>
      <c r="AZ10" s="284" t="s">
        <v>21</v>
      </c>
      <c r="BA10" s="284"/>
      <c r="BB10" s="284" t="s">
        <v>23</v>
      </c>
      <c r="BC10" s="284" t="s">
        <v>21</v>
      </c>
      <c r="BD10" s="284"/>
      <c r="BE10" s="284" t="s">
        <v>23</v>
      </c>
      <c r="BF10" s="284" t="s">
        <v>21</v>
      </c>
      <c r="BG10" s="284"/>
      <c r="BH10" s="284" t="s">
        <v>24</v>
      </c>
      <c r="BI10" s="284" t="s">
        <v>21</v>
      </c>
      <c r="BJ10" s="286"/>
      <c r="BK10" s="286"/>
      <c r="BL10" s="286"/>
      <c r="BM10" s="345"/>
      <c r="BN10" s="345"/>
      <c r="BO10" s="345"/>
      <c r="BP10" s="345"/>
      <c r="BQ10" s="345"/>
      <c r="BR10" s="345"/>
      <c r="BS10" s="107"/>
    </row>
    <row r="11" spans="1:164" s="210" customFormat="1" ht="15.75" customHeight="1" x14ac:dyDescent="0.2">
      <c r="A11" s="289"/>
      <c r="B11" s="290"/>
      <c r="C11" s="284"/>
      <c r="D11" s="284" t="s">
        <v>22</v>
      </c>
      <c r="E11" s="284"/>
      <c r="F11" s="284"/>
      <c r="G11" s="284" t="s">
        <v>22</v>
      </c>
      <c r="H11" s="284"/>
      <c r="I11" s="284"/>
      <c r="J11" s="284" t="s">
        <v>22</v>
      </c>
      <c r="K11" s="284"/>
      <c r="L11" s="284"/>
      <c r="M11" s="284" t="s">
        <v>22</v>
      </c>
      <c r="N11" s="284"/>
      <c r="O11" s="284"/>
      <c r="P11" s="284" t="s">
        <v>22</v>
      </c>
      <c r="Q11" s="284"/>
      <c r="R11" s="284"/>
      <c r="S11" s="284" t="s">
        <v>22</v>
      </c>
      <c r="T11" s="284"/>
      <c r="U11" s="284"/>
      <c r="V11" s="284" t="s">
        <v>22</v>
      </c>
      <c r="W11" s="284"/>
      <c r="X11" s="284"/>
      <c r="Y11" s="284" t="s">
        <v>22</v>
      </c>
      <c r="Z11" s="284"/>
      <c r="AA11" s="284"/>
      <c r="AB11" s="284" t="s">
        <v>22</v>
      </c>
      <c r="AC11" s="284"/>
      <c r="AD11" s="284"/>
      <c r="AE11" s="284" t="s">
        <v>22</v>
      </c>
      <c r="AF11" s="284"/>
      <c r="AG11" s="284"/>
      <c r="AH11" s="284" t="s">
        <v>22</v>
      </c>
      <c r="AI11" s="284"/>
      <c r="AJ11" s="284"/>
      <c r="AK11" s="284" t="s">
        <v>22</v>
      </c>
      <c r="AL11" s="284"/>
      <c r="AM11" s="284"/>
      <c r="AN11" s="284" t="s">
        <v>22</v>
      </c>
      <c r="AO11" s="284"/>
      <c r="AP11" s="284"/>
      <c r="AQ11" s="284" t="s">
        <v>22</v>
      </c>
      <c r="AR11" s="284"/>
      <c r="AS11" s="284"/>
      <c r="AT11" s="284" t="s">
        <v>22</v>
      </c>
      <c r="AU11" s="284"/>
      <c r="AV11" s="284"/>
      <c r="AW11" s="284" t="s">
        <v>22</v>
      </c>
      <c r="AX11" s="284"/>
      <c r="AY11" s="284"/>
      <c r="AZ11" s="284" t="s">
        <v>22</v>
      </c>
      <c r="BA11" s="284"/>
      <c r="BB11" s="284"/>
      <c r="BC11" s="284" t="s">
        <v>22</v>
      </c>
      <c r="BD11" s="284"/>
      <c r="BE11" s="284"/>
      <c r="BF11" s="284" t="s">
        <v>22</v>
      </c>
      <c r="BG11" s="284"/>
      <c r="BH11" s="284"/>
      <c r="BI11" s="284" t="s">
        <v>22</v>
      </c>
      <c r="BJ11" s="286"/>
      <c r="BK11" s="286"/>
      <c r="BL11" s="286"/>
      <c r="BM11" s="345"/>
      <c r="BN11" s="345"/>
      <c r="BO11" s="345"/>
      <c r="BP11" s="345"/>
      <c r="BQ11" s="345"/>
      <c r="BR11" s="345"/>
      <c r="BS11" s="114"/>
      <c r="BT11" s="212"/>
      <c r="BU11" s="212"/>
      <c r="BV11" s="212"/>
      <c r="BW11" s="212"/>
      <c r="BX11" s="212"/>
      <c r="BY11" s="212"/>
      <c r="BZ11" s="116"/>
      <c r="CA11" s="114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</row>
    <row r="12" spans="1:164" x14ac:dyDescent="0.2">
      <c r="A12" s="270"/>
      <c r="B12" s="283"/>
      <c r="C12" s="284"/>
      <c r="D12" s="284" t="s">
        <v>4</v>
      </c>
      <c r="E12" s="284"/>
      <c r="F12" s="284"/>
      <c r="G12" s="284" t="s">
        <v>4</v>
      </c>
      <c r="H12" s="284"/>
      <c r="I12" s="284"/>
      <c r="J12" s="284" t="s">
        <v>4</v>
      </c>
      <c r="K12" s="284"/>
      <c r="L12" s="284"/>
      <c r="M12" s="284" t="s">
        <v>4</v>
      </c>
      <c r="N12" s="267"/>
      <c r="O12" s="284"/>
      <c r="P12" s="284" t="s">
        <v>4</v>
      </c>
      <c r="Q12" s="284"/>
      <c r="R12" s="284"/>
      <c r="S12" s="284" t="s">
        <v>4</v>
      </c>
      <c r="T12" s="284"/>
      <c r="U12" s="284"/>
      <c r="V12" s="284" t="s">
        <v>4</v>
      </c>
      <c r="W12" s="284"/>
      <c r="X12" s="284"/>
      <c r="Y12" s="284" t="s">
        <v>4</v>
      </c>
      <c r="Z12" s="284"/>
      <c r="AA12" s="284"/>
      <c r="AB12" s="284" t="s">
        <v>4</v>
      </c>
      <c r="AC12" s="284"/>
      <c r="AD12" s="284"/>
      <c r="AE12" s="284" t="s">
        <v>4</v>
      </c>
      <c r="AF12" s="284"/>
      <c r="AG12" s="284"/>
      <c r="AH12" s="284" t="s">
        <v>4</v>
      </c>
      <c r="AI12" s="284"/>
      <c r="AJ12" s="284"/>
      <c r="AK12" s="284" t="s">
        <v>4</v>
      </c>
      <c r="AL12" s="284"/>
      <c r="AM12" s="284"/>
      <c r="AN12" s="284" t="s">
        <v>4</v>
      </c>
      <c r="AO12" s="284"/>
      <c r="AP12" s="284"/>
      <c r="AQ12" s="284" t="s">
        <v>4</v>
      </c>
      <c r="AR12" s="284"/>
      <c r="AS12" s="284"/>
      <c r="AT12" s="284" t="s">
        <v>4</v>
      </c>
      <c r="AU12" s="284"/>
      <c r="AV12" s="284"/>
      <c r="AW12" s="284" t="s">
        <v>4</v>
      </c>
      <c r="AX12" s="284"/>
      <c r="AY12" s="284"/>
      <c r="AZ12" s="284" t="s">
        <v>4</v>
      </c>
      <c r="BA12" s="284"/>
      <c r="BB12" s="284"/>
      <c r="BC12" s="284" t="s">
        <v>4</v>
      </c>
      <c r="BD12" s="284"/>
      <c r="BE12" s="284"/>
      <c r="BF12" s="284" t="s">
        <v>4</v>
      </c>
      <c r="BG12" s="284"/>
      <c r="BH12" s="284"/>
      <c r="BI12" s="284" t="s">
        <v>4</v>
      </c>
      <c r="BJ12" s="286"/>
      <c r="BK12" s="286"/>
      <c r="BL12" s="286"/>
      <c r="BM12" s="275"/>
      <c r="BN12" s="345"/>
      <c r="BO12" s="345"/>
      <c r="BP12" s="345"/>
      <c r="BQ12" s="345"/>
      <c r="BR12" s="345"/>
      <c r="BS12" s="117"/>
    </row>
    <row r="13" spans="1:164" s="206" customFormat="1" x14ac:dyDescent="0.2">
      <c r="A13" s="291"/>
      <c r="B13" s="292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4"/>
      <c r="BJ13" s="286"/>
      <c r="BK13" s="286"/>
      <c r="BL13" s="286"/>
      <c r="BM13" s="275"/>
      <c r="BN13" s="275"/>
      <c r="BO13" s="275"/>
      <c r="BP13" s="275"/>
      <c r="BQ13" s="275"/>
      <c r="BR13" s="275"/>
      <c r="BS13" s="107"/>
      <c r="BT13" s="160"/>
      <c r="BU13" s="160"/>
      <c r="BV13" s="160"/>
      <c r="BW13" s="160"/>
      <c r="BX13" s="160"/>
      <c r="BY13" s="160"/>
      <c r="BZ13" s="108"/>
      <c r="CA13" s="107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</row>
    <row r="14" spans="1:164" x14ac:dyDescent="0.2">
      <c r="A14" s="295" t="s">
        <v>1</v>
      </c>
      <c r="B14" s="283"/>
      <c r="C14" s="266"/>
      <c r="D14" s="267"/>
      <c r="E14" s="267"/>
      <c r="F14" s="267"/>
      <c r="G14" s="267"/>
      <c r="H14" s="267"/>
      <c r="I14" s="266"/>
      <c r="J14" s="267"/>
      <c r="K14" s="267"/>
      <c r="L14" s="266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84"/>
      <c r="BJ14" s="286"/>
      <c r="BK14" s="286"/>
      <c r="BL14" s="286"/>
      <c r="BM14" s="275"/>
      <c r="BN14" s="275"/>
      <c r="BO14" s="275"/>
      <c r="BP14" s="275"/>
      <c r="BQ14" s="275"/>
      <c r="BR14" s="275"/>
      <c r="BS14" s="107"/>
    </row>
    <row r="15" spans="1:164" x14ac:dyDescent="0.2">
      <c r="A15" s="287">
        <v>1</v>
      </c>
      <c r="B15" s="296" t="s">
        <v>5</v>
      </c>
      <c r="C15" s="297">
        <v>102.54</v>
      </c>
      <c r="D15" s="298">
        <v>120.51</v>
      </c>
      <c r="E15" s="298"/>
      <c r="F15" s="297">
        <v>102.6</v>
      </c>
      <c r="G15" s="298">
        <v>120.02</v>
      </c>
      <c r="H15" s="267"/>
      <c r="I15" s="297">
        <v>100.53</v>
      </c>
      <c r="J15" s="298">
        <v>122.92</v>
      </c>
      <c r="K15" s="267"/>
      <c r="L15" s="297">
        <v>100.93</v>
      </c>
      <c r="M15" s="298">
        <v>122.23</v>
      </c>
      <c r="N15" s="267"/>
      <c r="O15" s="297">
        <v>100.69</v>
      </c>
      <c r="P15" s="298">
        <v>122.58</v>
      </c>
      <c r="Q15" s="267"/>
      <c r="R15" s="297">
        <v>102.15</v>
      </c>
      <c r="S15" s="298">
        <v>121.25</v>
      </c>
      <c r="T15" s="298"/>
      <c r="U15" s="297">
        <v>103.47</v>
      </c>
      <c r="V15" s="298">
        <v>118.98</v>
      </c>
      <c r="W15" s="267"/>
      <c r="X15" s="297">
        <v>104.65</v>
      </c>
      <c r="Y15" s="298">
        <v>118.12</v>
      </c>
      <c r="Z15" s="267"/>
      <c r="AA15" s="297">
        <v>105.67</v>
      </c>
      <c r="AB15" s="298">
        <v>116.56</v>
      </c>
      <c r="AC15" s="267"/>
      <c r="AD15" s="297">
        <v>106.06</v>
      </c>
      <c r="AE15" s="298">
        <v>115.79</v>
      </c>
      <c r="AF15" s="267"/>
      <c r="AG15" s="297">
        <v>105.6</v>
      </c>
      <c r="AH15" s="298">
        <v>117.03</v>
      </c>
      <c r="AI15" s="267"/>
      <c r="AJ15" s="297">
        <v>106.2</v>
      </c>
      <c r="AK15" s="298">
        <v>116.12</v>
      </c>
      <c r="AL15" s="267"/>
      <c r="AM15" s="297">
        <v>106.67</v>
      </c>
      <c r="AN15" s="298">
        <v>115.95</v>
      </c>
      <c r="AO15" s="267"/>
      <c r="AP15" s="297">
        <v>105.58</v>
      </c>
      <c r="AQ15" s="298">
        <v>116.8</v>
      </c>
      <c r="AR15" s="298"/>
      <c r="AS15" s="297">
        <v>106.21</v>
      </c>
      <c r="AT15" s="298">
        <v>116.04</v>
      </c>
      <c r="AU15" s="267"/>
      <c r="AV15" s="297">
        <v>104.33</v>
      </c>
      <c r="AW15" s="298">
        <v>118.57</v>
      </c>
      <c r="AX15" s="267"/>
      <c r="AY15" s="297">
        <v>105.46</v>
      </c>
      <c r="AZ15" s="298">
        <v>117.59</v>
      </c>
      <c r="BA15" s="267"/>
      <c r="BB15" s="297">
        <v>104.69</v>
      </c>
      <c r="BC15" s="298">
        <v>117.35</v>
      </c>
      <c r="BD15" s="267"/>
      <c r="BE15" s="297">
        <v>103.57</v>
      </c>
      <c r="BF15" s="298">
        <v>118.37</v>
      </c>
      <c r="BG15" s="267"/>
      <c r="BH15" s="297">
        <f>(C15+F15+I15+L15+O15+R15+U15+X15+AA15+AD15+AG15+AJ15+AM15+AP15+AS15+AV15+AY15+BB15+BE15)/19</f>
        <v>104.08421052631579</v>
      </c>
      <c r="BI15" s="298">
        <f>(D15+G15+J15+M15+P15+S15+V15+Y15+AB15+AE15+AH15+AK15+AN15+AQ15+AT15+AW15+AZ15+BC15+BF15)/19</f>
        <v>118.56736842105262</v>
      </c>
      <c r="BJ15" s="300"/>
      <c r="BK15" s="300"/>
      <c r="BL15" s="300"/>
      <c r="BM15" s="301"/>
      <c r="BN15" s="275"/>
      <c r="BO15" s="275"/>
      <c r="BP15" s="347"/>
      <c r="BQ15" s="347"/>
      <c r="BR15" s="275"/>
      <c r="BS15" s="107"/>
    </row>
    <row r="16" spans="1:164" s="202" customFormat="1" x14ac:dyDescent="0.2">
      <c r="A16" s="287">
        <v>2</v>
      </c>
      <c r="B16" s="296" t="s">
        <v>6</v>
      </c>
      <c r="C16" s="297">
        <v>0.75090000000000001</v>
      </c>
      <c r="D16" s="298">
        <v>164.57</v>
      </c>
      <c r="E16" s="298"/>
      <c r="F16" s="297">
        <v>0.75370000000000004</v>
      </c>
      <c r="G16" s="298">
        <v>163.38</v>
      </c>
      <c r="H16" s="267"/>
      <c r="I16" s="297">
        <v>0.77259999999999995</v>
      </c>
      <c r="J16" s="298">
        <v>159.94</v>
      </c>
      <c r="K16" s="267"/>
      <c r="L16" s="297">
        <v>0.77049999999999996</v>
      </c>
      <c r="M16" s="298">
        <v>160.11000000000001</v>
      </c>
      <c r="N16" s="267"/>
      <c r="O16" s="297">
        <v>0.7722</v>
      </c>
      <c r="P16" s="298">
        <v>159.84</v>
      </c>
      <c r="Q16" s="267"/>
      <c r="R16" s="297">
        <v>0.77600000000000002</v>
      </c>
      <c r="S16" s="298">
        <v>159.62</v>
      </c>
      <c r="T16" s="298"/>
      <c r="U16" s="297">
        <v>0.7601</v>
      </c>
      <c r="V16" s="298">
        <v>161.97999999999999</v>
      </c>
      <c r="W16" s="267"/>
      <c r="X16" s="297">
        <v>0.75309999999999999</v>
      </c>
      <c r="Y16" s="298">
        <v>164.13</v>
      </c>
      <c r="Z16" s="267"/>
      <c r="AA16" s="297">
        <v>0.75609999999999999</v>
      </c>
      <c r="AB16" s="298">
        <v>162.88999999999999</v>
      </c>
      <c r="AC16" s="267"/>
      <c r="AD16" s="297">
        <v>0.74939999999999996</v>
      </c>
      <c r="AE16" s="298">
        <v>163.88</v>
      </c>
      <c r="AF16" s="267"/>
      <c r="AG16" s="297">
        <v>0.75449999999999995</v>
      </c>
      <c r="AH16" s="298">
        <v>163.78</v>
      </c>
      <c r="AI16" s="267"/>
      <c r="AJ16" s="297">
        <v>0.75729999999999997</v>
      </c>
      <c r="AK16" s="298">
        <v>162.84</v>
      </c>
      <c r="AL16" s="267"/>
      <c r="AM16" s="297">
        <v>0.75849999999999995</v>
      </c>
      <c r="AN16" s="298">
        <v>163.06</v>
      </c>
      <c r="AO16" s="267"/>
      <c r="AP16" s="297">
        <v>0.75729999999999997</v>
      </c>
      <c r="AQ16" s="298">
        <v>162.84</v>
      </c>
      <c r="AR16" s="298"/>
      <c r="AS16" s="297">
        <v>0.7621</v>
      </c>
      <c r="AT16" s="298">
        <v>161.72</v>
      </c>
      <c r="AU16" s="267"/>
      <c r="AV16" s="297">
        <v>0.76170000000000004</v>
      </c>
      <c r="AW16" s="298">
        <v>162.38999999999999</v>
      </c>
      <c r="AX16" s="267"/>
      <c r="AY16" s="297">
        <v>0.76390000000000002</v>
      </c>
      <c r="AZ16" s="298">
        <v>162.34</v>
      </c>
      <c r="BA16" s="267"/>
      <c r="BB16" s="297">
        <v>0.75980000000000003</v>
      </c>
      <c r="BC16" s="298">
        <v>161.69999999999999</v>
      </c>
      <c r="BD16" s="267"/>
      <c r="BE16" s="297">
        <v>0.75960000000000005</v>
      </c>
      <c r="BF16" s="298">
        <v>161.4</v>
      </c>
      <c r="BG16" s="267"/>
      <c r="BH16" s="297">
        <f t="shared" ref="BH16:BH27" si="0">(C16+F16+I16+L16+O16+R16+U16+X16+AA16+AD16+AG16+AJ16+AM16+AP16+AS16+AV16+AY16+BB16+BE16)/19</f>
        <v>0.7604894736842106</v>
      </c>
      <c r="BI16" s="298">
        <f t="shared" ref="BI16:BI27" si="1">(D16+G16+J16+M16+P16+S16+V16+Y16+AB16+AE16+AH16+AK16+AN16+AQ16+AT16+AW16+AZ16+BC16+BF16)/19</f>
        <v>162.23210526315788</v>
      </c>
      <c r="BJ16" s="300"/>
      <c r="BK16" s="300"/>
      <c r="BL16" s="300"/>
      <c r="BM16" s="301"/>
      <c r="BN16" s="275"/>
      <c r="BO16" s="275"/>
      <c r="BP16" s="347"/>
      <c r="BQ16" s="347"/>
      <c r="BR16" s="275"/>
      <c r="BS16" s="107"/>
      <c r="BT16" s="160"/>
      <c r="BU16" s="160"/>
      <c r="BV16" s="160"/>
      <c r="BW16" s="160"/>
      <c r="BX16" s="160"/>
      <c r="BY16" s="160"/>
      <c r="BZ16" s="108"/>
      <c r="CA16" s="107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</row>
    <row r="17" spans="1:161" x14ac:dyDescent="0.2">
      <c r="A17" s="287">
        <v>3</v>
      </c>
      <c r="B17" s="296" t="s">
        <v>7</v>
      </c>
      <c r="C17" s="297">
        <v>0.97450000000000003</v>
      </c>
      <c r="D17" s="298">
        <v>126.8</v>
      </c>
      <c r="E17" s="298"/>
      <c r="F17" s="297">
        <v>0.97419999999999995</v>
      </c>
      <c r="G17" s="298">
        <v>126.4</v>
      </c>
      <c r="H17" s="267"/>
      <c r="I17" s="297">
        <v>0.97960000000000003</v>
      </c>
      <c r="J17" s="298">
        <v>126.14</v>
      </c>
      <c r="K17" s="267"/>
      <c r="L17" s="297">
        <v>0.97660000000000002</v>
      </c>
      <c r="M17" s="298">
        <v>126.33</v>
      </c>
      <c r="N17" s="267"/>
      <c r="O17" s="297">
        <v>0.9798</v>
      </c>
      <c r="P17" s="298">
        <v>125.97</v>
      </c>
      <c r="Q17" s="267"/>
      <c r="R17" s="297">
        <v>0.98499999999999999</v>
      </c>
      <c r="S17" s="298">
        <v>125.75</v>
      </c>
      <c r="T17" s="298"/>
      <c r="U17" s="297">
        <v>0.98029999999999995</v>
      </c>
      <c r="V17" s="298">
        <v>125.58</v>
      </c>
      <c r="W17" s="267"/>
      <c r="X17" s="297">
        <v>0.98499999999999999</v>
      </c>
      <c r="Y17" s="298">
        <v>125.49</v>
      </c>
      <c r="Z17" s="267"/>
      <c r="AA17" s="297">
        <v>0.98009999999999997</v>
      </c>
      <c r="AB17" s="298">
        <v>125.67</v>
      </c>
      <c r="AC17" s="267"/>
      <c r="AD17" s="297">
        <v>0.97870000000000001</v>
      </c>
      <c r="AE17" s="298">
        <v>125.48</v>
      </c>
      <c r="AF17" s="267"/>
      <c r="AG17" s="297">
        <v>0.98370000000000002</v>
      </c>
      <c r="AH17" s="298">
        <v>125.63</v>
      </c>
      <c r="AI17" s="267"/>
      <c r="AJ17" s="297">
        <v>0.98270000000000002</v>
      </c>
      <c r="AK17" s="298">
        <v>125.49</v>
      </c>
      <c r="AL17" s="267"/>
      <c r="AM17" s="297">
        <v>0.98740000000000006</v>
      </c>
      <c r="AN17" s="298">
        <v>125.26</v>
      </c>
      <c r="AO17" s="267"/>
      <c r="AP17" s="297">
        <v>0.98580000000000001</v>
      </c>
      <c r="AQ17" s="298">
        <v>125.1</v>
      </c>
      <c r="AR17" s="298"/>
      <c r="AS17" s="297">
        <v>0.98619999999999997</v>
      </c>
      <c r="AT17" s="298">
        <v>124.97</v>
      </c>
      <c r="AU17" s="267"/>
      <c r="AV17" s="297">
        <v>0.98409999999999997</v>
      </c>
      <c r="AW17" s="298">
        <v>125.7</v>
      </c>
      <c r="AX17" s="267"/>
      <c r="AY17" s="297">
        <v>0.99309999999999998</v>
      </c>
      <c r="AZ17" s="298">
        <v>124.87</v>
      </c>
      <c r="BA17" s="267"/>
      <c r="BB17" s="297">
        <v>0.98360000000000003</v>
      </c>
      <c r="BC17" s="298">
        <v>124.9</v>
      </c>
      <c r="BD17" s="267"/>
      <c r="BE17" s="297">
        <v>0.97489999999999999</v>
      </c>
      <c r="BF17" s="298">
        <v>125.76</v>
      </c>
      <c r="BG17" s="267"/>
      <c r="BH17" s="297">
        <f t="shared" si="0"/>
        <v>0.98185789473684215</v>
      </c>
      <c r="BI17" s="298">
        <f t="shared" si="1"/>
        <v>125.64684210526318</v>
      </c>
      <c r="BJ17" s="300"/>
      <c r="BK17" s="300"/>
      <c r="BL17" s="300"/>
      <c r="BM17" s="301"/>
      <c r="BN17" s="275"/>
      <c r="BO17" s="275"/>
      <c r="BP17" s="347"/>
      <c r="BQ17" s="347"/>
      <c r="BR17" s="275"/>
      <c r="BS17" s="107"/>
    </row>
    <row r="18" spans="1:161" x14ac:dyDescent="0.2">
      <c r="A18" s="287">
        <v>4</v>
      </c>
      <c r="B18" s="296" t="s">
        <v>8</v>
      </c>
      <c r="C18" s="297">
        <v>0.89990000000000003</v>
      </c>
      <c r="D18" s="298">
        <v>137.27000000000001</v>
      </c>
      <c r="E18" s="298"/>
      <c r="F18" s="297">
        <v>0.89859999999999995</v>
      </c>
      <c r="G18" s="298">
        <v>137.05000000000001</v>
      </c>
      <c r="H18" s="267"/>
      <c r="I18" s="297">
        <v>0.90490000000000004</v>
      </c>
      <c r="J18" s="298">
        <v>136.72</v>
      </c>
      <c r="K18" s="267"/>
      <c r="L18" s="297">
        <v>0.9022</v>
      </c>
      <c r="M18" s="298">
        <v>136.76</v>
      </c>
      <c r="N18" s="267"/>
      <c r="O18" s="297">
        <v>0.90339999999999998</v>
      </c>
      <c r="P18" s="298">
        <v>136.71</v>
      </c>
      <c r="Q18" s="267"/>
      <c r="R18" s="297">
        <v>0.90690000000000004</v>
      </c>
      <c r="S18" s="298">
        <v>136.72</v>
      </c>
      <c r="T18" s="298"/>
      <c r="U18" s="297">
        <v>0.9</v>
      </c>
      <c r="V18" s="298">
        <v>136.76</v>
      </c>
      <c r="W18" s="267"/>
      <c r="X18" s="297">
        <v>0.9032</v>
      </c>
      <c r="Y18" s="298">
        <v>136.85</v>
      </c>
      <c r="Z18" s="267"/>
      <c r="AA18" s="297">
        <v>0.90010000000000001</v>
      </c>
      <c r="AB18" s="298">
        <v>136.79</v>
      </c>
      <c r="AC18" s="267"/>
      <c r="AD18" s="297">
        <v>0.89810000000000001</v>
      </c>
      <c r="AE18" s="298">
        <v>136.75</v>
      </c>
      <c r="AF18" s="267"/>
      <c r="AG18" s="297">
        <v>0.90510000000000002</v>
      </c>
      <c r="AH18" s="298">
        <v>136.61000000000001</v>
      </c>
      <c r="AI18" s="267"/>
      <c r="AJ18" s="297">
        <v>0.90390000000000004</v>
      </c>
      <c r="AK18" s="298">
        <v>136.47999999999999</v>
      </c>
      <c r="AL18" s="267"/>
      <c r="AM18" s="297">
        <v>0.90849999999999997</v>
      </c>
      <c r="AN18" s="298">
        <v>136.28</v>
      </c>
      <c r="AO18" s="267"/>
      <c r="AP18" s="297">
        <v>0.90690000000000004</v>
      </c>
      <c r="AQ18" s="298">
        <v>135.97</v>
      </c>
      <c r="AR18" s="298"/>
      <c r="AS18" s="297">
        <v>0.90749999999999997</v>
      </c>
      <c r="AT18" s="298">
        <v>135.87</v>
      </c>
      <c r="AU18" s="267"/>
      <c r="AV18" s="297">
        <v>0.90790000000000004</v>
      </c>
      <c r="AW18" s="298">
        <v>136.28</v>
      </c>
      <c r="AX18" s="267"/>
      <c r="AY18" s="297">
        <v>0.90920000000000001</v>
      </c>
      <c r="AZ18" s="298">
        <v>136.47</v>
      </c>
      <c r="BA18" s="267"/>
      <c r="BB18" s="297">
        <v>0.90169999999999995</v>
      </c>
      <c r="BC18" s="298">
        <v>136.29</v>
      </c>
      <c r="BD18" s="267"/>
      <c r="BE18" s="297">
        <v>0.9002</v>
      </c>
      <c r="BF18" s="298">
        <v>136.18</v>
      </c>
      <c r="BG18" s="267"/>
      <c r="BH18" s="297">
        <f t="shared" si="0"/>
        <v>0.90358947368421061</v>
      </c>
      <c r="BI18" s="298">
        <f t="shared" si="1"/>
        <v>136.56894736842105</v>
      </c>
      <c r="BJ18" s="300"/>
      <c r="BK18" s="300"/>
      <c r="BL18" s="300"/>
      <c r="BM18" s="301"/>
      <c r="BN18" s="275"/>
      <c r="BO18" s="275"/>
      <c r="BP18" s="347"/>
      <c r="BQ18" s="347"/>
      <c r="BR18" s="275"/>
      <c r="BS18" s="107"/>
    </row>
    <row r="19" spans="1:161" x14ac:dyDescent="0.2">
      <c r="A19" s="287">
        <v>5</v>
      </c>
      <c r="B19" s="296" t="s">
        <v>9</v>
      </c>
      <c r="C19" s="297">
        <v>1333.81</v>
      </c>
      <c r="D19" s="302">
        <v>164818.9</v>
      </c>
      <c r="E19" s="302"/>
      <c r="F19" s="303">
        <v>1351.06</v>
      </c>
      <c r="G19" s="302">
        <v>166369.53</v>
      </c>
      <c r="H19" s="267"/>
      <c r="I19" s="297">
        <v>1369.8</v>
      </c>
      <c r="J19" s="302">
        <v>169266.19</v>
      </c>
      <c r="K19" s="267"/>
      <c r="L19" s="297">
        <v>1366.26</v>
      </c>
      <c r="M19" s="302">
        <v>168555.5</v>
      </c>
      <c r="N19" s="267"/>
      <c r="O19" s="297">
        <v>1355.57</v>
      </c>
      <c r="P19" s="302">
        <v>167318.01</v>
      </c>
      <c r="Q19" s="267"/>
      <c r="R19" s="297">
        <v>1358.6</v>
      </c>
      <c r="S19" s="302">
        <v>168276.2</v>
      </c>
      <c r="T19" s="302"/>
      <c r="U19" s="297">
        <v>1352.8</v>
      </c>
      <c r="V19" s="302">
        <v>166543.21</v>
      </c>
      <c r="W19" s="267"/>
      <c r="X19" s="297">
        <v>1338.8</v>
      </c>
      <c r="Y19" s="302">
        <v>165489.07</v>
      </c>
      <c r="Z19" s="267"/>
      <c r="AA19" s="297">
        <v>1327.16</v>
      </c>
      <c r="AB19" s="302">
        <v>163466.29999999999</v>
      </c>
      <c r="AC19" s="267"/>
      <c r="AD19" s="297">
        <v>1331.2</v>
      </c>
      <c r="AE19" s="302">
        <v>163484.67000000001</v>
      </c>
      <c r="AF19" s="267"/>
      <c r="AG19" s="297">
        <v>1326.78</v>
      </c>
      <c r="AH19" s="302">
        <v>163963.47</v>
      </c>
      <c r="AI19" s="267"/>
      <c r="AJ19" s="297">
        <v>1331.11</v>
      </c>
      <c r="AK19" s="302">
        <v>164152.49</v>
      </c>
      <c r="AL19" s="267"/>
      <c r="AM19" s="297">
        <v>1325.5</v>
      </c>
      <c r="AN19" s="302">
        <v>163937.84</v>
      </c>
      <c r="AO19" s="267"/>
      <c r="AP19" s="297">
        <v>1322.33</v>
      </c>
      <c r="AQ19" s="302">
        <v>163069.74</v>
      </c>
      <c r="AR19" s="302"/>
      <c r="AS19" s="303">
        <v>1323.3</v>
      </c>
      <c r="AT19" s="302">
        <v>163096.73000000001</v>
      </c>
      <c r="AU19" s="267"/>
      <c r="AV19" s="297">
        <v>1322.1</v>
      </c>
      <c r="AW19" s="302">
        <v>163543.76999999999</v>
      </c>
      <c r="AX19" s="267"/>
      <c r="AY19" s="297">
        <v>1320.01</v>
      </c>
      <c r="AZ19" s="302">
        <v>163694.44</v>
      </c>
      <c r="BA19" s="267"/>
      <c r="BB19" s="297">
        <v>1340.29</v>
      </c>
      <c r="BC19" s="302">
        <v>164654.63</v>
      </c>
      <c r="BD19" s="267"/>
      <c r="BE19" s="297">
        <v>1333.95</v>
      </c>
      <c r="BF19" s="302">
        <v>163542.26999999999</v>
      </c>
      <c r="BG19" s="267"/>
      <c r="BH19" s="297">
        <f t="shared" si="0"/>
        <v>1338.443684210526</v>
      </c>
      <c r="BI19" s="302">
        <f t="shared" si="1"/>
        <v>165118.05052631578</v>
      </c>
      <c r="BJ19" s="300"/>
      <c r="BK19" s="300"/>
      <c r="BL19" s="300"/>
      <c r="BM19" s="301"/>
      <c r="BN19" s="275"/>
      <c r="BO19" s="348"/>
      <c r="BP19" s="347"/>
      <c r="BQ19" s="347"/>
      <c r="BR19" s="275"/>
      <c r="BS19" s="107"/>
    </row>
    <row r="20" spans="1:161" x14ac:dyDescent="0.2">
      <c r="A20" s="287">
        <v>6</v>
      </c>
      <c r="B20" s="296" t="s">
        <v>10</v>
      </c>
      <c r="C20" s="297">
        <v>19.2</v>
      </c>
      <c r="D20" s="298">
        <v>2372.54</v>
      </c>
      <c r="E20" s="298"/>
      <c r="F20" s="297">
        <v>20.335000000000001</v>
      </c>
      <c r="G20" s="298">
        <v>2504.0500000000002</v>
      </c>
      <c r="H20" s="267"/>
      <c r="I20" s="297">
        <v>20.27</v>
      </c>
      <c r="J20" s="298">
        <v>2504.7600000000002</v>
      </c>
      <c r="K20" s="267"/>
      <c r="L20" s="297">
        <v>20.059999999999999</v>
      </c>
      <c r="M20" s="298">
        <v>2474.8000000000002</v>
      </c>
      <c r="N20" s="267"/>
      <c r="O20" s="297">
        <v>19.690000000000001</v>
      </c>
      <c r="P20" s="298">
        <v>2430.34</v>
      </c>
      <c r="Q20" s="267"/>
      <c r="R20" s="297">
        <v>20.28</v>
      </c>
      <c r="S20" s="298">
        <v>2511.88</v>
      </c>
      <c r="T20" s="298"/>
      <c r="U20" s="297">
        <v>20.37</v>
      </c>
      <c r="V20" s="298">
        <v>2507.75</v>
      </c>
      <c r="W20" s="267"/>
      <c r="X20" s="297">
        <v>20.335000000000001</v>
      </c>
      <c r="Y20" s="298">
        <v>2513.61</v>
      </c>
      <c r="Z20" s="267"/>
      <c r="AA20" s="297">
        <v>20.170000000000002</v>
      </c>
      <c r="AB20" s="298">
        <v>2484.34</v>
      </c>
      <c r="AC20" s="267"/>
      <c r="AD20" s="297">
        <v>20.170000000000002</v>
      </c>
      <c r="AE20" s="298">
        <v>2477.08</v>
      </c>
      <c r="AF20" s="267"/>
      <c r="AG20" s="297">
        <v>19.84</v>
      </c>
      <c r="AH20" s="298">
        <v>2451.83</v>
      </c>
      <c r="AI20" s="267"/>
      <c r="AJ20" s="297">
        <v>19.940000000000001</v>
      </c>
      <c r="AK20" s="298">
        <v>2459</v>
      </c>
      <c r="AL20" s="267"/>
      <c r="AM20" s="297">
        <v>19.760000000000002</v>
      </c>
      <c r="AN20" s="298">
        <v>2443.92</v>
      </c>
      <c r="AO20" s="267"/>
      <c r="AP20" s="297">
        <v>19.475000000000001</v>
      </c>
      <c r="AQ20" s="298">
        <v>2401.66</v>
      </c>
      <c r="AR20" s="298"/>
      <c r="AS20" s="297">
        <v>19.61</v>
      </c>
      <c r="AT20" s="298">
        <v>2416.9299999999998</v>
      </c>
      <c r="AU20" s="267"/>
      <c r="AV20" s="297">
        <v>19.684999999999999</v>
      </c>
      <c r="AW20" s="298">
        <v>2435.0300000000002</v>
      </c>
      <c r="AX20" s="267"/>
      <c r="AY20" s="297">
        <v>19.579999999999998</v>
      </c>
      <c r="AZ20" s="298">
        <v>2428.12</v>
      </c>
      <c r="BA20" s="267"/>
      <c r="BB20" s="297">
        <v>20.329999999999998</v>
      </c>
      <c r="BC20" s="298">
        <v>2497.54</v>
      </c>
      <c r="BD20" s="267"/>
      <c r="BE20" s="297">
        <v>20.07</v>
      </c>
      <c r="BF20" s="298">
        <v>2460.58</v>
      </c>
      <c r="BG20" s="267"/>
      <c r="BH20" s="297">
        <f t="shared" si="0"/>
        <v>19.956315789473685</v>
      </c>
      <c r="BI20" s="298">
        <f t="shared" si="1"/>
        <v>2461.8821052631579</v>
      </c>
      <c r="BJ20" s="300"/>
      <c r="BK20" s="300"/>
      <c r="BL20" s="300"/>
      <c r="BM20" s="301"/>
      <c r="BN20" s="275"/>
      <c r="BO20" s="275"/>
      <c r="BP20" s="347"/>
      <c r="BQ20" s="347"/>
      <c r="BR20" s="275"/>
      <c r="BS20" s="107"/>
    </row>
    <row r="21" spans="1:161" x14ac:dyDescent="0.2">
      <c r="A21" s="287">
        <v>7</v>
      </c>
      <c r="B21" s="296" t="s">
        <v>25</v>
      </c>
      <c r="C21" s="297">
        <v>1.3371</v>
      </c>
      <c r="D21" s="298">
        <v>92.42</v>
      </c>
      <c r="E21" s="298"/>
      <c r="F21" s="297">
        <v>1.3293999999999999</v>
      </c>
      <c r="G21" s="298">
        <v>92.63</v>
      </c>
      <c r="H21" s="267"/>
      <c r="I21" s="297">
        <v>1.3408</v>
      </c>
      <c r="J21" s="298">
        <v>92.16</v>
      </c>
      <c r="K21" s="267"/>
      <c r="L21" s="297">
        <v>1.3292999999999999</v>
      </c>
      <c r="M21" s="298">
        <v>92.81</v>
      </c>
      <c r="N21" s="267"/>
      <c r="O21" s="297">
        <v>1.3317000000000001</v>
      </c>
      <c r="P21" s="298">
        <v>92.68</v>
      </c>
      <c r="Q21" s="267"/>
      <c r="R21" s="297">
        <v>1.3261000000000001</v>
      </c>
      <c r="S21" s="298">
        <v>93.4</v>
      </c>
      <c r="T21" s="298"/>
      <c r="U21" s="297">
        <v>1.3116000000000001</v>
      </c>
      <c r="V21" s="298">
        <v>93.86</v>
      </c>
      <c r="W21" s="267"/>
      <c r="X21" s="297">
        <v>1.3116000000000001</v>
      </c>
      <c r="Y21" s="298">
        <v>94.24</v>
      </c>
      <c r="Z21" s="267"/>
      <c r="AA21" s="297">
        <v>1.3087</v>
      </c>
      <c r="AB21" s="298">
        <v>94.11</v>
      </c>
      <c r="AC21" s="267"/>
      <c r="AD21" s="297">
        <v>1.3091999999999999</v>
      </c>
      <c r="AE21" s="298">
        <v>93.8</v>
      </c>
      <c r="AF21" s="267"/>
      <c r="AG21" s="297">
        <v>1.3161</v>
      </c>
      <c r="AH21" s="298">
        <v>93.9</v>
      </c>
      <c r="AI21" s="267"/>
      <c r="AJ21" s="297">
        <v>1.3349</v>
      </c>
      <c r="AK21" s="298">
        <v>92.38</v>
      </c>
      <c r="AL21" s="267"/>
      <c r="AM21" s="297">
        <v>1.3342000000000001</v>
      </c>
      <c r="AN21" s="298">
        <v>92.7</v>
      </c>
      <c r="AO21" s="267"/>
      <c r="AP21" s="297">
        <v>1.3324</v>
      </c>
      <c r="AQ21" s="298">
        <v>92.55</v>
      </c>
      <c r="AR21" s="298"/>
      <c r="AS21" s="297">
        <v>1.3382000000000001</v>
      </c>
      <c r="AT21" s="298">
        <v>92.1</v>
      </c>
      <c r="AU21" s="267"/>
      <c r="AV21" s="297">
        <v>1.3278000000000001</v>
      </c>
      <c r="AW21" s="298">
        <v>93.16</v>
      </c>
      <c r="AX21" s="267"/>
      <c r="AY21" s="297">
        <v>1.3373999999999999</v>
      </c>
      <c r="AZ21" s="298">
        <v>92.72</v>
      </c>
      <c r="BA21" s="267"/>
      <c r="BB21" s="297">
        <v>1.3286</v>
      </c>
      <c r="BC21" s="298">
        <v>92.47</v>
      </c>
      <c r="BD21" s="267"/>
      <c r="BE21" s="297">
        <v>1.3321000000000001</v>
      </c>
      <c r="BF21" s="298">
        <v>92.04</v>
      </c>
      <c r="BG21" s="267"/>
      <c r="BH21" s="297">
        <f t="shared" si="0"/>
        <v>1.3272210526315791</v>
      </c>
      <c r="BI21" s="298">
        <f t="shared" si="1"/>
        <v>92.954210526315777</v>
      </c>
      <c r="BJ21" s="300"/>
      <c r="BK21" s="300"/>
      <c r="BL21" s="300"/>
      <c r="BM21" s="301"/>
      <c r="BN21" s="275"/>
      <c r="BO21" s="275"/>
      <c r="BP21" s="347"/>
      <c r="BQ21" s="347"/>
      <c r="BR21" s="275"/>
      <c r="BS21" s="107"/>
    </row>
    <row r="22" spans="1:161" x14ac:dyDescent="0.2">
      <c r="A22" s="287">
        <v>8</v>
      </c>
      <c r="B22" s="296" t="s">
        <v>26</v>
      </c>
      <c r="C22" s="297">
        <v>1.2944</v>
      </c>
      <c r="D22" s="298">
        <v>95.47</v>
      </c>
      <c r="E22" s="298"/>
      <c r="F22" s="297">
        <v>1.2876000000000001</v>
      </c>
      <c r="G22" s="298">
        <v>95.64</v>
      </c>
      <c r="H22" s="267"/>
      <c r="I22" s="297">
        <v>1.2984</v>
      </c>
      <c r="J22" s="298">
        <v>95.17</v>
      </c>
      <c r="K22" s="267"/>
      <c r="L22" s="297">
        <v>1.294</v>
      </c>
      <c r="M22" s="298">
        <v>95.34</v>
      </c>
      <c r="N22" s="267"/>
      <c r="O22" s="297">
        <v>1.3008</v>
      </c>
      <c r="P22" s="298">
        <v>94.89</v>
      </c>
      <c r="Q22" s="267"/>
      <c r="R22" s="297">
        <v>1.3085</v>
      </c>
      <c r="S22" s="298">
        <v>94.66</v>
      </c>
      <c r="T22" s="298"/>
      <c r="U22" s="297">
        <v>1.3033999999999999</v>
      </c>
      <c r="V22" s="298">
        <v>94.45</v>
      </c>
      <c r="W22" s="267"/>
      <c r="X22" s="297">
        <v>1.3038000000000001</v>
      </c>
      <c r="Y22" s="298">
        <v>94.81</v>
      </c>
      <c r="Z22" s="267"/>
      <c r="AA22" s="297">
        <v>1.2925</v>
      </c>
      <c r="AB22" s="298">
        <v>95.3</v>
      </c>
      <c r="AC22" s="267"/>
      <c r="AD22" s="297">
        <v>1.29</v>
      </c>
      <c r="AE22" s="298">
        <v>95.2</v>
      </c>
      <c r="AF22" s="267"/>
      <c r="AG22" s="297">
        <v>1.294</v>
      </c>
      <c r="AH22" s="298">
        <v>95.5</v>
      </c>
      <c r="AI22" s="267"/>
      <c r="AJ22" s="297">
        <v>1.3013999999999999</v>
      </c>
      <c r="AK22" s="298">
        <v>94.76</v>
      </c>
      <c r="AL22" s="267"/>
      <c r="AM22" s="297">
        <v>1.3044</v>
      </c>
      <c r="AN22" s="298">
        <v>94.82</v>
      </c>
      <c r="AO22" s="267"/>
      <c r="AP22" s="297">
        <v>1.3042</v>
      </c>
      <c r="AQ22" s="298">
        <v>94.56</v>
      </c>
      <c r="AR22" s="298"/>
      <c r="AS22" s="297">
        <v>1.3125</v>
      </c>
      <c r="AT22" s="298">
        <v>93.9</v>
      </c>
      <c r="AU22" s="267"/>
      <c r="AV22" s="297">
        <v>1.3206</v>
      </c>
      <c r="AW22" s="298">
        <v>93.67</v>
      </c>
      <c r="AX22" s="267"/>
      <c r="AY22" s="297">
        <v>1.3187</v>
      </c>
      <c r="AZ22" s="298">
        <v>94.04</v>
      </c>
      <c r="BA22" s="267"/>
      <c r="BB22" s="297">
        <v>1.3156000000000001</v>
      </c>
      <c r="BC22" s="298">
        <v>93.38</v>
      </c>
      <c r="BD22" s="267"/>
      <c r="BE22" s="297">
        <v>1.3154999999999999</v>
      </c>
      <c r="BF22" s="298">
        <v>93.2</v>
      </c>
      <c r="BG22" s="267"/>
      <c r="BH22" s="297">
        <f t="shared" si="0"/>
        <v>1.3031736842105264</v>
      </c>
      <c r="BI22" s="298">
        <f t="shared" si="1"/>
        <v>94.671578947368417</v>
      </c>
      <c r="BJ22" s="300"/>
      <c r="BK22" s="300"/>
      <c r="BL22" s="300"/>
      <c r="BM22" s="301"/>
      <c r="BN22" s="275"/>
      <c r="BO22" s="275"/>
      <c r="BP22" s="347"/>
      <c r="BQ22" s="347"/>
      <c r="BR22" s="275"/>
      <c r="BS22" s="107"/>
    </row>
    <row r="23" spans="1:161" x14ac:dyDescent="0.2">
      <c r="A23" s="287">
        <v>9</v>
      </c>
      <c r="B23" s="296" t="s">
        <v>13</v>
      </c>
      <c r="C23" s="297">
        <v>8.4583999999999993</v>
      </c>
      <c r="D23" s="298">
        <v>14.61</v>
      </c>
      <c r="E23" s="298"/>
      <c r="F23" s="297">
        <v>8.4397000000000002</v>
      </c>
      <c r="G23" s="298">
        <v>14.59</v>
      </c>
      <c r="H23" s="267"/>
      <c r="I23" s="297">
        <v>8.5625999999999998</v>
      </c>
      <c r="J23" s="298">
        <v>14.43</v>
      </c>
      <c r="K23" s="267"/>
      <c r="L23" s="297">
        <v>8.5442</v>
      </c>
      <c r="M23" s="298">
        <v>14.44</v>
      </c>
      <c r="N23" s="267"/>
      <c r="O23" s="297">
        <v>8.5571000000000002</v>
      </c>
      <c r="P23" s="298">
        <v>14.42</v>
      </c>
      <c r="Q23" s="267"/>
      <c r="R23" s="297">
        <v>8.5930999999999997</v>
      </c>
      <c r="S23" s="298">
        <v>14.41</v>
      </c>
      <c r="T23" s="298"/>
      <c r="U23" s="297">
        <v>8.5085999999999995</v>
      </c>
      <c r="V23" s="298">
        <v>14.47</v>
      </c>
      <c r="W23" s="267"/>
      <c r="X23" s="297">
        <v>8.5238999999999994</v>
      </c>
      <c r="Y23" s="298">
        <v>14.5</v>
      </c>
      <c r="Z23" s="267"/>
      <c r="AA23" s="297">
        <v>8.4796999999999993</v>
      </c>
      <c r="AB23" s="298">
        <v>14.53</v>
      </c>
      <c r="AC23" s="267"/>
      <c r="AD23" s="297">
        <v>8.4868000000000006</v>
      </c>
      <c r="AE23" s="298">
        <v>14.47</v>
      </c>
      <c r="AF23" s="267"/>
      <c r="AG23" s="297">
        <v>8.5594000000000001</v>
      </c>
      <c r="AH23" s="298">
        <v>14.44</v>
      </c>
      <c r="AI23" s="267"/>
      <c r="AJ23" s="297">
        <v>8.5655000000000001</v>
      </c>
      <c r="AK23" s="298">
        <v>14.4</v>
      </c>
      <c r="AL23" s="267"/>
      <c r="AM23" s="297">
        <v>8.5998000000000001</v>
      </c>
      <c r="AN23" s="298">
        <v>14.38</v>
      </c>
      <c r="AO23" s="267"/>
      <c r="AP23" s="297">
        <v>8.5827000000000009</v>
      </c>
      <c r="AQ23" s="298">
        <v>14.37</v>
      </c>
      <c r="AR23" s="298"/>
      <c r="AS23" s="297">
        <v>8.6126000000000005</v>
      </c>
      <c r="AT23" s="298">
        <v>14.31</v>
      </c>
      <c r="AU23" s="267"/>
      <c r="AV23" s="297">
        <v>8.6304999999999996</v>
      </c>
      <c r="AW23" s="298">
        <v>14.33</v>
      </c>
      <c r="AX23" s="267"/>
      <c r="AY23" s="297">
        <v>8.6638999999999999</v>
      </c>
      <c r="AZ23" s="298">
        <v>14.31</v>
      </c>
      <c r="BA23" s="267"/>
      <c r="BB23" s="297">
        <v>8.5936000000000003</v>
      </c>
      <c r="BC23" s="298">
        <v>14.3</v>
      </c>
      <c r="BD23" s="267"/>
      <c r="BE23" s="297">
        <v>8.6097999999999999</v>
      </c>
      <c r="BF23" s="298">
        <v>14.24</v>
      </c>
      <c r="BG23" s="267"/>
      <c r="BH23" s="297">
        <f t="shared" si="0"/>
        <v>8.5564157894736859</v>
      </c>
      <c r="BI23" s="298">
        <f t="shared" si="1"/>
        <v>14.418421052631578</v>
      </c>
      <c r="BJ23" s="300"/>
      <c r="BK23" s="300"/>
      <c r="BL23" s="300"/>
      <c r="BM23" s="301"/>
      <c r="BN23" s="275"/>
      <c r="BO23" s="275"/>
      <c r="BP23" s="347"/>
      <c r="BQ23" s="347"/>
      <c r="BR23" s="275"/>
      <c r="BS23" s="107"/>
    </row>
    <row r="24" spans="1:161" x14ac:dyDescent="0.2">
      <c r="A24" s="287">
        <v>10</v>
      </c>
      <c r="B24" s="296" t="s">
        <v>14</v>
      </c>
      <c r="C24" s="297">
        <v>8.3680000000000003</v>
      </c>
      <c r="D24" s="298">
        <v>14.77</v>
      </c>
      <c r="E24" s="298"/>
      <c r="F24" s="297">
        <v>8.3254000000000001</v>
      </c>
      <c r="G24" s="298">
        <v>14.79</v>
      </c>
      <c r="H24" s="267"/>
      <c r="I24" s="297">
        <v>8.4610000000000003</v>
      </c>
      <c r="J24" s="298">
        <v>14.6</v>
      </c>
      <c r="K24" s="267"/>
      <c r="L24" s="297">
        <v>8.4436999999999998</v>
      </c>
      <c r="M24" s="298">
        <v>14.61</v>
      </c>
      <c r="N24" s="267"/>
      <c r="O24" s="297">
        <v>8.4982000000000006</v>
      </c>
      <c r="P24" s="298">
        <v>14.52</v>
      </c>
      <c r="Q24" s="267"/>
      <c r="R24" s="297">
        <v>8.5313999999999997</v>
      </c>
      <c r="S24" s="298">
        <v>14.52</v>
      </c>
      <c r="T24" s="298"/>
      <c r="U24" s="297">
        <v>8.4360999999999997</v>
      </c>
      <c r="V24" s="298">
        <v>14.59</v>
      </c>
      <c r="W24" s="267"/>
      <c r="X24" s="297">
        <v>8.4074000000000009</v>
      </c>
      <c r="Y24" s="298">
        <v>14.7</v>
      </c>
      <c r="Z24" s="267"/>
      <c r="AA24" s="297">
        <v>8.3956999999999997</v>
      </c>
      <c r="AB24" s="298">
        <v>14.67</v>
      </c>
      <c r="AC24" s="267"/>
      <c r="AD24" s="297">
        <v>8.3813999999999993</v>
      </c>
      <c r="AE24" s="298">
        <v>14.65</v>
      </c>
      <c r="AF24" s="267"/>
      <c r="AG24" s="297">
        <v>8.4669000000000008</v>
      </c>
      <c r="AH24" s="298">
        <v>14.6</v>
      </c>
      <c r="AI24" s="267"/>
      <c r="AJ24" s="297">
        <v>8.4549000000000003</v>
      </c>
      <c r="AK24" s="298">
        <v>14.59</v>
      </c>
      <c r="AL24" s="267"/>
      <c r="AM24" s="297">
        <v>8.4957999999999991</v>
      </c>
      <c r="AN24" s="298">
        <v>14.56</v>
      </c>
      <c r="AO24" s="267"/>
      <c r="AP24" s="297">
        <v>8.4756</v>
      </c>
      <c r="AQ24" s="298">
        <v>14.55</v>
      </c>
      <c r="AR24" s="298"/>
      <c r="AS24" s="297">
        <v>8.5130999999999997</v>
      </c>
      <c r="AT24" s="298">
        <v>14.48</v>
      </c>
      <c r="AU24" s="267"/>
      <c r="AV24" s="297">
        <v>8.5772999999999993</v>
      </c>
      <c r="AW24" s="298">
        <v>14.42</v>
      </c>
      <c r="AX24" s="267"/>
      <c r="AY24" s="297">
        <v>8.5806000000000004</v>
      </c>
      <c r="AZ24" s="298">
        <v>14.45</v>
      </c>
      <c r="BA24" s="267"/>
      <c r="BB24" s="297">
        <v>8.5169999999999995</v>
      </c>
      <c r="BC24" s="298">
        <v>14.42</v>
      </c>
      <c r="BD24" s="267"/>
      <c r="BE24" s="297">
        <v>8.5545000000000009</v>
      </c>
      <c r="BF24" s="298">
        <v>14.33</v>
      </c>
      <c r="BG24" s="267"/>
      <c r="BH24" s="297">
        <f t="shared" si="0"/>
        <v>8.4675789473684198</v>
      </c>
      <c r="BI24" s="298">
        <f t="shared" si="1"/>
        <v>14.569473684210523</v>
      </c>
      <c r="BJ24" s="300"/>
      <c r="BK24" s="300"/>
      <c r="BL24" s="300"/>
      <c r="BM24" s="301"/>
      <c r="BN24" s="275"/>
      <c r="BO24" s="275"/>
      <c r="BP24" s="347"/>
      <c r="BQ24" s="347"/>
      <c r="BR24" s="275"/>
      <c r="BS24" s="107"/>
    </row>
    <row r="25" spans="1:161" x14ac:dyDescent="0.2">
      <c r="A25" s="287">
        <v>11</v>
      </c>
      <c r="B25" s="296" t="s">
        <v>15</v>
      </c>
      <c r="C25" s="297">
        <v>6.6913999999999998</v>
      </c>
      <c r="D25" s="298">
        <v>18.47</v>
      </c>
      <c r="E25" s="298"/>
      <c r="F25" s="297">
        <v>6.6848000000000001</v>
      </c>
      <c r="G25" s="298">
        <v>18.420000000000002</v>
      </c>
      <c r="H25" s="267"/>
      <c r="I25" s="297">
        <v>6.7320000000000002</v>
      </c>
      <c r="J25" s="298">
        <v>18.36</v>
      </c>
      <c r="K25" s="267"/>
      <c r="L25" s="297">
        <v>6.7115999999999998</v>
      </c>
      <c r="M25" s="298">
        <v>18.38</v>
      </c>
      <c r="N25" s="267"/>
      <c r="O25" s="297">
        <v>6.7218999999999998</v>
      </c>
      <c r="P25" s="298">
        <v>18.36</v>
      </c>
      <c r="Q25" s="267"/>
      <c r="R25" s="297">
        <v>6.7436999999999996</v>
      </c>
      <c r="S25" s="298">
        <v>18.37</v>
      </c>
      <c r="T25" s="298"/>
      <c r="U25" s="297">
        <v>6.6919000000000004</v>
      </c>
      <c r="V25" s="298">
        <v>18.399999999999999</v>
      </c>
      <c r="W25" s="267"/>
      <c r="X25" s="297">
        <v>6.7152000000000003</v>
      </c>
      <c r="Y25" s="298">
        <v>18.41</v>
      </c>
      <c r="Z25" s="267"/>
      <c r="AA25" s="297">
        <v>6.6932</v>
      </c>
      <c r="AB25" s="298">
        <v>18.399999999999999</v>
      </c>
      <c r="AC25" s="267"/>
      <c r="AD25" s="297">
        <v>6.6779000000000002</v>
      </c>
      <c r="AE25" s="298">
        <v>18.39</v>
      </c>
      <c r="AF25" s="267"/>
      <c r="AG25" s="297">
        <v>6.7321999999999997</v>
      </c>
      <c r="AH25" s="298">
        <v>18.36</v>
      </c>
      <c r="AI25" s="267"/>
      <c r="AJ25" s="297">
        <v>6.7228000000000003</v>
      </c>
      <c r="AK25" s="298">
        <v>18.34</v>
      </c>
      <c r="AL25" s="267"/>
      <c r="AM25" s="297">
        <v>6.7557999999999998</v>
      </c>
      <c r="AN25" s="298">
        <v>18.309999999999999</v>
      </c>
      <c r="AO25" s="267"/>
      <c r="AP25" s="297">
        <v>6.7446999999999999</v>
      </c>
      <c r="AQ25" s="298">
        <v>18.28</v>
      </c>
      <c r="AR25" s="298"/>
      <c r="AS25" s="297">
        <v>6.7496999999999998</v>
      </c>
      <c r="AT25" s="298">
        <v>18.260000000000002</v>
      </c>
      <c r="AU25" s="267"/>
      <c r="AV25" s="297">
        <v>6.7521000000000004</v>
      </c>
      <c r="AW25" s="298">
        <v>18.32</v>
      </c>
      <c r="AX25" s="267"/>
      <c r="AY25" s="297">
        <v>6.7625999999999999</v>
      </c>
      <c r="AZ25" s="298">
        <v>18.34</v>
      </c>
      <c r="BA25" s="267"/>
      <c r="BB25" s="297">
        <v>6.7060000000000004</v>
      </c>
      <c r="BC25" s="298">
        <v>18.32</v>
      </c>
      <c r="BD25" s="267"/>
      <c r="BE25" s="297">
        <v>6.6939000000000002</v>
      </c>
      <c r="BF25" s="298">
        <v>18.32</v>
      </c>
      <c r="BG25" s="267"/>
      <c r="BH25" s="297">
        <f t="shared" si="0"/>
        <v>6.7201789473684217</v>
      </c>
      <c r="BI25" s="298">
        <f t="shared" si="1"/>
        <v>18.358421052631577</v>
      </c>
      <c r="BJ25" s="300"/>
      <c r="BK25" s="300"/>
      <c r="BL25" s="300"/>
      <c r="BM25" s="301"/>
      <c r="BN25" s="275"/>
      <c r="BO25" s="275"/>
      <c r="BP25" s="347"/>
      <c r="BQ25" s="347"/>
      <c r="BR25" s="275"/>
      <c r="BS25" s="107"/>
    </row>
    <row r="26" spans="1:161" x14ac:dyDescent="0.2">
      <c r="A26" s="287">
        <v>12</v>
      </c>
      <c r="B26" s="296" t="s">
        <v>27</v>
      </c>
      <c r="C26" s="297">
        <v>0.71487999999999996</v>
      </c>
      <c r="D26" s="298">
        <v>172.85</v>
      </c>
      <c r="E26" s="298"/>
      <c r="F26" s="297">
        <v>0.71635000000000004</v>
      </c>
      <c r="G26" s="298">
        <v>171.9</v>
      </c>
      <c r="H26" s="298"/>
      <c r="I26" s="297">
        <v>0.71589999999999998</v>
      </c>
      <c r="J26" s="298">
        <v>172.61</v>
      </c>
      <c r="K26" s="298"/>
      <c r="L26" s="297">
        <v>0.71794999999999998</v>
      </c>
      <c r="M26" s="298">
        <v>171.84</v>
      </c>
      <c r="N26" s="298"/>
      <c r="O26" s="297">
        <v>0.71779000000000004</v>
      </c>
      <c r="P26" s="298">
        <v>171.96</v>
      </c>
      <c r="Q26" s="298"/>
      <c r="R26" s="297">
        <v>0.71809999999999996</v>
      </c>
      <c r="S26" s="298">
        <v>172.48</v>
      </c>
      <c r="T26" s="298"/>
      <c r="U26" s="297">
        <v>0.71962000000000004</v>
      </c>
      <c r="V26" s="298">
        <v>171.08</v>
      </c>
      <c r="W26" s="298"/>
      <c r="X26" s="297">
        <v>0.71841999999999995</v>
      </c>
      <c r="Y26" s="298">
        <v>172.06</v>
      </c>
      <c r="Z26" s="298"/>
      <c r="AA26" s="297">
        <v>0.71843000000000001</v>
      </c>
      <c r="AB26" s="298">
        <v>171.44</v>
      </c>
      <c r="AC26" s="298"/>
      <c r="AD26" s="297">
        <v>0.71879000000000004</v>
      </c>
      <c r="AE26" s="298">
        <v>170.86</v>
      </c>
      <c r="AF26" s="298"/>
      <c r="AG26" s="297">
        <v>0.71740000000000004</v>
      </c>
      <c r="AH26" s="298">
        <v>172.26</v>
      </c>
      <c r="AI26" s="298"/>
      <c r="AJ26" s="297">
        <v>0.72002999999999995</v>
      </c>
      <c r="AK26" s="298">
        <v>171.27</v>
      </c>
      <c r="AL26" s="298"/>
      <c r="AM26" s="297">
        <v>0.72047000000000005</v>
      </c>
      <c r="AN26" s="298">
        <v>171.67</v>
      </c>
      <c r="AO26" s="298"/>
      <c r="AP26" s="297">
        <v>0.72175999999999996</v>
      </c>
      <c r="AQ26" s="298">
        <v>170.86</v>
      </c>
      <c r="AR26" s="298"/>
      <c r="AS26" s="297">
        <v>0.72143000000000002</v>
      </c>
      <c r="AT26" s="298">
        <v>170.84</v>
      </c>
      <c r="AU26" s="298"/>
      <c r="AV26" s="297">
        <v>0.72231999999999996</v>
      </c>
      <c r="AW26" s="298">
        <v>171.25</v>
      </c>
      <c r="AX26" s="298"/>
      <c r="AY26" s="297">
        <v>0.72104000000000001</v>
      </c>
      <c r="AZ26" s="298">
        <v>171.99</v>
      </c>
      <c r="BA26" s="298"/>
      <c r="BB26" s="297">
        <v>0.72194999999999998</v>
      </c>
      <c r="BC26" s="298">
        <v>170.16</v>
      </c>
      <c r="BD26" s="298"/>
      <c r="BE26" s="297">
        <v>0.71926000000000001</v>
      </c>
      <c r="BF26" s="298">
        <v>170.45</v>
      </c>
      <c r="BG26" s="298"/>
      <c r="BH26" s="297">
        <f t="shared" si="0"/>
        <v>0.71904684210526315</v>
      </c>
      <c r="BI26" s="298">
        <f t="shared" si="1"/>
        <v>171.57</v>
      </c>
      <c r="BJ26" s="300"/>
      <c r="BK26" s="300"/>
      <c r="BL26" s="300"/>
      <c r="BM26" s="301"/>
      <c r="BN26" s="275"/>
      <c r="BO26" s="275"/>
      <c r="BP26" s="347"/>
      <c r="BQ26" s="347"/>
      <c r="BR26" s="275"/>
      <c r="BS26" s="107"/>
    </row>
    <row r="27" spans="1:161" s="196" customFormat="1" ht="13.5" thickBot="1" x14ac:dyDescent="0.25">
      <c r="A27" s="305">
        <v>13</v>
      </c>
      <c r="B27" s="306" t="s">
        <v>17</v>
      </c>
      <c r="C27" s="307">
        <v>1</v>
      </c>
      <c r="D27" s="308">
        <v>123.57</v>
      </c>
      <c r="E27" s="308"/>
      <c r="F27" s="307">
        <v>1</v>
      </c>
      <c r="G27" s="308">
        <v>123.14</v>
      </c>
      <c r="H27" s="308"/>
      <c r="I27" s="307">
        <v>1</v>
      </c>
      <c r="J27" s="308">
        <v>123.57</v>
      </c>
      <c r="K27" s="277"/>
      <c r="L27" s="307">
        <v>1</v>
      </c>
      <c r="M27" s="308">
        <v>123.37</v>
      </c>
      <c r="N27" s="277"/>
      <c r="O27" s="307">
        <v>1</v>
      </c>
      <c r="P27" s="308">
        <v>123.43</v>
      </c>
      <c r="Q27" s="277"/>
      <c r="R27" s="307">
        <v>1</v>
      </c>
      <c r="S27" s="308">
        <v>123.86</v>
      </c>
      <c r="T27" s="308"/>
      <c r="U27" s="307">
        <v>1</v>
      </c>
      <c r="V27" s="308">
        <v>123.11</v>
      </c>
      <c r="W27" s="277"/>
      <c r="X27" s="307">
        <v>1</v>
      </c>
      <c r="Y27" s="308">
        <v>123.61</v>
      </c>
      <c r="Z27" s="308"/>
      <c r="AA27" s="307">
        <v>1</v>
      </c>
      <c r="AB27" s="308">
        <v>123.17</v>
      </c>
      <c r="AC27" s="277"/>
      <c r="AD27" s="307">
        <v>1</v>
      </c>
      <c r="AE27" s="308">
        <v>122.81</v>
      </c>
      <c r="AF27" s="277"/>
      <c r="AG27" s="307">
        <v>1</v>
      </c>
      <c r="AH27" s="308">
        <v>123.58</v>
      </c>
      <c r="AI27" s="277"/>
      <c r="AJ27" s="307">
        <v>1</v>
      </c>
      <c r="AK27" s="308">
        <v>123.32</v>
      </c>
      <c r="AL27" s="277"/>
      <c r="AM27" s="307">
        <v>1</v>
      </c>
      <c r="AN27" s="308">
        <v>123.68</v>
      </c>
      <c r="AO27" s="277"/>
      <c r="AP27" s="307">
        <v>1</v>
      </c>
      <c r="AQ27" s="308">
        <v>123.32</v>
      </c>
      <c r="AR27" s="308"/>
      <c r="AS27" s="307">
        <v>1</v>
      </c>
      <c r="AT27" s="308">
        <v>123.25</v>
      </c>
      <c r="AU27" s="277"/>
      <c r="AV27" s="307">
        <v>1</v>
      </c>
      <c r="AW27" s="308">
        <v>123.7</v>
      </c>
      <c r="AX27" s="277"/>
      <c r="AY27" s="307">
        <v>1</v>
      </c>
      <c r="AZ27" s="308">
        <v>124.01</v>
      </c>
      <c r="BA27" s="277"/>
      <c r="BB27" s="307">
        <v>1</v>
      </c>
      <c r="BC27" s="308">
        <v>122.85</v>
      </c>
      <c r="BD27" s="277"/>
      <c r="BE27" s="307">
        <v>1</v>
      </c>
      <c r="BF27" s="308">
        <v>122.6</v>
      </c>
      <c r="BG27" s="277"/>
      <c r="BH27" s="307">
        <f t="shared" si="0"/>
        <v>1</v>
      </c>
      <c r="BI27" s="308">
        <f t="shared" si="1"/>
        <v>123.3657894736842</v>
      </c>
      <c r="BJ27" s="300"/>
      <c r="BK27" s="300"/>
      <c r="BL27" s="300"/>
      <c r="BM27" s="301"/>
      <c r="BN27" s="275"/>
      <c r="BO27" s="275"/>
      <c r="BP27" s="347"/>
      <c r="BQ27" s="347"/>
      <c r="BR27" s="275"/>
      <c r="BS27" s="107"/>
      <c r="BT27" s="160"/>
      <c r="BU27" s="160"/>
      <c r="BV27" s="160"/>
      <c r="BW27" s="160"/>
      <c r="BX27" s="160"/>
      <c r="BY27" s="160"/>
      <c r="BZ27" s="108"/>
      <c r="CA27" s="107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</row>
    <row r="28" spans="1:161" ht="13.5" thickTop="1" x14ac:dyDescent="0.2">
      <c r="A28" s="287"/>
      <c r="B28" s="272"/>
      <c r="C28" s="267"/>
      <c r="D28" s="267"/>
      <c r="E28" s="267"/>
      <c r="F28" s="267"/>
      <c r="G28" s="267"/>
      <c r="H28" s="298"/>
      <c r="I28" s="267"/>
      <c r="J28" s="298"/>
      <c r="K28" s="298"/>
      <c r="L28" s="298"/>
      <c r="M28" s="298"/>
      <c r="N28" s="267"/>
      <c r="O28" s="298"/>
      <c r="P28" s="298"/>
      <c r="Q28" s="267"/>
      <c r="R28" s="298"/>
      <c r="S28" s="298"/>
      <c r="T28" s="298"/>
      <c r="U28" s="298"/>
      <c r="V28" s="298"/>
      <c r="W28" s="267"/>
      <c r="X28" s="267"/>
      <c r="Y28" s="298"/>
      <c r="Z28" s="298"/>
      <c r="AA28" s="298"/>
      <c r="AB28" s="298"/>
      <c r="AC28" s="267"/>
      <c r="AD28" s="298"/>
      <c r="AE28" s="298"/>
      <c r="AF28" s="267"/>
      <c r="AG28" s="298"/>
      <c r="AH28" s="298"/>
      <c r="AI28" s="267"/>
      <c r="AJ28" s="298"/>
      <c r="AK28" s="298"/>
      <c r="AL28" s="267"/>
      <c r="AM28" s="298"/>
      <c r="AN28" s="298"/>
      <c r="AO28" s="267"/>
      <c r="AP28" s="298"/>
      <c r="AQ28" s="298"/>
      <c r="AR28" s="298"/>
      <c r="AS28" s="298"/>
      <c r="AT28" s="298"/>
      <c r="AU28" s="267"/>
      <c r="AV28" s="298"/>
      <c r="AW28" s="298"/>
      <c r="AX28" s="267"/>
      <c r="AY28" s="298"/>
      <c r="AZ28" s="298"/>
      <c r="BA28" s="298"/>
      <c r="BB28" s="310"/>
      <c r="BC28" s="310"/>
      <c r="BD28" s="267"/>
      <c r="BE28" s="298"/>
      <c r="BF28" s="298"/>
      <c r="BG28" s="267"/>
      <c r="BH28" s="297"/>
      <c r="BI28" s="267"/>
      <c r="BJ28" s="312"/>
      <c r="BK28" s="312"/>
      <c r="BL28" s="312"/>
      <c r="BM28" s="275"/>
      <c r="BN28" s="275"/>
      <c r="BO28" s="275"/>
      <c r="BP28" s="347"/>
      <c r="BQ28" s="347"/>
      <c r="BR28" s="275"/>
      <c r="BS28" s="107"/>
    </row>
    <row r="29" spans="1:161" x14ac:dyDescent="0.2">
      <c r="A29" s="287"/>
      <c r="B29" s="272"/>
      <c r="C29" s="298"/>
      <c r="D29" s="298"/>
      <c r="E29" s="298"/>
      <c r="F29" s="298"/>
      <c r="G29" s="298"/>
      <c r="H29" s="298"/>
      <c r="I29" s="267"/>
      <c r="J29" s="267"/>
      <c r="K29" s="267"/>
      <c r="L29" s="298"/>
      <c r="M29" s="298"/>
      <c r="N29" s="267"/>
      <c r="O29" s="298"/>
      <c r="P29" s="298"/>
      <c r="Q29" s="267"/>
      <c r="R29" s="298"/>
      <c r="S29" s="298"/>
      <c r="T29" s="298"/>
      <c r="U29" s="298"/>
      <c r="V29" s="298"/>
      <c r="W29" s="267"/>
      <c r="X29" s="267"/>
      <c r="Y29" s="267"/>
      <c r="Z29" s="267"/>
      <c r="AA29" s="298"/>
      <c r="AB29" s="298"/>
      <c r="AC29" s="267"/>
      <c r="AD29" s="298"/>
      <c r="AE29" s="298"/>
      <c r="AF29" s="267"/>
      <c r="AG29" s="298"/>
      <c r="AH29" s="298"/>
      <c r="AI29" s="267"/>
      <c r="AJ29" s="298"/>
      <c r="AK29" s="298"/>
      <c r="AL29" s="267"/>
      <c r="AM29" s="298"/>
      <c r="AN29" s="298"/>
      <c r="AO29" s="267"/>
      <c r="AP29" s="298"/>
      <c r="AQ29" s="298"/>
      <c r="AR29" s="298"/>
      <c r="AS29" s="298"/>
      <c r="AT29" s="298"/>
      <c r="AU29" s="267"/>
      <c r="AV29" s="298"/>
      <c r="AW29" s="298"/>
      <c r="AX29" s="267"/>
      <c r="AY29" s="298"/>
      <c r="AZ29" s="298"/>
      <c r="BA29" s="298"/>
      <c r="BB29" s="310"/>
      <c r="BC29" s="310"/>
      <c r="BD29" s="267"/>
      <c r="BE29" s="298"/>
      <c r="BF29" s="298"/>
      <c r="BG29" s="267"/>
      <c r="BH29" s="313"/>
      <c r="BI29" s="313"/>
      <c r="BJ29" s="312"/>
      <c r="BK29" s="312"/>
      <c r="BL29" s="312"/>
      <c r="BM29" s="275"/>
      <c r="BN29" s="275"/>
      <c r="BO29" s="275"/>
      <c r="BP29" s="347"/>
      <c r="BQ29" s="347"/>
      <c r="BR29" s="275"/>
      <c r="BS29" s="107"/>
    </row>
    <row r="30" spans="1:161" x14ac:dyDescent="0.2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L30" s="158"/>
      <c r="BM30" s="349" t="s">
        <v>29</v>
      </c>
      <c r="BN30" s="349"/>
      <c r="BO30" s="349"/>
      <c r="BP30" s="349"/>
      <c r="BQ30" s="349"/>
      <c r="BR30" s="349"/>
      <c r="BS30" s="349"/>
      <c r="BT30" s="350"/>
      <c r="BU30" s="350"/>
      <c r="BV30" s="350"/>
      <c r="BW30" s="350"/>
      <c r="BX30" s="350"/>
      <c r="BY30" s="350"/>
      <c r="BZ30" s="351"/>
      <c r="CA30" s="148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312"/>
      <c r="CP30" s="312"/>
      <c r="CQ30" s="312"/>
      <c r="CR30" s="312"/>
      <c r="CS30" s="312"/>
      <c r="CT30" s="312"/>
      <c r="CU30" s="312"/>
      <c r="CV30" s="312"/>
      <c r="CW30" s="312"/>
      <c r="CX30" s="312"/>
      <c r="CY30" s="312"/>
      <c r="CZ30" s="312"/>
      <c r="DA30" s="312"/>
      <c r="DB30" s="312"/>
      <c r="DC30" s="312"/>
      <c r="DD30" s="312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84"/>
    </row>
    <row r="31" spans="1:161" x14ac:dyDescent="0.2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L31" s="158"/>
      <c r="BM31" s="349"/>
      <c r="BN31" s="349"/>
      <c r="BO31" s="349"/>
      <c r="BP31" s="349"/>
      <c r="BQ31" s="349"/>
      <c r="BR31" s="349"/>
      <c r="BS31" s="349"/>
      <c r="BT31" s="350"/>
      <c r="BU31" s="350"/>
      <c r="BV31" s="350"/>
      <c r="BW31" s="350"/>
      <c r="BX31" s="350"/>
      <c r="BY31" s="350"/>
      <c r="BZ31" s="351"/>
      <c r="CA31" s="148"/>
      <c r="CB31" s="275"/>
      <c r="CC31" s="275"/>
      <c r="CD31" s="275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84"/>
    </row>
    <row r="32" spans="1:161" x14ac:dyDescent="0.2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5"/>
      <c r="BE32" s="314"/>
      <c r="BF32" s="314"/>
      <c r="BG32" s="314"/>
      <c r="BH32" s="316"/>
      <c r="BI32" s="316"/>
      <c r="BJ32" s="316"/>
      <c r="BK32" s="316"/>
      <c r="BL32" s="316"/>
      <c r="BM32" s="349"/>
      <c r="BN32" s="349"/>
      <c r="BO32" s="275" t="s">
        <v>5</v>
      </c>
      <c r="BP32" s="275" t="s">
        <v>6</v>
      </c>
      <c r="BQ32" s="275" t="s">
        <v>7</v>
      </c>
      <c r="BR32" s="275" t="s">
        <v>8</v>
      </c>
      <c r="BS32" s="107" t="s">
        <v>9</v>
      </c>
      <c r="BT32" s="160" t="s">
        <v>10</v>
      </c>
      <c r="BU32" s="160" t="s">
        <v>25</v>
      </c>
      <c r="BV32" s="160" t="s">
        <v>26</v>
      </c>
      <c r="BW32" s="160" t="s">
        <v>13</v>
      </c>
      <c r="BX32" s="160" t="s">
        <v>14</v>
      </c>
      <c r="BY32" s="160" t="s">
        <v>15</v>
      </c>
      <c r="BZ32" s="108" t="s">
        <v>27</v>
      </c>
      <c r="CA32" s="107" t="s">
        <v>17</v>
      </c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312"/>
      <c r="CP32" s="312"/>
      <c r="CQ32" s="312"/>
      <c r="CR32" s="312"/>
      <c r="CS32" s="312"/>
      <c r="CT32" s="312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84"/>
    </row>
    <row r="33" spans="1:161" s="175" customFormat="1" x14ac:dyDescent="0.2">
      <c r="A33" s="318"/>
      <c r="B33" s="186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5"/>
      <c r="BE33" s="319"/>
      <c r="BF33" s="319"/>
      <c r="BG33" s="319"/>
      <c r="BH33" s="320"/>
      <c r="BI33" s="320"/>
      <c r="BJ33" s="322"/>
      <c r="BK33" s="322"/>
      <c r="BL33" s="322"/>
      <c r="BM33" s="353">
        <v>1</v>
      </c>
      <c r="BN33" s="350" t="s">
        <v>199</v>
      </c>
      <c r="BO33" s="354">
        <v>120.51</v>
      </c>
      <c r="BP33" s="354">
        <v>164.57</v>
      </c>
      <c r="BQ33" s="354">
        <v>126.8</v>
      </c>
      <c r="BR33" s="354">
        <v>137.27000000000001</v>
      </c>
      <c r="BS33" s="354">
        <v>164818.9</v>
      </c>
      <c r="BT33" s="354">
        <v>2372.54</v>
      </c>
      <c r="BU33" s="354">
        <v>92.42</v>
      </c>
      <c r="BV33" s="354">
        <v>95.47</v>
      </c>
      <c r="BW33" s="354">
        <v>14.61</v>
      </c>
      <c r="BX33" s="354">
        <v>14.77</v>
      </c>
      <c r="BY33" s="354">
        <v>18.47</v>
      </c>
      <c r="BZ33" s="354">
        <v>172.85</v>
      </c>
      <c r="CA33" s="354">
        <v>123.57</v>
      </c>
      <c r="CB33" s="164" t="s">
        <v>199</v>
      </c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</row>
    <row r="34" spans="1:161" s="175" customFormat="1" x14ac:dyDescent="0.2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15"/>
      <c r="BE34" s="324"/>
      <c r="BF34" s="324"/>
      <c r="BG34" s="324"/>
      <c r="BH34" s="320"/>
      <c r="BI34" s="320"/>
      <c r="BJ34" s="322"/>
      <c r="BK34" s="322"/>
      <c r="BL34" s="322"/>
      <c r="BM34" s="353">
        <v>2</v>
      </c>
      <c r="BN34" s="350" t="s">
        <v>200</v>
      </c>
      <c r="BO34" s="354">
        <v>120.02</v>
      </c>
      <c r="BP34" s="354">
        <v>163.38</v>
      </c>
      <c r="BQ34" s="354">
        <v>126.4</v>
      </c>
      <c r="BR34" s="354">
        <v>137.05000000000001</v>
      </c>
      <c r="BS34" s="354">
        <v>166369.53</v>
      </c>
      <c r="BT34" s="354">
        <v>2504.0500000000002</v>
      </c>
      <c r="BU34" s="354">
        <v>92.63</v>
      </c>
      <c r="BV34" s="354">
        <v>95.64</v>
      </c>
      <c r="BW34" s="354">
        <v>14.59</v>
      </c>
      <c r="BX34" s="354">
        <v>14.79</v>
      </c>
      <c r="BY34" s="354">
        <v>18.420000000000002</v>
      </c>
      <c r="BZ34" s="354">
        <v>171.9</v>
      </c>
      <c r="CA34" s="354">
        <v>123.14</v>
      </c>
      <c r="CB34" s="164" t="s">
        <v>200</v>
      </c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</row>
    <row r="35" spans="1:161" s="175" customFormat="1" x14ac:dyDescent="0.2">
      <c r="A35" s="68"/>
      <c r="B35" s="176"/>
      <c r="C35" s="176"/>
      <c r="BD35" s="315"/>
      <c r="BH35" s="325"/>
      <c r="BI35" s="325"/>
      <c r="BL35" s="176"/>
      <c r="BM35" s="353">
        <v>3</v>
      </c>
      <c r="BN35" s="350" t="s">
        <v>183</v>
      </c>
      <c r="BO35" s="354">
        <v>122.92</v>
      </c>
      <c r="BP35" s="354">
        <v>159.94</v>
      </c>
      <c r="BQ35" s="354">
        <v>126.14</v>
      </c>
      <c r="BR35" s="354">
        <v>136.72</v>
      </c>
      <c r="BS35" s="354">
        <v>169266.19</v>
      </c>
      <c r="BT35" s="354">
        <v>2504.7600000000002</v>
      </c>
      <c r="BU35" s="354">
        <v>92.16</v>
      </c>
      <c r="BV35" s="354">
        <v>95.17</v>
      </c>
      <c r="BW35" s="354">
        <v>14.43</v>
      </c>
      <c r="BX35" s="354">
        <v>14.6</v>
      </c>
      <c r="BY35" s="354">
        <v>18.36</v>
      </c>
      <c r="BZ35" s="354">
        <v>172.61</v>
      </c>
      <c r="CA35" s="354">
        <v>123.57</v>
      </c>
      <c r="CB35" s="164" t="s">
        <v>183</v>
      </c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</row>
    <row r="36" spans="1:161" s="175" customFormat="1" x14ac:dyDescent="0.2">
      <c r="A36" s="68"/>
      <c r="B36" s="176"/>
      <c r="C36" s="176"/>
      <c r="BD36" s="315"/>
      <c r="BH36" s="325"/>
      <c r="BI36" s="325"/>
      <c r="BL36" s="176"/>
      <c r="BM36" s="353">
        <v>4</v>
      </c>
      <c r="BN36" s="350" t="s">
        <v>184</v>
      </c>
      <c r="BO36" s="354">
        <v>122.23</v>
      </c>
      <c r="BP36" s="354">
        <v>160.11000000000001</v>
      </c>
      <c r="BQ36" s="354">
        <v>126.33</v>
      </c>
      <c r="BR36" s="354">
        <v>136.76</v>
      </c>
      <c r="BS36" s="354">
        <v>168555.5</v>
      </c>
      <c r="BT36" s="354">
        <v>2474.8000000000002</v>
      </c>
      <c r="BU36" s="354">
        <v>92.81</v>
      </c>
      <c r="BV36" s="354">
        <v>95.34</v>
      </c>
      <c r="BW36" s="354">
        <v>14.44</v>
      </c>
      <c r="BX36" s="354">
        <v>14.61</v>
      </c>
      <c r="BY36" s="354">
        <v>18.38</v>
      </c>
      <c r="BZ36" s="354">
        <v>171.84</v>
      </c>
      <c r="CA36" s="354">
        <v>123.37</v>
      </c>
      <c r="CB36" s="164" t="s">
        <v>184</v>
      </c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</row>
    <row r="37" spans="1:161" s="175" customFormat="1" x14ac:dyDescent="0.2">
      <c r="A37" s="68"/>
      <c r="B37" s="176"/>
      <c r="C37" s="176"/>
      <c r="BD37" s="315"/>
      <c r="BH37" s="325"/>
      <c r="BI37" s="325"/>
      <c r="BL37" s="176"/>
      <c r="BM37" s="353">
        <v>5</v>
      </c>
      <c r="BN37" s="350" t="s">
        <v>185</v>
      </c>
      <c r="BO37" s="354">
        <v>122.58</v>
      </c>
      <c r="BP37" s="354">
        <v>159.84</v>
      </c>
      <c r="BQ37" s="354">
        <v>125.97</v>
      </c>
      <c r="BR37" s="354">
        <v>136.71</v>
      </c>
      <c r="BS37" s="354">
        <v>167318.01</v>
      </c>
      <c r="BT37" s="354">
        <v>2430.34</v>
      </c>
      <c r="BU37" s="354">
        <v>92.68</v>
      </c>
      <c r="BV37" s="354">
        <v>94.89</v>
      </c>
      <c r="BW37" s="354">
        <v>14.42</v>
      </c>
      <c r="BX37" s="354">
        <v>14.52</v>
      </c>
      <c r="BY37" s="354">
        <v>18.36</v>
      </c>
      <c r="BZ37" s="354">
        <v>171.96</v>
      </c>
      <c r="CA37" s="354">
        <v>123.43</v>
      </c>
      <c r="CB37" s="164" t="s">
        <v>185</v>
      </c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</row>
    <row r="38" spans="1:161" s="175" customFormat="1" x14ac:dyDescent="0.2">
      <c r="A38" s="68"/>
      <c r="B38" s="176"/>
      <c r="C38" s="176"/>
      <c r="BD38" s="315"/>
      <c r="BH38" s="325"/>
      <c r="BI38" s="325"/>
      <c r="BL38" s="176"/>
      <c r="BM38" s="353">
        <v>6</v>
      </c>
      <c r="BN38" s="350" t="s">
        <v>186</v>
      </c>
      <c r="BO38" s="354">
        <v>121.25</v>
      </c>
      <c r="BP38" s="354">
        <v>159.62</v>
      </c>
      <c r="BQ38" s="354">
        <v>125.75</v>
      </c>
      <c r="BR38" s="354">
        <v>136.72</v>
      </c>
      <c r="BS38" s="354">
        <v>168276.2</v>
      </c>
      <c r="BT38" s="354">
        <v>2511.88</v>
      </c>
      <c r="BU38" s="354">
        <v>93.4</v>
      </c>
      <c r="BV38" s="354">
        <v>94.66</v>
      </c>
      <c r="BW38" s="354">
        <v>14.41</v>
      </c>
      <c r="BX38" s="354">
        <v>14.52</v>
      </c>
      <c r="BY38" s="354">
        <v>18.37</v>
      </c>
      <c r="BZ38" s="354">
        <v>172.48</v>
      </c>
      <c r="CA38" s="354">
        <v>123.86</v>
      </c>
      <c r="CB38" s="164" t="s">
        <v>186</v>
      </c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</row>
    <row r="39" spans="1:161" s="175" customFormat="1" x14ac:dyDescent="0.2">
      <c r="A39" s="68"/>
      <c r="B39" s="176"/>
      <c r="C39" s="176"/>
      <c r="BD39" s="315"/>
      <c r="BH39" s="325"/>
      <c r="BI39" s="325"/>
      <c r="BL39" s="176"/>
      <c r="BM39" s="353">
        <v>7</v>
      </c>
      <c r="BN39" s="350" t="s">
        <v>202</v>
      </c>
      <c r="BO39" s="354">
        <v>118.98</v>
      </c>
      <c r="BP39" s="354">
        <v>161.97999999999999</v>
      </c>
      <c r="BQ39" s="354">
        <v>125.58</v>
      </c>
      <c r="BR39" s="354">
        <v>136.76</v>
      </c>
      <c r="BS39" s="354">
        <v>166543.21</v>
      </c>
      <c r="BT39" s="354">
        <v>2507.75</v>
      </c>
      <c r="BU39" s="354">
        <v>93.86</v>
      </c>
      <c r="BV39" s="354">
        <v>94.45</v>
      </c>
      <c r="BW39" s="354">
        <v>14.47</v>
      </c>
      <c r="BX39" s="354">
        <v>14.59</v>
      </c>
      <c r="BY39" s="354">
        <v>18.399999999999999</v>
      </c>
      <c r="BZ39" s="354">
        <v>171.08</v>
      </c>
      <c r="CA39" s="354">
        <v>123.11</v>
      </c>
      <c r="CB39" s="164" t="s">
        <v>202</v>
      </c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</row>
    <row r="40" spans="1:161" s="175" customFormat="1" x14ac:dyDescent="0.2">
      <c r="A40" s="68"/>
      <c r="B40" s="176"/>
      <c r="C40" s="176"/>
      <c r="BD40" s="315"/>
      <c r="BH40" s="325"/>
      <c r="BI40" s="325"/>
      <c r="BL40" s="176"/>
      <c r="BM40" s="353">
        <v>8</v>
      </c>
      <c r="BN40" s="350" t="s">
        <v>187</v>
      </c>
      <c r="BO40" s="354">
        <v>118.12</v>
      </c>
      <c r="BP40" s="354">
        <v>164.13</v>
      </c>
      <c r="BQ40" s="354">
        <v>125.49</v>
      </c>
      <c r="BR40" s="354">
        <v>136.85</v>
      </c>
      <c r="BS40" s="354">
        <v>165489.07</v>
      </c>
      <c r="BT40" s="354">
        <v>2513.61</v>
      </c>
      <c r="BU40" s="354">
        <v>94.24</v>
      </c>
      <c r="BV40" s="354">
        <v>94.81</v>
      </c>
      <c r="BW40" s="354">
        <v>14.5</v>
      </c>
      <c r="BX40" s="354">
        <v>14.7</v>
      </c>
      <c r="BY40" s="354">
        <v>18.41</v>
      </c>
      <c r="BZ40" s="354">
        <v>172.06</v>
      </c>
      <c r="CA40" s="354">
        <v>123.61</v>
      </c>
      <c r="CB40" s="164" t="s">
        <v>187</v>
      </c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</row>
    <row r="41" spans="1:161" s="175" customFormat="1" x14ac:dyDescent="0.2">
      <c r="A41" s="68"/>
      <c r="B41" s="176"/>
      <c r="C41" s="176"/>
      <c r="BD41" s="315"/>
      <c r="BH41" s="325"/>
      <c r="BI41" s="325"/>
      <c r="BL41" s="176"/>
      <c r="BM41" s="353">
        <v>9</v>
      </c>
      <c r="BN41" s="350" t="s">
        <v>188</v>
      </c>
      <c r="BO41" s="354">
        <v>116.56</v>
      </c>
      <c r="BP41" s="354">
        <v>162.88999999999999</v>
      </c>
      <c r="BQ41" s="354">
        <v>125.67</v>
      </c>
      <c r="BR41" s="354">
        <v>136.79</v>
      </c>
      <c r="BS41" s="354">
        <v>163466.29999999999</v>
      </c>
      <c r="BT41" s="354">
        <v>2484.34</v>
      </c>
      <c r="BU41" s="354">
        <v>94.11</v>
      </c>
      <c r="BV41" s="354">
        <v>95.3</v>
      </c>
      <c r="BW41" s="354">
        <v>14.53</v>
      </c>
      <c r="BX41" s="354">
        <v>14.67</v>
      </c>
      <c r="BY41" s="354">
        <v>18.399999999999999</v>
      </c>
      <c r="BZ41" s="354">
        <v>171.44</v>
      </c>
      <c r="CA41" s="354">
        <v>123.17</v>
      </c>
      <c r="CB41" s="164" t="s">
        <v>188</v>
      </c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</row>
    <row r="42" spans="1:161" s="175" customFormat="1" x14ac:dyDescent="0.2">
      <c r="A42" s="68"/>
      <c r="BD42" s="315"/>
      <c r="BH42" s="325"/>
      <c r="BI42" s="325"/>
      <c r="BL42" s="176"/>
      <c r="BM42" s="353">
        <v>10</v>
      </c>
      <c r="BN42" s="350" t="s">
        <v>189</v>
      </c>
      <c r="BO42" s="354">
        <v>115.79</v>
      </c>
      <c r="BP42" s="354">
        <v>163.88</v>
      </c>
      <c r="BQ42" s="354">
        <v>125.48</v>
      </c>
      <c r="BR42" s="354">
        <v>136.75</v>
      </c>
      <c r="BS42" s="354">
        <v>163484.67000000001</v>
      </c>
      <c r="BT42" s="354">
        <v>2477.08</v>
      </c>
      <c r="BU42" s="354">
        <v>93.8</v>
      </c>
      <c r="BV42" s="354">
        <v>95.2</v>
      </c>
      <c r="BW42" s="354">
        <v>14.47</v>
      </c>
      <c r="BX42" s="354">
        <v>14.65</v>
      </c>
      <c r="BY42" s="354">
        <v>18.39</v>
      </c>
      <c r="BZ42" s="354">
        <v>170.86</v>
      </c>
      <c r="CA42" s="354">
        <v>122.81</v>
      </c>
      <c r="CB42" s="164" t="s">
        <v>189</v>
      </c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</row>
    <row r="43" spans="1:161" s="175" customFormat="1" x14ac:dyDescent="0.2">
      <c r="A43" s="68"/>
      <c r="BD43" s="315"/>
      <c r="BH43" s="177"/>
      <c r="BI43" s="177"/>
      <c r="BL43" s="176"/>
      <c r="BM43" s="353">
        <v>11</v>
      </c>
      <c r="BN43" s="350" t="s">
        <v>190</v>
      </c>
      <c r="BO43" s="354">
        <v>117.03</v>
      </c>
      <c r="BP43" s="354">
        <v>163.78</v>
      </c>
      <c r="BQ43" s="354">
        <v>125.63</v>
      </c>
      <c r="BR43" s="354">
        <v>136.61000000000001</v>
      </c>
      <c r="BS43" s="354">
        <v>163963.47</v>
      </c>
      <c r="BT43" s="354">
        <v>2451.83</v>
      </c>
      <c r="BU43" s="354">
        <v>93.9</v>
      </c>
      <c r="BV43" s="354">
        <v>95.5</v>
      </c>
      <c r="BW43" s="354">
        <v>14.44</v>
      </c>
      <c r="BX43" s="354">
        <v>14.6</v>
      </c>
      <c r="BY43" s="354">
        <v>18.36</v>
      </c>
      <c r="BZ43" s="354">
        <v>172.26</v>
      </c>
      <c r="CA43" s="354">
        <v>123.58</v>
      </c>
      <c r="CB43" s="164" t="s">
        <v>190</v>
      </c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</row>
    <row r="44" spans="1:161" s="175" customFormat="1" x14ac:dyDescent="0.2">
      <c r="A44" s="68"/>
      <c r="BD44" s="315"/>
      <c r="BH44" s="177"/>
      <c r="BI44" s="177"/>
      <c r="BL44" s="176"/>
      <c r="BM44" s="353">
        <v>12</v>
      </c>
      <c r="BN44" s="350" t="s">
        <v>191</v>
      </c>
      <c r="BO44" s="354">
        <v>116.12</v>
      </c>
      <c r="BP44" s="354">
        <v>162.84</v>
      </c>
      <c r="BQ44" s="354">
        <v>125.49</v>
      </c>
      <c r="BR44" s="354">
        <v>136.47999999999999</v>
      </c>
      <c r="BS44" s="354">
        <v>164152.49</v>
      </c>
      <c r="BT44" s="354">
        <v>2459</v>
      </c>
      <c r="BU44" s="354">
        <v>92.38</v>
      </c>
      <c r="BV44" s="354">
        <v>94.76</v>
      </c>
      <c r="BW44" s="354">
        <v>14.4</v>
      </c>
      <c r="BX44" s="354">
        <v>14.59</v>
      </c>
      <c r="BY44" s="354">
        <v>18.34</v>
      </c>
      <c r="BZ44" s="354">
        <v>171.27</v>
      </c>
      <c r="CA44" s="354">
        <v>123.32</v>
      </c>
      <c r="CB44" s="164" t="s">
        <v>191</v>
      </c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</row>
    <row r="45" spans="1:161" s="175" customFormat="1" x14ac:dyDescent="0.2">
      <c r="A45" s="68"/>
      <c r="BH45" s="177"/>
      <c r="BI45" s="177"/>
      <c r="BL45" s="176"/>
      <c r="BM45" s="353">
        <v>13</v>
      </c>
      <c r="BN45" s="350" t="s">
        <v>192</v>
      </c>
      <c r="BO45" s="354">
        <v>115.95</v>
      </c>
      <c r="BP45" s="354">
        <v>163.06</v>
      </c>
      <c r="BQ45" s="354">
        <v>125.26</v>
      </c>
      <c r="BR45" s="354">
        <v>136.28</v>
      </c>
      <c r="BS45" s="354">
        <v>163937.84</v>
      </c>
      <c r="BT45" s="354">
        <v>2443.92</v>
      </c>
      <c r="BU45" s="354">
        <v>92.7</v>
      </c>
      <c r="BV45" s="354">
        <v>94.82</v>
      </c>
      <c r="BW45" s="354">
        <v>14.38</v>
      </c>
      <c r="BX45" s="354">
        <v>14.56</v>
      </c>
      <c r="BY45" s="354">
        <v>18.309999999999999</v>
      </c>
      <c r="BZ45" s="354">
        <v>171.67</v>
      </c>
      <c r="CA45" s="354">
        <v>123.68</v>
      </c>
      <c r="CB45" s="164" t="s">
        <v>192</v>
      </c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</row>
    <row r="46" spans="1:161" s="175" customFormat="1" x14ac:dyDescent="0.2">
      <c r="A46" s="68"/>
      <c r="BH46" s="177"/>
      <c r="BI46" s="177"/>
      <c r="BL46" s="176"/>
      <c r="BM46" s="353">
        <v>14</v>
      </c>
      <c r="BN46" s="350" t="s">
        <v>193</v>
      </c>
      <c r="BO46" s="354">
        <v>116.8</v>
      </c>
      <c r="BP46" s="354">
        <v>162.84</v>
      </c>
      <c r="BQ46" s="354">
        <v>125.1</v>
      </c>
      <c r="BR46" s="354">
        <v>135.97</v>
      </c>
      <c r="BS46" s="354">
        <v>163069.74</v>
      </c>
      <c r="BT46" s="354">
        <v>2401.66</v>
      </c>
      <c r="BU46" s="354">
        <v>92.55</v>
      </c>
      <c r="BV46" s="354">
        <v>94.56</v>
      </c>
      <c r="BW46" s="354">
        <v>14.37</v>
      </c>
      <c r="BX46" s="354">
        <v>14.55</v>
      </c>
      <c r="BY46" s="354">
        <v>18.28</v>
      </c>
      <c r="BZ46" s="354">
        <v>170.86</v>
      </c>
      <c r="CA46" s="354">
        <v>123.32</v>
      </c>
      <c r="CB46" s="164" t="s">
        <v>193</v>
      </c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</row>
    <row r="47" spans="1:161" s="175" customFormat="1" x14ac:dyDescent="0.2">
      <c r="A47" s="68"/>
      <c r="BH47" s="177"/>
      <c r="BI47" s="177"/>
      <c r="BL47" s="176"/>
      <c r="BM47" s="353">
        <v>15</v>
      </c>
      <c r="BN47" s="350" t="s">
        <v>194</v>
      </c>
      <c r="BO47" s="354">
        <v>116.04</v>
      </c>
      <c r="BP47" s="354">
        <v>161.72</v>
      </c>
      <c r="BQ47" s="354">
        <v>124.97</v>
      </c>
      <c r="BR47" s="354">
        <v>135.87</v>
      </c>
      <c r="BS47" s="354">
        <v>163096.73000000001</v>
      </c>
      <c r="BT47" s="354">
        <v>2416.9299999999998</v>
      </c>
      <c r="BU47" s="354">
        <v>92.1</v>
      </c>
      <c r="BV47" s="354">
        <v>93.9</v>
      </c>
      <c r="BW47" s="354">
        <v>14.31</v>
      </c>
      <c r="BX47" s="354">
        <v>14.48</v>
      </c>
      <c r="BY47" s="354">
        <v>18.260000000000002</v>
      </c>
      <c r="BZ47" s="354">
        <v>170.84</v>
      </c>
      <c r="CA47" s="354">
        <v>123.25</v>
      </c>
      <c r="CB47" s="164" t="s">
        <v>194</v>
      </c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</row>
    <row r="48" spans="1:161" s="175" customFormat="1" x14ac:dyDescent="0.2">
      <c r="A48" s="68"/>
      <c r="BH48" s="177"/>
      <c r="BI48" s="177"/>
      <c r="BL48" s="176"/>
      <c r="BM48" s="353">
        <v>16</v>
      </c>
      <c r="BN48" s="350" t="s">
        <v>195</v>
      </c>
      <c r="BO48" s="354">
        <v>118.57</v>
      </c>
      <c r="BP48" s="354">
        <v>162.38999999999999</v>
      </c>
      <c r="BQ48" s="354">
        <v>125.7</v>
      </c>
      <c r="BR48" s="354">
        <v>136.28</v>
      </c>
      <c r="BS48" s="354">
        <v>163543.76999999999</v>
      </c>
      <c r="BT48" s="354">
        <v>2435.0300000000002</v>
      </c>
      <c r="BU48" s="354">
        <v>93.16</v>
      </c>
      <c r="BV48" s="354">
        <v>93.67</v>
      </c>
      <c r="BW48" s="354">
        <v>14.33</v>
      </c>
      <c r="BX48" s="354">
        <v>14.42</v>
      </c>
      <c r="BY48" s="354">
        <v>18.32</v>
      </c>
      <c r="BZ48" s="354">
        <v>171.25</v>
      </c>
      <c r="CA48" s="354">
        <v>123.7</v>
      </c>
      <c r="CB48" s="164" t="s">
        <v>195</v>
      </c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</row>
    <row r="49" spans="1:161" s="175" customFormat="1" x14ac:dyDescent="0.2">
      <c r="A49" s="68"/>
      <c r="BH49" s="177"/>
      <c r="BI49" s="177"/>
      <c r="BL49" s="176"/>
      <c r="BM49" s="353">
        <v>17</v>
      </c>
      <c r="BN49" s="350" t="s">
        <v>196</v>
      </c>
      <c r="BO49" s="354">
        <v>117.59</v>
      </c>
      <c r="BP49" s="354">
        <v>162.34</v>
      </c>
      <c r="BQ49" s="354">
        <v>124.87</v>
      </c>
      <c r="BR49" s="354">
        <v>136.47</v>
      </c>
      <c r="BS49" s="354">
        <v>163694.44</v>
      </c>
      <c r="BT49" s="354">
        <v>2428.12</v>
      </c>
      <c r="BU49" s="354">
        <v>92.72</v>
      </c>
      <c r="BV49" s="354">
        <v>94.04</v>
      </c>
      <c r="BW49" s="354">
        <v>14.31</v>
      </c>
      <c r="BX49" s="354">
        <v>14.45</v>
      </c>
      <c r="BY49" s="354">
        <v>18.34</v>
      </c>
      <c r="BZ49" s="354">
        <v>171.99</v>
      </c>
      <c r="CA49" s="354">
        <v>124.01</v>
      </c>
      <c r="CB49" s="164" t="s">
        <v>196</v>
      </c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</row>
    <row r="50" spans="1:161" s="175" customFormat="1" x14ac:dyDescent="0.2">
      <c r="A50" s="68"/>
      <c r="BH50" s="177"/>
      <c r="BI50" s="177"/>
      <c r="BL50" s="176"/>
      <c r="BM50" s="353">
        <v>18</v>
      </c>
      <c r="BN50" s="350" t="s">
        <v>197</v>
      </c>
      <c r="BO50" s="354">
        <v>117.35</v>
      </c>
      <c r="BP50" s="354">
        <v>161.69999999999999</v>
      </c>
      <c r="BQ50" s="354">
        <v>124.9</v>
      </c>
      <c r="BR50" s="354">
        <v>136.29</v>
      </c>
      <c r="BS50" s="354">
        <v>164654.63</v>
      </c>
      <c r="BT50" s="354">
        <v>2497.54</v>
      </c>
      <c r="BU50" s="354">
        <v>92.47</v>
      </c>
      <c r="BV50" s="354">
        <v>93.38</v>
      </c>
      <c r="BW50" s="354">
        <v>14.3</v>
      </c>
      <c r="BX50" s="354">
        <v>14.42</v>
      </c>
      <c r="BY50" s="354">
        <v>18.32</v>
      </c>
      <c r="BZ50" s="354">
        <v>170.16</v>
      </c>
      <c r="CA50" s="354">
        <v>122.85</v>
      </c>
      <c r="CB50" s="164" t="s">
        <v>197</v>
      </c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</row>
    <row r="51" spans="1:161" s="175" customFormat="1" x14ac:dyDescent="0.2">
      <c r="A51" s="68"/>
      <c r="BH51" s="177"/>
      <c r="BI51" s="177"/>
      <c r="BL51" s="176"/>
      <c r="BM51" s="353">
        <v>19</v>
      </c>
      <c r="BN51" s="350" t="s">
        <v>201</v>
      </c>
      <c r="BO51" s="354">
        <v>118.37</v>
      </c>
      <c r="BP51" s="354">
        <v>161.4</v>
      </c>
      <c r="BQ51" s="354">
        <v>125.76</v>
      </c>
      <c r="BR51" s="354">
        <v>136.18</v>
      </c>
      <c r="BS51" s="354">
        <v>163542.26999999999</v>
      </c>
      <c r="BT51" s="354">
        <v>2460.58</v>
      </c>
      <c r="BU51" s="354">
        <v>92.04</v>
      </c>
      <c r="BV51" s="354">
        <v>93.2</v>
      </c>
      <c r="BW51" s="354">
        <v>14.24</v>
      </c>
      <c r="BX51" s="354">
        <v>14.33</v>
      </c>
      <c r="BY51" s="354">
        <v>18.32</v>
      </c>
      <c r="BZ51" s="354">
        <v>170.45</v>
      </c>
      <c r="CA51" s="354">
        <v>122.6</v>
      </c>
      <c r="CB51" s="164" t="s">
        <v>201</v>
      </c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</row>
    <row r="52" spans="1:161" s="175" customFormat="1" x14ac:dyDescent="0.2">
      <c r="A52" s="68"/>
      <c r="BH52" s="177"/>
      <c r="BI52" s="177"/>
      <c r="BL52" s="176"/>
      <c r="BM52" s="353"/>
      <c r="BN52" s="350"/>
      <c r="BO52" s="354"/>
      <c r="BP52" s="354"/>
      <c r="BQ52" s="354"/>
      <c r="BR52" s="354"/>
      <c r="BS52" s="354"/>
      <c r="BT52" s="354"/>
      <c r="BU52" s="354"/>
      <c r="BV52" s="354"/>
      <c r="BW52" s="354"/>
      <c r="BX52" s="354"/>
      <c r="BY52" s="354"/>
      <c r="BZ52" s="354"/>
      <c r="CA52" s="35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</row>
    <row r="53" spans="1:161" s="175" customFormat="1" x14ac:dyDescent="0.2">
      <c r="A53" s="68"/>
      <c r="BH53" s="177"/>
      <c r="BI53" s="177"/>
      <c r="BL53" s="176"/>
      <c r="BM53" s="353"/>
      <c r="BN53" s="350"/>
      <c r="BO53" s="354"/>
      <c r="BP53" s="354"/>
      <c r="BQ53" s="354"/>
      <c r="BR53" s="354"/>
      <c r="BS53" s="354"/>
      <c r="BT53" s="354"/>
      <c r="BU53" s="354"/>
      <c r="BV53" s="354"/>
      <c r="BW53" s="354"/>
      <c r="BX53" s="354"/>
      <c r="BY53" s="354"/>
      <c r="BZ53" s="354"/>
      <c r="CA53" s="35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</row>
    <row r="54" spans="1:161" s="93" customFormat="1" x14ac:dyDescent="0.2">
      <c r="B54" s="175"/>
      <c r="C54" s="89"/>
      <c r="BH54" s="327"/>
      <c r="BI54" s="327"/>
      <c r="BM54" s="353"/>
      <c r="BN54" s="350"/>
      <c r="BO54" s="354"/>
      <c r="BP54" s="354"/>
      <c r="BQ54" s="354"/>
      <c r="BR54" s="354"/>
      <c r="BS54" s="354"/>
      <c r="BT54" s="354"/>
      <c r="BU54" s="354"/>
      <c r="BV54" s="354"/>
      <c r="BW54" s="354"/>
      <c r="BX54" s="354"/>
      <c r="BY54" s="354"/>
      <c r="BZ54" s="354"/>
      <c r="CA54" s="354"/>
      <c r="CB54" s="329"/>
      <c r="CC54" s="329"/>
      <c r="CD54" s="329"/>
      <c r="CE54" s="329"/>
      <c r="CF54" s="329"/>
      <c r="CG54" s="329"/>
      <c r="CH54" s="329"/>
      <c r="CI54" s="329"/>
      <c r="CJ54" s="329"/>
      <c r="CK54" s="329"/>
      <c r="CL54" s="329"/>
      <c r="CM54" s="329"/>
      <c r="CN54" s="329"/>
      <c r="CO54" s="330"/>
      <c r="CP54" s="330"/>
      <c r="CQ54" s="330"/>
      <c r="CR54" s="330"/>
      <c r="CS54" s="330"/>
      <c r="CT54" s="330"/>
      <c r="CU54" s="330"/>
      <c r="CV54" s="330"/>
      <c r="CW54" s="330"/>
      <c r="CX54" s="330"/>
      <c r="CY54" s="330"/>
      <c r="CZ54" s="330"/>
      <c r="DA54" s="330"/>
      <c r="DB54" s="330"/>
      <c r="DC54" s="330"/>
      <c r="DD54" s="330"/>
      <c r="DE54" s="297"/>
      <c r="DF54" s="297"/>
      <c r="DG54" s="297"/>
      <c r="DH54" s="297"/>
      <c r="DI54" s="297"/>
      <c r="DJ54" s="297"/>
      <c r="DK54" s="297"/>
      <c r="DL54" s="297"/>
      <c r="DM54" s="297"/>
      <c r="DN54" s="297"/>
      <c r="DO54" s="297"/>
      <c r="DP54" s="297"/>
      <c r="DQ54" s="297"/>
      <c r="DR54" s="297"/>
      <c r="DS54" s="297"/>
      <c r="DT54" s="297"/>
      <c r="DU54" s="297"/>
      <c r="DV54" s="297"/>
      <c r="DW54" s="297"/>
      <c r="DX54" s="297"/>
      <c r="DY54" s="297"/>
      <c r="DZ54" s="297"/>
      <c r="EA54" s="331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</row>
    <row r="55" spans="1:161" s="46" customFormat="1" x14ac:dyDescent="0.2">
      <c r="B55" s="45"/>
      <c r="C55" s="45"/>
      <c r="BH55" s="332"/>
      <c r="BI55" s="332"/>
      <c r="BM55" s="353"/>
      <c r="BN55" s="350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334"/>
      <c r="CP55" s="334"/>
      <c r="CQ55" s="334"/>
      <c r="CR55" s="334"/>
      <c r="CS55" s="334"/>
      <c r="CT55" s="334"/>
      <c r="CU55" s="334"/>
      <c r="CV55" s="334"/>
      <c r="CW55" s="334"/>
      <c r="CX55" s="334"/>
      <c r="CY55" s="334"/>
      <c r="CZ55" s="334"/>
      <c r="DA55" s="334"/>
      <c r="DB55" s="334"/>
      <c r="DC55" s="334"/>
      <c r="DD55" s="334"/>
      <c r="DE55" s="298"/>
      <c r="DF55" s="298"/>
      <c r="DG55" s="298"/>
      <c r="DH55" s="298"/>
      <c r="DI55" s="298"/>
      <c r="DJ55" s="298"/>
      <c r="DK55" s="298"/>
      <c r="DL55" s="298"/>
      <c r="DM55" s="298"/>
      <c r="DN55" s="298"/>
      <c r="DO55" s="298"/>
      <c r="DP55" s="298"/>
      <c r="DQ55" s="298"/>
      <c r="DR55" s="298"/>
      <c r="DS55" s="298"/>
      <c r="DT55" s="298"/>
      <c r="DU55" s="298"/>
      <c r="DV55" s="298"/>
      <c r="DW55" s="298"/>
      <c r="DX55" s="298"/>
      <c r="DY55" s="298"/>
      <c r="DZ55" s="298"/>
      <c r="EA55" s="33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</row>
    <row r="56" spans="1:161" s="46" customFormat="1" x14ac:dyDescent="0.2">
      <c r="B56" s="45"/>
      <c r="C56" s="45"/>
      <c r="BH56" s="332"/>
      <c r="BI56" s="332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334"/>
      <c r="CP56" s="334"/>
      <c r="CQ56" s="334"/>
      <c r="CR56" s="334"/>
      <c r="CS56" s="334"/>
      <c r="CT56" s="334"/>
      <c r="CU56" s="334"/>
      <c r="CV56" s="334"/>
      <c r="CW56" s="334"/>
      <c r="CX56" s="334"/>
      <c r="CY56" s="334"/>
      <c r="CZ56" s="334"/>
      <c r="DA56" s="334"/>
      <c r="DB56" s="334"/>
      <c r="DC56" s="334"/>
      <c r="DD56" s="334"/>
      <c r="DE56" s="298"/>
      <c r="DF56" s="298"/>
      <c r="DG56" s="298"/>
      <c r="DH56" s="298"/>
      <c r="DI56" s="298"/>
      <c r="DJ56" s="298"/>
      <c r="DK56" s="298"/>
      <c r="DL56" s="298"/>
      <c r="DM56" s="298"/>
      <c r="DN56" s="298"/>
      <c r="DO56" s="298"/>
      <c r="DP56" s="298"/>
      <c r="DQ56" s="298"/>
      <c r="DR56" s="298"/>
      <c r="DS56" s="298"/>
      <c r="DT56" s="298"/>
      <c r="DU56" s="298"/>
      <c r="DV56" s="298"/>
      <c r="DW56" s="298"/>
      <c r="DX56" s="298"/>
      <c r="DY56" s="298"/>
      <c r="DZ56" s="298"/>
      <c r="EA56" s="33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</row>
    <row r="57" spans="1:161" s="85" customFormat="1" x14ac:dyDescent="0.2">
      <c r="B57" s="84"/>
      <c r="C57" s="84"/>
      <c r="BH57" s="336"/>
      <c r="BI57" s="336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301"/>
      <c r="CC57" s="301"/>
      <c r="CD57" s="301"/>
      <c r="CE57" s="301"/>
      <c r="CF57" s="301"/>
      <c r="CG57" s="301"/>
      <c r="CH57" s="301"/>
      <c r="CI57" s="301"/>
      <c r="CJ57" s="301"/>
      <c r="CK57" s="301"/>
      <c r="CL57" s="301"/>
      <c r="CM57" s="301"/>
      <c r="CN57" s="301"/>
      <c r="CO57" s="338"/>
      <c r="CP57" s="338"/>
      <c r="CQ57" s="338"/>
      <c r="CR57" s="338"/>
      <c r="CS57" s="338"/>
      <c r="CT57" s="338"/>
      <c r="CU57" s="338"/>
      <c r="CV57" s="338"/>
      <c r="CW57" s="338"/>
      <c r="CX57" s="338"/>
      <c r="CY57" s="338"/>
      <c r="CZ57" s="338"/>
      <c r="DA57" s="338"/>
      <c r="DB57" s="338"/>
      <c r="DC57" s="338"/>
      <c r="DD57" s="338"/>
      <c r="DE57" s="339"/>
      <c r="DF57" s="339"/>
      <c r="DG57" s="339"/>
      <c r="DH57" s="339"/>
      <c r="DI57" s="339"/>
      <c r="DJ57" s="339"/>
      <c r="DK57" s="339"/>
      <c r="DL57" s="339"/>
      <c r="DM57" s="339"/>
      <c r="DN57" s="339"/>
      <c r="DO57" s="339"/>
      <c r="DP57" s="339"/>
      <c r="DQ57" s="339"/>
      <c r="DR57" s="339"/>
      <c r="DS57" s="339"/>
      <c r="DT57" s="339"/>
      <c r="DU57" s="339"/>
      <c r="DV57" s="339"/>
      <c r="DW57" s="339"/>
      <c r="DX57" s="339"/>
      <c r="DY57" s="339"/>
      <c r="DZ57" s="339"/>
      <c r="EA57" s="340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</row>
    <row r="58" spans="1:161" s="46" customFormat="1" x14ac:dyDescent="0.2">
      <c r="B58" s="341"/>
      <c r="C58" s="84"/>
      <c r="BH58" s="342"/>
      <c r="BI58" s="342"/>
      <c r="BL58" s="45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</row>
    <row r="59" spans="1:161" s="46" customFormat="1" x14ac:dyDescent="0.2">
      <c r="B59" s="341"/>
      <c r="C59" s="84"/>
      <c r="BH59" s="342"/>
      <c r="BI59" s="342"/>
      <c r="BL59" s="45"/>
      <c r="BM59" s="117"/>
      <c r="BN59" s="117"/>
      <c r="BO59" s="117">
        <f>AVERAGE(BO33:BO51)</f>
        <v>118.56736842105262</v>
      </c>
      <c r="BP59" s="117">
        <f t="shared" ref="BP59:CA59" si="2">AVERAGE(BP33:BP51)</f>
        <v>162.23210526315788</v>
      </c>
      <c r="BQ59" s="117">
        <f t="shared" si="2"/>
        <v>125.64684210526318</v>
      </c>
      <c r="BR59" s="117">
        <f t="shared" si="2"/>
        <v>136.56894736842105</v>
      </c>
      <c r="BS59" s="117">
        <f t="shared" si="2"/>
        <v>165118.05052631578</v>
      </c>
      <c r="BT59" s="117">
        <f t="shared" si="2"/>
        <v>2461.8821052631579</v>
      </c>
      <c r="BU59" s="117">
        <f t="shared" si="2"/>
        <v>92.954210526315777</v>
      </c>
      <c r="BV59" s="117">
        <f t="shared" si="2"/>
        <v>94.671578947368417</v>
      </c>
      <c r="BW59" s="117">
        <f t="shared" si="2"/>
        <v>14.418421052631578</v>
      </c>
      <c r="BX59" s="117">
        <f t="shared" si="2"/>
        <v>14.569473684210523</v>
      </c>
      <c r="BY59" s="117">
        <f t="shared" si="2"/>
        <v>18.358421052631577</v>
      </c>
      <c r="BZ59" s="117">
        <f t="shared" si="2"/>
        <v>171.57</v>
      </c>
      <c r="CA59" s="117">
        <f t="shared" si="2"/>
        <v>123.3657894736842</v>
      </c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</row>
    <row r="60" spans="1:161" s="46" customFormat="1" x14ac:dyDescent="0.2">
      <c r="B60" s="341"/>
      <c r="C60" s="84"/>
      <c r="BH60" s="342"/>
      <c r="BI60" s="342"/>
      <c r="BL60" s="45"/>
      <c r="BM60" s="117"/>
      <c r="BN60" s="117"/>
      <c r="BO60" s="117">
        <v>118.56736842105262</v>
      </c>
      <c r="BP60" s="117">
        <v>162.23210526315788</v>
      </c>
      <c r="BQ60" s="117">
        <v>125.64684210526318</v>
      </c>
      <c r="BR60" s="117">
        <v>136.56894736842105</v>
      </c>
      <c r="BS60" s="117">
        <v>165118.05052631578</v>
      </c>
      <c r="BT60" s="117">
        <v>2461.8821052631579</v>
      </c>
      <c r="BU60" s="117">
        <v>92.954210526315777</v>
      </c>
      <c r="BV60" s="117">
        <v>94.671578947368417</v>
      </c>
      <c r="BW60" s="117">
        <v>14.418421052631578</v>
      </c>
      <c r="BX60" s="117">
        <v>14.569473684210523</v>
      </c>
      <c r="BY60" s="117">
        <v>18.358421052631577</v>
      </c>
      <c r="BZ60" s="117">
        <v>171.57</v>
      </c>
      <c r="CA60" s="117">
        <v>123.3657894736842</v>
      </c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</row>
    <row r="61" spans="1:161" s="46" customFormat="1" x14ac:dyDescent="0.2">
      <c r="B61" s="341"/>
      <c r="C61" s="84"/>
      <c r="BH61" s="342"/>
      <c r="BI61" s="342"/>
      <c r="BL61" s="45"/>
      <c r="BM61" s="301"/>
      <c r="BN61" s="355"/>
      <c r="BO61" s="355">
        <f>BO60-BO59</f>
        <v>0</v>
      </c>
      <c r="BP61" s="355">
        <f t="shared" ref="BP61:CA61" si="3">BP60-BP59</f>
        <v>0</v>
      </c>
      <c r="BQ61" s="355">
        <f t="shared" si="3"/>
        <v>0</v>
      </c>
      <c r="BR61" s="355">
        <f t="shared" si="3"/>
        <v>0</v>
      </c>
      <c r="BS61" s="355">
        <f t="shared" si="3"/>
        <v>0</v>
      </c>
      <c r="BT61" s="355">
        <f t="shared" si="3"/>
        <v>0</v>
      </c>
      <c r="BU61" s="355">
        <f t="shared" si="3"/>
        <v>0</v>
      </c>
      <c r="BV61" s="355">
        <f t="shared" si="3"/>
        <v>0</v>
      </c>
      <c r="BW61" s="355">
        <f t="shared" si="3"/>
        <v>0</v>
      </c>
      <c r="BX61" s="355">
        <f t="shared" si="3"/>
        <v>0</v>
      </c>
      <c r="BY61" s="355">
        <f t="shared" si="3"/>
        <v>0</v>
      </c>
      <c r="BZ61" s="355">
        <f t="shared" si="3"/>
        <v>0</v>
      </c>
      <c r="CA61" s="355">
        <f t="shared" si="3"/>
        <v>0</v>
      </c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</row>
    <row r="62" spans="1:161" s="46" customFormat="1" x14ac:dyDescent="0.2">
      <c r="B62" s="341"/>
      <c r="C62" s="84"/>
      <c r="BH62" s="342"/>
      <c r="BI62" s="342"/>
      <c r="BL62" s="45"/>
      <c r="BM62" s="107" t="s">
        <v>30</v>
      </c>
      <c r="BN62" s="107"/>
      <c r="BO62" s="107">
        <f t="shared" ref="BO62:CA62" si="4">MAX(BO33:BO55)</f>
        <v>122.92</v>
      </c>
      <c r="BP62" s="107">
        <f t="shared" si="4"/>
        <v>164.57</v>
      </c>
      <c r="BQ62" s="107">
        <f t="shared" si="4"/>
        <v>126.8</v>
      </c>
      <c r="BR62" s="107">
        <f t="shared" si="4"/>
        <v>137.27000000000001</v>
      </c>
      <c r="BS62" s="107">
        <f t="shared" si="4"/>
        <v>169266.19</v>
      </c>
      <c r="BT62" s="107">
        <f t="shared" si="4"/>
        <v>2513.61</v>
      </c>
      <c r="BU62" s="107">
        <f t="shared" si="4"/>
        <v>94.24</v>
      </c>
      <c r="BV62" s="107">
        <f t="shared" si="4"/>
        <v>95.64</v>
      </c>
      <c r="BW62" s="107">
        <f t="shared" si="4"/>
        <v>14.61</v>
      </c>
      <c r="BX62" s="107">
        <f t="shared" si="4"/>
        <v>14.79</v>
      </c>
      <c r="BY62" s="107">
        <f t="shared" si="4"/>
        <v>18.47</v>
      </c>
      <c r="BZ62" s="107">
        <f t="shared" si="4"/>
        <v>172.85</v>
      </c>
      <c r="CA62" s="107">
        <f t="shared" si="4"/>
        <v>124.01</v>
      </c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</row>
    <row r="63" spans="1:161" x14ac:dyDescent="0.2">
      <c r="C63" s="84"/>
      <c r="BM63" s="107" t="s">
        <v>31</v>
      </c>
      <c r="BN63" s="107"/>
      <c r="BO63" s="107">
        <f t="shared" ref="BO63:CA63" si="5">MIN(BO33:BO55)</f>
        <v>115.79</v>
      </c>
      <c r="BP63" s="107">
        <f t="shared" si="5"/>
        <v>159.62</v>
      </c>
      <c r="BQ63" s="107">
        <f t="shared" si="5"/>
        <v>124.87</v>
      </c>
      <c r="BR63" s="107">
        <f t="shared" si="5"/>
        <v>135.87</v>
      </c>
      <c r="BS63" s="107">
        <f t="shared" si="5"/>
        <v>163069.74</v>
      </c>
      <c r="BT63" s="107">
        <f t="shared" si="5"/>
        <v>2372.54</v>
      </c>
      <c r="BU63" s="107">
        <f t="shared" si="5"/>
        <v>92.04</v>
      </c>
      <c r="BV63" s="107">
        <f t="shared" si="5"/>
        <v>93.2</v>
      </c>
      <c r="BW63" s="107">
        <f t="shared" si="5"/>
        <v>14.24</v>
      </c>
      <c r="BX63" s="107">
        <f t="shared" si="5"/>
        <v>14.33</v>
      </c>
      <c r="BY63" s="107">
        <f t="shared" si="5"/>
        <v>18.260000000000002</v>
      </c>
      <c r="BZ63" s="107">
        <f t="shared" si="5"/>
        <v>170.16</v>
      </c>
      <c r="CA63" s="107">
        <f t="shared" si="5"/>
        <v>122.6</v>
      </c>
    </row>
    <row r="64" spans="1:161" x14ac:dyDescent="0.2">
      <c r="C64" s="84"/>
      <c r="BM64" s="107"/>
      <c r="BN64" s="107"/>
      <c r="BO64" s="107"/>
      <c r="BP64" s="107"/>
      <c r="BQ64" s="107"/>
      <c r="BS64" s="107"/>
      <c r="BT64" s="107"/>
      <c r="BU64" s="107"/>
      <c r="BV64" s="107"/>
      <c r="BW64" s="107"/>
      <c r="BX64" s="107"/>
      <c r="BY64" s="107"/>
      <c r="BZ64" s="107"/>
      <c r="CB64" s="275"/>
    </row>
    <row r="65" spans="1:161" x14ac:dyDescent="0.2">
      <c r="C65" s="84"/>
      <c r="BM65" s="107"/>
      <c r="BN65" s="107"/>
      <c r="BO65" s="107">
        <f t="shared" ref="BO65:CA65" si="6">BO62-BO63</f>
        <v>7.1299999999999955</v>
      </c>
      <c r="BP65" s="107">
        <f t="shared" si="6"/>
        <v>4.9499999999999886</v>
      </c>
      <c r="BQ65" s="107">
        <f t="shared" si="6"/>
        <v>1.9299999999999926</v>
      </c>
      <c r="BR65" s="107">
        <f t="shared" si="6"/>
        <v>1.4000000000000057</v>
      </c>
      <c r="BS65" s="107">
        <f t="shared" si="6"/>
        <v>6196.4500000000116</v>
      </c>
      <c r="BT65" s="107">
        <f t="shared" si="6"/>
        <v>141.07000000000016</v>
      </c>
      <c r="BU65" s="107">
        <f t="shared" si="6"/>
        <v>2.1999999999999886</v>
      </c>
      <c r="BV65" s="107">
        <f t="shared" si="6"/>
        <v>2.4399999999999977</v>
      </c>
      <c r="BW65" s="107">
        <f t="shared" si="6"/>
        <v>0.36999999999999922</v>
      </c>
      <c r="BX65" s="107">
        <f t="shared" si="6"/>
        <v>0.45999999999999908</v>
      </c>
      <c r="BY65" s="107">
        <f t="shared" si="6"/>
        <v>0.2099999999999973</v>
      </c>
      <c r="BZ65" s="107">
        <f t="shared" si="6"/>
        <v>2.6899999999999977</v>
      </c>
      <c r="CA65" s="107">
        <f t="shared" si="6"/>
        <v>1.4100000000000108</v>
      </c>
      <c r="CB65" s="164"/>
    </row>
    <row r="66" spans="1:161" x14ac:dyDescent="0.2">
      <c r="C66" s="84"/>
      <c r="BM66" s="107"/>
      <c r="BN66" s="107"/>
      <c r="BO66" s="107"/>
      <c r="BP66" s="107"/>
      <c r="BQ66" s="107"/>
      <c r="BS66" s="107"/>
      <c r="BT66" s="107"/>
      <c r="BU66" s="107"/>
      <c r="BV66" s="107"/>
      <c r="BW66" s="107"/>
      <c r="BX66" s="107"/>
      <c r="BY66" s="107"/>
      <c r="BZ66" s="107"/>
      <c r="CB66" s="164"/>
    </row>
    <row r="67" spans="1:161" x14ac:dyDescent="0.2">
      <c r="C67" s="84"/>
      <c r="BR67" s="160"/>
      <c r="BZ67" s="160"/>
      <c r="CA67" s="160"/>
      <c r="CB67" s="164"/>
    </row>
    <row r="68" spans="1:161" x14ac:dyDescent="0.2">
      <c r="C68" s="84"/>
      <c r="BM68" s="349" t="s">
        <v>18</v>
      </c>
      <c r="BN68" s="349"/>
      <c r="BO68" s="275" t="s">
        <v>5</v>
      </c>
      <c r="BP68" s="275" t="s">
        <v>6</v>
      </c>
      <c r="BQ68" s="275" t="s">
        <v>7</v>
      </c>
      <c r="BR68" s="275" t="s">
        <v>8</v>
      </c>
      <c r="BS68" s="107" t="s">
        <v>9</v>
      </c>
      <c r="BT68" s="160" t="s">
        <v>10</v>
      </c>
      <c r="BU68" s="160" t="s">
        <v>11</v>
      </c>
      <c r="BV68" s="160" t="s">
        <v>12</v>
      </c>
      <c r="BW68" s="160" t="s">
        <v>13</v>
      </c>
      <c r="BX68" s="160" t="s">
        <v>14</v>
      </c>
      <c r="BY68" s="160" t="s">
        <v>15</v>
      </c>
      <c r="BZ68" s="108" t="s">
        <v>16</v>
      </c>
      <c r="CA68" s="107" t="s">
        <v>17</v>
      </c>
      <c r="CB68" s="164"/>
    </row>
    <row r="69" spans="1:161" x14ac:dyDescent="0.2">
      <c r="C69" s="84"/>
      <c r="BM69" s="353">
        <v>1</v>
      </c>
      <c r="BN69" s="350" t="s">
        <v>199</v>
      </c>
      <c r="BO69" s="354">
        <v>102.54</v>
      </c>
      <c r="BP69" s="354">
        <v>0.75090000000000001</v>
      </c>
      <c r="BQ69" s="354">
        <v>0.97450000000000003</v>
      </c>
      <c r="BR69" s="354">
        <v>0.89990000000000003</v>
      </c>
      <c r="BS69" s="354">
        <v>1333.81</v>
      </c>
      <c r="BT69" s="354">
        <v>19.2</v>
      </c>
      <c r="BU69" s="354">
        <v>1.3371</v>
      </c>
      <c r="BV69" s="354">
        <v>1.2944</v>
      </c>
      <c r="BW69" s="354">
        <v>8.4583999999999993</v>
      </c>
      <c r="BX69" s="354">
        <v>8.3680000000000003</v>
      </c>
      <c r="BY69" s="354">
        <v>6.6913999999999998</v>
      </c>
      <c r="BZ69" s="356">
        <v>0.71487999999999996</v>
      </c>
      <c r="CA69" s="117">
        <v>1</v>
      </c>
      <c r="CB69" s="164"/>
      <c r="CC69" s="107"/>
      <c r="CD69" s="107"/>
    </row>
    <row r="70" spans="1:161" x14ac:dyDescent="0.2">
      <c r="B70" s="158"/>
      <c r="BM70" s="353">
        <v>2</v>
      </c>
      <c r="BN70" s="350" t="s">
        <v>200</v>
      </c>
      <c r="BO70" s="354">
        <v>102.6</v>
      </c>
      <c r="BP70" s="354">
        <v>0.75370000000000004</v>
      </c>
      <c r="BQ70" s="354">
        <v>0.97419999999999995</v>
      </c>
      <c r="BR70" s="354">
        <v>0.89859999999999995</v>
      </c>
      <c r="BS70" s="354">
        <v>1351.06</v>
      </c>
      <c r="BT70" s="354">
        <v>20.335000000000001</v>
      </c>
      <c r="BU70" s="354">
        <v>1.3293999999999999</v>
      </c>
      <c r="BV70" s="354">
        <v>1.2876000000000001</v>
      </c>
      <c r="BW70" s="354">
        <v>8.4397000000000002</v>
      </c>
      <c r="BX70" s="354">
        <v>8.3254000000000001</v>
      </c>
      <c r="BY70" s="354">
        <v>6.6848000000000001</v>
      </c>
      <c r="BZ70" s="356">
        <v>0.71635000000000004</v>
      </c>
      <c r="CA70" s="117">
        <v>1</v>
      </c>
      <c r="CB70" s="164"/>
      <c r="CC70" s="107"/>
      <c r="CD70" s="107"/>
    </row>
    <row r="71" spans="1:161" x14ac:dyDescent="0.2">
      <c r="B71" s="158"/>
      <c r="BM71" s="353">
        <v>3</v>
      </c>
      <c r="BN71" s="350" t="s">
        <v>183</v>
      </c>
      <c r="BO71" s="354">
        <v>100.53</v>
      </c>
      <c r="BP71" s="354">
        <v>0.77259999999999995</v>
      </c>
      <c r="BQ71" s="354">
        <v>0.97960000000000003</v>
      </c>
      <c r="BR71" s="354">
        <v>0.90490000000000004</v>
      </c>
      <c r="BS71" s="354">
        <v>1369.8</v>
      </c>
      <c r="BT71" s="354">
        <v>20.27</v>
      </c>
      <c r="BU71" s="354">
        <v>1.3408</v>
      </c>
      <c r="BV71" s="354">
        <v>1.2984</v>
      </c>
      <c r="BW71" s="354">
        <v>8.5625999999999998</v>
      </c>
      <c r="BX71" s="354">
        <v>8.4610000000000003</v>
      </c>
      <c r="BY71" s="354">
        <v>6.7320000000000002</v>
      </c>
      <c r="BZ71" s="356">
        <v>0.71589999999999998</v>
      </c>
      <c r="CA71" s="117">
        <v>1</v>
      </c>
      <c r="CB71" s="164"/>
      <c r="CC71" s="107"/>
      <c r="CD71" s="107"/>
    </row>
    <row r="72" spans="1:161" x14ac:dyDescent="0.2">
      <c r="B72" s="158"/>
      <c r="BM72" s="353">
        <v>4</v>
      </c>
      <c r="BN72" s="350" t="s">
        <v>184</v>
      </c>
      <c r="BO72" s="354">
        <v>100.93</v>
      </c>
      <c r="BP72" s="354">
        <v>0.77049999999999996</v>
      </c>
      <c r="BQ72" s="354">
        <v>0.97660000000000002</v>
      </c>
      <c r="BR72" s="354">
        <v>0.9022</v>
      </c>
      <c r="BS72" s="354">
        <v>1366.26</v>
      </c>
      <c r="BT72" s="354">
        <v>20.059999999999999</v>
      </c>
      <c r="BU72" s="354">
        <v>1.3292999999999999</v>
      </c>
      <c r="BV72" s="354">
        <v>1.294</v>
      </c>
      <c r="BW72" s="354">
        <v>8.5442</v>
      </c>
      <c r="BX72" s="354">
        <v>8.4436999999999998</v>
      </c>
      <c r="BY72" s="354">
        <v>6.7115999999999998</v>
      </c>
      <c r="BZ72" s="356">
        <v>0.71794999999999998</v>
      </c>
      <c r="CA72" s="117">
        <v>1</v>
      </c>
      <c r="CB72" s="164"/>
      <c r="CC72" s="117"/>
      <c r="CD72" s="117"/>
    </row>
    <row r="73" spans="1:161" x14ac:dyDescent="0.2">
      <c r="B73" s="158"/>
      <c r="BM73" s="353">
        <v>5</v>
      </c>
      <c r="BN73" s="350" t="s">
        <v>185</v>
      </c>
      <c r="BO73" s="354">
        <v>100.69</v>
      </c>
      <c r="BP73" s="354">
        <v>0.7722</v>
      </c>
      <c r="BQ73" s="354">
        <v>0.9798</v>
      </c>
      <c r="BR73" s="354">
        <v>0.90339999999999998</v>
      </c>
      <c r="BS73" s="354">
        <v>1355.57</v>
      </c>
      <c r="BT73" s="354">
        <v>19.690000000000001</v>
      </c>
      <c r="BU73" s="354">
        <v>1.3317000000000001</v>
      </c>
      <c r="BV73" s="354">
        <v>1.3008</v>
      </c>
      <c r="BW73" s="354">
        <v>8.5571000000000002</v>
      </c>
      <c r="BX73" s="354">
        <v>8.4982000000000006</v>
      </c>
      <c r="BY73" s="354">
        <v>6.7218999999999998</v>
      </c>
      <c r="BZ73" s="356">
        <v>0.71779000000000004</v>
      </c>
      <c r="CA73" s="117">
        <v>1</v>
      </c>
      <c r="CB73" s="164"/>
      <c r="CC73" s="117"/>
      <c r="CD73" s="117"/>
    </row>
    <row r="74" spans="1:161" x14ac:dyDescent="0.2">
      <c r="B74" s="158"/>
      <c r="BM74" s="353">
        <v>6</v>
      </c>
      <c r="BN74" s="350" t="s">
        <v>186</v>
      </c>
      <c r="BO74" s="354">
        <v>102.15</v>
      </c>
      <c r="BP74" s="354">
        <v>0.77600000000000002</v>
      </c>
      <c r="BQ74" s="354">
        <v>0.98499999999999999</v>
      </c>
      <c r="BR74" s="354">
        <v>0.90690000000000004</v>
      </c>
      <c r="BS74" s="354">
        <v>1358.6</v>
      </c>
      <c r="BT74" s="354">
        <v>20.28</v>
      </c>
      <c r="BU74" s="354">
        <v>1.3261000000000001</v>
      </c>
      <c r="BV74" s="354">
        <v>1.3085</v>
      </c>
      <c r="BW74" s="354">
        <v>8.5930999999999997</v>
      </c>
      <c r="BX74" s="354">
        <v>8.5313999999999997</v>
      </c>
      <c r="BY74" s="354">
        <v>6.7436999999999996</v>
      </c>
      <c r="BZ74" s="356">
        <v>0.71809999999999996</v>
      </c>
      <c r="CA74" s="117">
        <v>1</v>
      </c>
      <c r="CB74" s="164"/>
      <c r="CC74" s="117"/>
      <c r="CD74" s="117"/>
    </row>
    <row r="75" spans="1:161" x14ac:dyDescent="0.2">
      <c r="B75" s="158"/>
      <c r="BM75" s="353"/>
      <c r="BN75" s="350" t="s">
        <v>202</v>
      </c>
      <c r="BO75" s="354">
        <v>103.47</v>
      </c>
      <c r="BP75" s="354">
        <v>0.7601</v>
      </c>
      <c r="BQ75" s="354">
        <v>0.98029999999999995</v>
      </c>
      <c r="BR75" s="354">
        <v>0.9</v>
      </c>
      <c r="BS75" s="354">
        <v>1352.8</v>
      </c>
      <c r="BT75" s="354">
        <v>20.37</v>
      </c>
      <c r="BU75" s="354">
        <v>1.3116000000000001</v>
      </c>
      <c r="BV75" s="354">
        <v>1.3033999999999999</v>
      </c>
      <c r="BW75" s="354">
        <v>8.5085999999999995</v>
      </c>
      <c r="BX75" s="354">
        <v>8.4360999999999997</v>
      </c>
      <c r="BY75" s="354">
        <v>6.6919000000000004</v>
      </c>
      <c r="BZ75" s="356">
        <v>0.71962000000000004</v>
      </c>
      <c r="CA75" s="117">
        <v>1</v>
      </c>
      <c r="CB75" s="164"/>
      <c r="CC75" s="117"/>
      <c r="CD75" s="117"/>
    </row>
    <row r="76" spans="1:161" x14ac:dyDescent="0.2">
      <c r="A76" s="158"/>
      <c r="B76" s="158"/>
      <c r="BH76" s="168"/>
      <c r="BI76" s="168"/>
      <c r="BJ76" s="167"/>
      <c r="BK76" s="167"/>
      <c r="BL76" s="158"/>
      <c r="BM76" s="353">
        <v>7</v>
      </c>
      <c r="BN76" s="350" t="s">
        <v>187</v>
      </c>
      <c r="BO76" s="354">
        <v>104.65</v>
      </c>
      <c r="BP76" s="354">
        <v>0.75309999999999999</v>
      </c>
      <c r="BQ76" s="354">
        <v>0.98499999999999999</v>
      </c>
      <c r="BR76" s="354">
        <v>0.9032</v>
      </c>
      <c r="BS76" s="354">
        <v>1338.8</v>
      </c>
      <c r="BT76" s="354">
        <v>20.335000000000001</v>
      </c>
      <c r="BU76" s="354">
        <v>1.3116000000000001</v>
      </c>
      <c r="BV76" s="354">
        <v>1.3038000000000001</v>
      </c>
      <c r="BW76" s="354">
        <v>8.5238999999999994</v>
      </c>
      <c r="BX76" s="354">
        <v>8.4074000000000009</v>
      </c>
      <c r="BY76" s="354">
        <v>6.7152000000000003</v>
      </c>
      <c r="BZ76" s="356">
        <v>0.71841999999999995</v>
      </c>
      <c r="CA76" s="117">
        <v>1</v>
      </c>
      <c r="CB76" s="164"/>
      <c r="CC76" s="343"/>
      <c r="CD76" s="343"/>
      <c r="CE76" s="225"/>
      <c r="CF76" s="225"/>
      <c r="CG76" s="225"/>
      <c r="CH76" s="225"/>
      <c r="CI76" s="225"/>
      <c r="CJ76" s="225"/>
      <c r="CK76" s="225"/>
      <c r="CL76" s="163"/>
      <c r="CM76" s="163"/>
      <c r="CN76" s="163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</row>
    <row r="77" spans="1:161" x14ac:dyDescent="0.2">
      <c r="B77" s="158"/>
      <c r="BM77" s="353">
        <v>8</v>
      </c>
      <c r="BN77" s="350" t="s">
        <v>188</v>
      </c>
      <c r="BO77" s="354">
        <v>105.67</v>
      </c>
      <c r="BP77" s="354">
        <v>0.75609999999999999</v>
      </c>
      <c r="BQ77" s="354">
        <v>0.98009999999999997</v>
      </c>
      <c r="BR77" s="354">
        <v>0.90010000000000001</v>
      </c>
      <c r="BS77" s="354">
        <v>1327.16</v>
      </c>
      <c r="BT77" s="354">
        <v>20.170000000000002</v>
      </c>
      <c r="BU77" s="354">
        <v>1.3087</v>
      </c>
      <c r="BV77" s="354">
        <v>1.2925</v>
      </c>
      <c r="BW77" s="354">
        <v>8.4796999999999993</v>
      </c>
      <c r="BX77" s="354">
        <v>8.3956999999999997</v>
      </c>
      <c r="BY77" s="354">
        <v>6.6932</v>
      </c>
      <c r="BZ77" s="356">
        <v>0.71843000000000001</v>
      </c>
      <c r="CA77" s="117">
        <v>1</v>
      </c>
      <c r="CB77" s="164"/>
      <c r="CC77" s="275"/>
      <c r="CD77" s="275"/>
    </row>
    <row r="78" spans="1:161" x14ac:dyDescent="0.2">
      <c r="A78" s="158"/>
      <c r="B78" s="158"/>
      <c r="BH78" s="158"/>
      <c r="BI78" s="158"/>
      <c r="BL78" s="158"/>
      <c r="BM78" s="353">
        <v>9</v>
      </c>
      <c r="BN78" s="350" t="s">
        <v>189</v>
      </c>
      <c r="BO78" s="357">
        <v>106.06</v>
      </c>
      <c r="BP78" s="354">
        <v>0.74939999999999996</v>
      </c>
      <c r="BQ78" s="354">
        <v>0.97870000000000001</v>
      </c>
      <c r="BR78" s="354">
        <v>0.89810000000000001</v>
      </c>
      <c r="BS78" s="354">
        <v>1331.2</v>
      </c>
      <c r="BT78" s="354">
        <v>20.170000000000002</v>
      </c>
      <c r="BU78" s="354">
        <v>1.3091999999999999</v>
      </c>
      <c r="BV78" s="354">
        <v>1.29</v>
      </c>
      <c r="BW78" s="354">
        <v>8.4868000000000006</v>
      </c>
      <c r="BX78" s="354">
        <v>8.3813999999999993</v>
      </c>
      <c r="BY78" s="354">
        <v>6.6779000000000002</v>
      </c>
      <c r="BZ78" s="356">
        <v>0.71879000000000004</v>
      </c>
      <c r="CA78" s="117">
        <v>1</v>
      </c>
      <c r="CB78" s="164"/>
      <c r="CC78" s="275"/>
      <c r="CD78" s="275"/>
      <c r="CE78" s="163"/>
      <c r="CF78" s="163"/>
      <c r="CG78" s="163"/>
      <c r="CH78" s="163"/>
      <c r="CI78" s="163"/>
      <c r="CJ78" s="163"/>
      <c r="CK78" s="163"/>
      <c r="CL78" s="163"/>
      <c r="CM78" s="163"/>
      <c r="CN78" s="163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</row>
    <row r="79" spans="1:161" x14ac:dyDescent="0.2">
      <c r="A79" s="158"/>
      <c r="B79" s="158"/>
      <c r="BH79" s="158"/>
      <c r="BI79" s="158"/>
      <c r="BL79" s="158"/>
      <c r="BM79" s="353">
        <v>10</v>
      </c>
      <c r="BN79" s="350" t="s">
        <v>190</v>
      </c>
      <c r="BO79" s="357">
        <v>105.6</v>
      </c>
      <c r="BP79" s="354">
        <v>0.75449999999999995</v>
      </c>
      <c r="BQ79" s="354">
        <v>0.98370000000000002</v>
      </c>
      <c r="BR79" s="354">
        <v>0.90510000000000002</v>
      </c>
      <c r="BS79" s="354">
        <v>1326.78</v>
      </c>
      <c r="BT79" s="354">
        <v>19.84</v>
      </c>
      <c r="BU79" s="354">
        <v>1.3161</v>
      </c>
      <c r="BV79" s="354">
        <v>1.294</v>
      </c>
      <c r="BW79" s="354">
        <v>8.5594000000000001</v>
      </c>
      <c r="BX79" s="354">
        <v>8.4669000000000008</v>
      </c>
      <c r="BY79" s="354">
        <v>6.7321999999999997</v>
      </c>
      <c r="BZ79" s="356">
        <v>0.71740000000000004</v>
      </c>
      <c r="CA79" s="117">
        <v>1</v>
      </c>
      <c r="CB79" s="164"/>
      <c r="CC79" s="164"/>
      <c r="CD79" s="164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</row>
    <row r="80" spans="1:161" x14ac:dyDescent="0.2">
      <c r="A80" s="158"/>
      <c r="B80" s="158"/>
      <c r="BH80" s="158"/>
      <c r="BI80" s="158"/>
      <c r="BL80" s="158"/>
      <c r="BM80" s="353">
        <v>11</v>
      </c>
      <c r="BN80" s="350" t="s">
        <v>191</v>
      </c>
      <c r="BO80" s="357">
        <v>106.2</v>
      </c>
      <c r="BP80" s="354">
        <v>0.75729999999999997</v>
      </c>
      <c r="BQ80" s="354">
        <v>0.98270000000000002</v>
      </c>
      <c r="BR80" s="354">
        <v>0.90390000000000004</v>
      </c>
      <c r="BS80" s="354">
        <v>1331.11</v>
      </c>
      <c r="BT80" s="354">
        <v>19.940000000000001</v>
      </c>
      <c r="BU80" s="354">
        <v>1.3349</v>
      </c>
      <c r="BV80" s="354">
        <v>1.3013999999999999</v>
      </c>
      <c r="BW80" s="354">
        <v>8.5655000000000001</v>
      </c>
      <c r="BX80" s="354">
        <v>8.4549000000000003</v>
      </c>
      <c r="BY80" s="354">
        <v>6.7228000000000003</v>
      </c>
      <c r="BZ80" s="356">
        <v>0.72002999999999995</v>
      </c>
      <c r="CA80" s="117">
        <v>1</v>
      </c>
      <c r="CB80" s="164"/>
      <c r="CC80" s="164"/>
      <c r="CD80" s="164"/>
      <c r="CE80" s="163"/>
      <c r="CF80" s="163"/>
      <c r="CG80" s="163"/>
      <c r="CH80" s="163"/>
      <c r="CI80" s="163"/>
      <c r="CJ80" s="163"/>
      <c r="CK80" s="163"/>
      <c r="CL80" s="163"/>
      <c r="CM80" s="163"/>
      <c r="CN80" s="163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</row>
    <row r="81" spans="1:161" x14ac:dyDescent="0.2">
      <c r="A81" s="158"/>
      <c r="B81" s="158"/>
      <c r="BH81" s="158"/>
      <c r="BI81" s="158"/>
      <c r="BL81" s="158"/>
      <c r="BM81" s="353">
        <v>12</v>
      </c>
      <c r="BN81" s="350" t="s">
        <v>192</v>
      </c>
      <c r="BO81" s="357">
        <v>106.67</v>
      </c>
      <c r="BP81" s="354">
        <v>0.75849999999999995</v>
      </c>
      <c r="BQ81" s="354">
        <v>0.98740000000000006</v>
      </c>
      <c r="BR81" s="354">
        <v>0.90849999999999997</v>
      </c>
      <c r="BS81" s="354">
        <v>1325.5</v>
      </c>
      <c r="BT81" s="354">
        <v>19.760000000000002</v>
      </c>
      <c r="BU81" s="354">
        <v>1.3342000000000001</v>
      </c>
      <c r="BV81" s="354">
        <v>1.3044</v>
      </c>
      <c r="BW81" s="354">
        <v>8.5998000000000001</v>
      </c>
      <c r="BX81" s="354">
        <v>8.4957999999999991</v>
      </c>
      <c r="BY81" s="354">
        <v>6.7557999999999998</v>
      </c>
      <c r="BZ81" s="356">
        <v>0.72047000000000005</v>
      </c>
      <c r="CA81" s="117">
        <v>1</v>
      </c>
      <c r="CB81" s="164"/>
      <c r="CC81" s="164"/>
      <c r="CD81" s="164"/>
      <c r="CE81" s="163"/>
      <c r="CF81" s="163"/>
      <c r="CG81" s="163"/>
      <c r="CH81" s="163"/>
      <c r="CI81" s="163"/>
      <c r="CJ81" s="163"/>
      <c r="CK81" s="163"/>
      <c r="CL81" s="163"/>
      <c r="CM81" s="163"/>
      <c r="CN81" s="163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</row>
    <row r="82" spans="1:161" x14ac:dyDescent="0.2">
      <c r="A82" s="158"/>
      <c r="B82" s="158"/>
      <c r="BH82" s="158"/>
      <c r="BI82" s="158"/>
      <c r="BL82" s="158"/>
      <c r="BM82" s="353">
        <v>13</v>
      </c>
      <c r="BN82" s="350" t="s">
        <v>193</v>
      </c>
      <c r="BO82" s="357">
        <v>105.58</v>
      </c>
      <c r="BP82" s="354">
        <v>0.75729999999999997</v>
      </c>
      <c r="BQ82" s="354">
        <v>0.98580000000000001</v>
      </c>
      <c r="BR82" s="354">
        <v>0.90690000000000004</v>
      </c>
      <c r="BS82" s="354">
        <v>1322.33</v>
      </c>
      <c r="BT82" s="354">
        <v>19.475000000000001</v>
      </c>
      <c r="BU82" s="354">
        <v>1.3324</v>
      </c>
      <c r="BV82" s="354">
        <v>1.3042</v>
      </c>
      <c r="BW82" s="354">
        <v>8.5827000000000009</v>
      </c>
      <c r="BX82" s="354">
        <v>8.4756</v>
      </c>
      <c r="BY82" s="354">
        <v>6.7446999999999999</v>
      </c>
      <c r="BZ82" s="356">
        <v>0.72175999999999996</v>
      </c>
      <c r="CA82" s="117">
        <v>1</v>
      </c>
      <c r="CB82" s="164"/>
      <c r="CC82" s="164"/>
      <c r="CD82" s="164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</row>
    <row r="83" spans="1:161" x14ac:dyDescent="0.2">
      <c r="A83" s="158"/>
      <c r="B83" s="158"/>
      <c r="BH83" s="158"/>
      <c r="BI83" s="158"/>
      <c r="BL83" s="158"/>
      <c r="BM83" s="353">
        <v>14</v>
      </c>
      <c r="BN83" s="350" t="s">
        <v>194</v>
      </c>
      <c r="BO83" s="357">
        <v>106.21</v>
      </c>
      <c r="BP83" s="354">
        <v>0.7621</v>
      </c>
      <c r="BQ83" s="354">
        <v>0.98619999999999997</v>
      </c>
      <c r="BR83" s="354">
        <v>0.90749999999999997</v>
      </c>
      <c r="BS83" s="354">
        <v>1323.3</v>
      </c>
      <c r="BT83" s="354">
        <v>19.61</v>
      </c>
      <c r="BU83" s="354">
        <v>1.3382000000000001</v>
      </c>
      <c r="BV83" s="354">
        <v>1.3125</v>
      </c>
      <c r="BW83" s="354">
        <v>8.6126000000000005</v>
      </c>
      <c r="BX83" s="354">
        <v>8.5130999999999997</v>
      </c>
      <c r="BY83" s="354">
        <v>6.7496999999999998</v>
      </c>
      <c r="BZ83" s="356">
        <v>0.72143000000000002</v>
      </c>
      <c r="CA83" s="117">
        <v>1</v>
      </c>
      <c r="CB83" s="164"/>
      <c r="CC83" s="164"/>
      <c r="CD83" s="164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</row>
    <row r="84" spans="1:161" x14ac:dyDescent="0.2">
      <c r="A84" s="158"/>
      <c r="B84" s="158"/>
      <c r="BH84" s="158"/>
      <c r="BI84" s="158"/>
      <c r="BL84" s="158"/>
      <c r="BM84" s="353">
        <v>15</v>
      </c>
      <c r="BN84" s="350" t="s">
        <v>195</v>
      </c>
      <c r="BO84" s="357">
        <v>104.33</v>
      </c>
      <c r="BP84" s="354">
        <v>0.76170000000000004</v>
      </c>
      <c r="BQ84" s="354">
        <v>0.98409999999999997</v>
      </c>
      <c r="BR84" s="354">
        <v>0.90790000000000004</v>
      </c>
      <c r="BS84" s="354">
        <v>1322.1</v>
      </c>
      <c r="BT84" s="354">
        <v>19.684999999999999</v>
      </c>
      <c r="BU84" s="354">
        <v>1.3278000000000001</v>
      </c>
      <c r="BV84" s="354">
        <v>1.3206</v>
      </c>
      <c r="BW84" s="354">
        <v>8.6304999999999996</v>
      </c>
      <c r="BX84" s="354">
        <v>8.5772999999999993</v>
      </c>
      <c r="BY84" s="354">
        <v>6.7521000000000004</v>
      </c>
      <c r="BZ84" s="356">
        <v>0.72231999999999996</v>
      </c>
      <c r="CA84" s="117">
        <v>1</v>
      </c>
      <c r="CB84" s="164"/>
      <c r="CC84" s="164"/>
      <c r="CD84" s="164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</row>
    <row r="85" spans="1:161" x14ac:dyDescent="0.2">
      <c r="A85" s="158"/>
      <c r="B85" s="158"/>
      <c r="BH85" s="158"/>
      <c r="BI85" s="158"/>
      <c r="BL85" s="158"/>
      <c r="BM85" s="353">
        <v>16</v>
      </c>
      <c r="BN85" s="350" t="s">
        <v>196</v>
      </c>
      <c r="BO85" s="354">
        <v>105.46</v>
      </c>
      <c r="BP85" s="354">
        <v>0.76390000000000002</v>
      </c>
      <c r="BQ85" s="354">
        <v>0.99309999999999998</v>
      </c>
      <c r="BR85" s="354">
        <v>0.90920000000000001</v>
      </c>
      <c r="BS85" s="354">
        <v>1320.01</v>
      </c>
      <c r="BT85" s="354">
        <v>19.579999999999998</v>
      </c>
      <c r="BU85" s="354">
        <v>1.3373999999999999</v>
      </c>
      <c r="BV85" s="354">
        <v>1.3187</v>
      </c>
      <c r="BW85" s="354">
        <v>8.6638999999999999</v>
      </c>
      <c r="BX85" s="354">
        <v>8.5806000000000004</v>
      </c>
      <c r="BY85" s="354">
        <v>6.7625999999999999</v>
      </c>
      <c r="BZ85" s="354">
        <v>0.72104000000000001</v>
      </c>
      <c r="CA85" s="354">
        <v>1</v>
      </c>
      <c r="CB85" s="329"/>
      <c r="CC85" s="164"/>
      <c r="CD85" s="164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</row>
    <row r="86" spans="1:161" x14ac:dyDescent="0.2">
      <c r="A86" s="158"/>
      <c r="B86" s="158"/>
      <c r="BH86" s="158"/>
      <c r="BI86" s="158"/>
      <c r="BL86" s="158"/>
      <c r="BM86" s="353">
        <v>17</v>
      </c>
      <c r="BN86" s="350" t="s">
        <v>197</v>
      </c>
      <c r="BO86" s="354">
        <v>104.69</v>
      </c>
      <c r="BP86" s="354">
        <v>0.75980000000000003</v>
      </c>
      <c r="BQ86" s="354">
        <v>0.98360000000000003</v>
      </c>
      <c r="BR86" s="354">
        <v>0.90169999999999995</v>
      </c>
      <c r="BS86" s="354">
        <v>1340.29</v>
      </c>
      <c r="BT86" s="354">
        <v>20.329999999999998</v>
      </c>
      <c r="BU86" s="354">
        <v>1.3286</v>
      </c>
      <c r="BV86" s="354">
        <v>1.3156000000000001</v>
      </c>
      <c r="BW86" s="354">
        <v>8.5936000000000003</v>
      </c>
      <c r="BX86" s="354">
        <v>8.5169999999999995</v>
      </c>
      <c r="BY86" s="354">
        <v>6.7060000000000004</v>
      </c>
      <c r="BZ86" s="354">
        <v>0.72194999999999998</v>
      </c>
      <c r="CA86" s="354">
        <v>1</v>
      </c>
      <c r="CB86" s="117"/>
      <c r="CC86" s="117"/>
      <c r="CD86" s="117"/>
      <c r="CE86" s="163"/>
      <c r="CF86" s="163"/>
      <c r="CG86" s="163"/>
      <c r="CH86" s="163"/>
      <c r="CI86" s="163"/>
      <c r="CJ86" s="163"/>
      <c r="CK86" s="163"/>
      <c r="CL86" s="163"/>
      <c r="CM86" s="163"/>
      <c r="CN86" s="163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</row>
    <row r="87" spans="1:161" x14ac:dyDescent="0.2">
      <c r="A87" s="158"/>
      <c r="B87" s="158"/>
      <c r="BH87" s="158"/>
      <c r="BI87" s="158"/>
      <c r="BL87" s="158"/>
      <c r="BM87" s="353">
        <v>18</v>
      </c>
      <c r="BN87" s="350" t="s">
        <v>201</v>
      </c>
      <c r="BO87" s="354">
        <v>103.57</v>
      </c>
      <c r="BP87" s="354">
        <v>0.75960000000000005</v>
      </c>
      <c r="BQ87" s="354">
        <v>0.97489999999999999</v>
      </c>
      <c r="BR87" s="354">
        <v>0.9002</v>
      </c>
      <c r="BS87" s="354">
        <v>1333.95</v>
      </c>
      <c r="BT87" s="354">
        <v>20.07</v>
      </c>
      <c r="BU87" s="354">
        <v>1.3321000000000001</v>
      </c>
      <c r="BV87" s="354">
        <v>1.3154999999999999</v>
      </c>
      <c r="BW87" s="354">
        <v>8.6097999999999999</v>
      </c>
      <c r="BX87" s="354">
        <v>8.5545000000000009</v>
      </c>
      <c r="BY87" s="354">
        <v>6.6939000000000002</v>
      </c>
      <c r="BZ87" s="354">
        <v>0.71926000000000001</v>
      </c>
      <c r="CA87" s="354">
        <v>1</v>
      </c>
      <c r="CB87" s="117"/>
      <c r="CC87" s="117"/>
      <c r="CD87" s="117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</row>
    <row r="88" spans="1:161" x14ac:dyDescent="0.2">
      <c r="B88" s="158"/>
      <c r="BM88" s="353"/>
      <c r="BN88" s="350"/>
      <c r="BO88" s="354"/>
      <c r="BP88" s="354"/>
      <c r="BQ88" s="354"/>
      <c r="BR88" s="354"/>
      <c r="BS88" s="354"/>
      <c r="BT88" s="354"/>
      <c r="BU88" s="354"/>
      <c r="BV88" s="354"/>
      <c r="BW88" s="354"/>
      <c r="BX88" s="354"/>
      <c r="BY88" s="354"/>
      <c r="BZ88" s="356"/>
      <c r="CA88" s="117"/>
      <c r="CB88" s="301"/>
    </row>
    <row r="89" spans="1:161" x14ac:dyDescent="0.2">
      <c r="B89" s="158"/>
      <c r="BM89" s="353"/>
      <c r="BN89" s="350"/>
      <c r="BO89" s="329"/>
      <c r="BP89" s="329"/>
      <c r="BQ89" s="329"/>
      <c r="BR89" s="329"/>
      <c r="BS89" s="329"/>
      <c r="BT89" s="329"/>
      <c r="BU89" s="329"/>
      <c r="BV89" s="329"/>
      <c r="BW89" s="329"/>
      <c r="BX89" s="329"/>
      <c r="BY89" s="329"/>
      <c r="BZ89" s="356"/>
      <c r="CA89" s="117"/>
    </row>
    <row r="90" spans="1:161" s="46" customFormat="1" x14ac:dyDescent="0.2">
      <c r="B90" s="341"/>
      <c r="BH90" s="342"/>
      <c r="BI90" s="342"/>
      <c r="BL90" s="45"/>
      <c r="BM90" s="353"/>
      <c r="BN90" s="350"/>
      <c r="BO90" s="354"/>
      <c r="BP90" s="354"/>
      <c r="BQ90" s="354"/>
      <c r="BR90" s="354"/>
      <c r="BS90" s="354"/>
      <c r="BT90" s="354"/>
      <c r="BU90" s="354"/>
      <c r="BV90" s="354"/>
      <c r="BW90" s="354"/>
      <c r="BX90" s="354"/>
      <c r="BY90" s="354"/>
      <c r="BZ90" s="358"/>
      <c r="CA90" s="359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</row>
    <row r="91" spans="1:161" s="46" customFormat="1" x14ac:dyDescent="0.2">
      <c r="B91" s="341"/>
      <c r="BH91" s="342"/>
      <c r="BI91" s="342"/>
      <c r="BL91" s="45"/>
      <c r="BM91" s="353"/>
      <c r="BN91" s="350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359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</row>
    <row r="92" spans="1:161" x14ac:dyDescent="0.2"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</row>
    <row r="93" spans="1:161" x14ac:dyDescent="0.2"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</row>
    <row r="95" spans="1:161" x14ac:dyDescent="0.2">
      <c r="BM95" s="117"/>
      <c r="BN95" s="117"/>
      <c r="BO95" s="346">
        <f>AVERAGE(BO69:BO87)</f>
        <v>104.08421052631579</v>
      </c>
      <c r="BP95" s="346">
        <f t="shared" ref="BP95:CA95" si="7">AVERAGE(BP69:BP87)</f>
        <v>0.7604894736842106</v>
      </c>
      <c r="BQ95" s="346">
        <f t="shared" si="7"/>
        <v>0.98185789473684215</v>
      </c>
      <c r="BR95" s="346">
        <f t="shared" si="7"/>
        <v>0.90358947368421061</v>
      </c>
      <c r="BS95" s="346">
        <f t="shared" si="7"/>
        <v>1338.443684210526</v>
      </c>
      <c r="BT95" s="346">
        <f t="shared" si="7"/>
        <v>19.956315789473685</v>
      </c>
      <c r="BU95" s="346">
        <f t="shared" si="7"/>
        <v>1.3272210526315791</v>
      </c>
      <c r="BV95" s="346">
        <f t="shared" si="7"/>
        <v>1.3031736842105264</v>
      </c>
      <c r="BW95" s="346">
        <f t="shared" si="7"/>
        <v>8.5564157894736859</v>
      </c>
      <c r="BX95" s="346">
        <f t="shared" si="7"/>
        <v>8.4675789473684198</v>
      </c>
      <c r="BY95" s="346">
        <f t="shared" si="7"/>
        <v>6.7201789473684217</v>
      </c>
      <c r="BZ95" s="346">
        <f t="shared" si="7"/>
        <v>0.71904684210526315</v>
      </c>
      <c r="CA95" s="346">
        <f t="shared" si="7"/>
        <v>1</v>
      </c>
    </row>
    <row r="96" spans="1:161" x14ac:dyDescent="0.2">
      <c r="BM96" s="117"/>
      <c r="BN96" s="117"/>
      <c r="BO96" s="346">
        <v>104.08421052631579</v>
      </c>
      <c r="BP96" s="346">
        <v>0.7604894736842106</v>
      </c>
      <c r="BQ96" s="346">
        <v>0.98185789473684215</v>
      </c>
      <c r="BR96" s="346">
        <v>0.90358947368421061</v>
      </c>
      <c r="BS96" s="346">
        <v>1338.443684210526</v>
      </c>
      <c r="BT96" s="346">
        <v>19.956315789473685</v>
      </c>
      <c r="BU96" s="346">
        <v>1.3272210526315791</v>
      </c>
      <c r="BV96" s="346">
        <v>1.3031736842105264</v>
      </c>
      <c r="BW96" s="346">
        <v>8.5564157894736859</v>
      </c>
      <c r="BX96" s="346">
        <v>8.4675789473684198</v>
      </c>
      <c r="BY96" s="346">
        <v>6.7201789473684217</v>
      </c>
      <c r="BZ96" s="346">
        <v>0.71904684210526315</v>
      </c>
      <c r="CA96" s="117">
        <v>1</v>
      </c>
    </row>
    <row r="97" spans="64:79" x14ac:dyDescent="0.2">
      <c r="BM97" s="301"/>
      <c r="BN97" s="355"/>
      <c r="BO97" s="355">
        <f t="shared" ref="BO97:CA97" si="8">BO96-BO95</f>
        <v>0</v>
      </c>
      <c r="BP97" s="355">
        <f t="shared" si="8"/>
        <v>0</v>
      </c>
      <c r="BQ97" s="355">
        <f t="shared" si="8"/>
        <v>0</v>
      </c>
      <c r="BR97" s="355">
        <f t="shared" si="8"/>
        <v>0</v>
      </c>
      <c r="BS97" s="355">
        <f t="shared" si="8"/>
        <v>0</v>
      </c>
      <c r="BT97" s="355">
        <f t="shared" si="8"/>
        <v>0</v>
      </c>
      <c r="BU97" s="355">
        <f t="shared" si="8"/>
        <v>0</v>
      </c>
      <c r="BV97" s="355">
        <f t="shared" si="8"/>
        <v>0</v>
      </c>
      <c r="BW97" s="355">
        <f t="shared" si="8"/>
        <v>0</v>
      </c>
      <c r="BX97" s="355">
        <f t="shared" si="8"/>
        <v>0</v>
      </c>
      <c r="BY97" s="355">
        <f t="shared" si="8"/>
        <v>0</v>
      </c>
      <c r="BZ97" s="355">
        <f t="shared" si="8"/>
        <v>0</v>
      </c>
      <c r="CA97" s="355">
        <f t="shared" si="8"/>
        <v>0</v>
      </c>
    </row>
    <row r="98" spans="64:79" x14ac:dyDescent="0.2">
      <c r="BM98" s="107" t="s">
        <v>30</v>
      </c>
      <c r="BN98" s="107"/>
      <c r="BO98" s="346">
        <f t="shared" ref="BO98:CA98" si="9">MAX(BO69:BO91)</f>
        <v>106.67</v>
      </c>
      <c r="BP98" s="346">
        <f t="shared" si="9"/>
        <v>0.77600000000000002</v>
      </c>
      <c r="BQ98" s="346">
        <f t="shared" si="9"/>
        <v>0.99309999999999998</v>
      </c>
      <c r="BR98" s="346">
        <f t="shared" si="9"/>
        <v>0.90920000000000001</v>
      </c>
      <c r="BS98" s="346">
        <f t="shared" si="9"/>
        <v>1369.8</v>
      </c>
      <c r="BT98" s="346">
        <f t="shared" si="9"/>
        <v>20.37</v>
      </c>
      <c r="BU98" s="346">
        <f t="shared" si="9"/>
        <v>1.3408</v>
      </c>
      <c r="BV98" s="346">
        <f t="shared" si="9"/>
        <v>1.3206</v>
      </c>
      <c r="BW98" s="346">
        <f t="shared" si="9"/>
        <v>8.6638999999999999</v>
      </c>
      <c r="BX98" s="346">
        <f t="shared" si="9"/>
        <v>8.5806000000000004</v>
      </c>
      <c r="BY98" s="346">
        <f t="shared" si="9"/>
        <v>6.7625999999999999</v>
      </c>
      <c r="BZ98" s="346">
        <f t="shared" si="9"/>
        <v>0.72231999999999996</v>
      </c>
      <c r="CA98" s="346">
        <f t="shared" si="9"/>
        <v>1</v>
      </c>
    </row>
    <row r="99" spans="64:79" x14ac:dyDescent="0.2">
      <c r="BM99" s="107" t="s">
        <v>31</v>
      </c>
      <c r="BN99" s="107"/>
      <c r="BO99" s="346">
        <f t="shared" ref="BO99:CA99" si="10">MIN(BO69:BO91)</f>
        <v>100.53</v>
      </c>
      <c r="BP99" s="346">
        <f t="shared" si="10"/>
        <v>0.74939999999999996</v>
      </c>
      <c r="BQ99" s="346">
        <f t="shared" si="10"/>
        <v>0.97419999999999995</v>
      </c>
      <c r="BR99" s="346">
        <f t="shared" si="10"/>
        <v>0.89810000000000001</v>
      </c>
      <c r="BS99" s="346">
        <f t="shared" si="10"/>
        <v>1320.01</v>
      </c>
      <c r="BT99" s="346">
        <f t="shared" si="10"/>
        <v>19.2</v>
      </c>
      <c r="BU99" s="346">
        <f t="shared" si="10"/>
        <v>1.3087</v>
      </c>
      <c r="BV99" s="346">
        <f t="shared" si="10"/>
        <v>1.2876000000000001</v>
      </c>
      <c r="BW99" s="346">
        <f t="shared" si="10"/>
        <v>8.4397000000000002</v>
      </c>
      <c r="BX99" s="346">
        <f t="shared" si="10"/>
        <v>8.3254000000000001</v>
      </c>
      <c r="BY99" s="346">
        <f t="shared" si="10"/>
        <v>6.6779000000000002</v>
      </c>
      <c r="BZ99" s="346">
        <f t="shared" si="10"/>
        <v>0.71487999999999996</v>
      </c>
      <c r="CA99" s="346">
        <f t="shared" si="10"/>
        <v>1</v>
      </c>
    </row>
    <row r="101" spans="64:79" x14ac:dyDescent="0.2">
      <c r="BO101" s="346">
        <f>BO98-BO99</f>
        <v>6.1400000000000006</v>
      </c>
      <c r="BP101" s="346">
        <f t="shared" ref="BP101:CA101" si="11">BP98-BP99</f>
        <v>2.6600000000000068E-2</v>
      </c>
      <c r="BQ101" s="346">
        <f t="shared" si="11"/>
        <v>1.8900000000000028E-2</v>
      </c>
      <c r="BR101" s="346">
        <f t="shared" si="11"/>
        <v>1.1099999999999999E-2</v>
      </c>
      <c r="BS101" s="346">
        <f t="shared" si="11"/>
        <v>49.789999999999964</v>
      </c>
      <c r="BT101" s="346">
        <f t="shared" si="11"/>
        <v>1.1700000000000017</v>
      </c>
      <c r="BU101" s="346">
        <f t="shared" si="11"/>
        <v>3.2100000000000017E-2</v>
      </c>
      <c r="BV101" s="346">
        <f t="shared" si="11"/>
        <v>3.2999999999999918E-2</v>
      </c>
      <c r="BW101" s="346">
        <f t="shared" si="11"/>
        <v>0.22419999999999973</v>
      </c>
      <c r="BX101" s="346">
        <f t="shared" si="11"/>
        <v>0.25520000000000032</v>
      </c>
      <c r="BY101" s="346">
        <f t="shared" si="11"/>
        <v>8.4699999999999775E-2</v>
      </c>
      <c r="BZ101" s="346">
        <f t="shared" si="11"/>
        <v>7.4400000000000022E-3</v>
      </c>
      <c r="CA101" s="346">
        <f t="shared" si="11"/>
        <v>0</v>
      </c>
    </row>
    <row r="107" spans="64:79" x14ac:dyDescent="0.2">
      <c r="BL107" s="353">
        <v>1</v>
      </c>
    </row>
    <row r="108" spans="64:79" x14ac:dyDescent="0.2">
      <c r="BL108" s="353">
        <v>2</v>
      </c>
      <c r="BM108" s="160" t="s">
        <v>29</v>
      </c>
    </row>
    <row r="109" spans="64:79" x14ac:dyDescent="0.2">
      <c r="BL109" s="353">
        <v>3</v>
      </c>
      <c r="BM109" s="160" t="s">
        <v>203</v>
      </c>
      <c r="BN109" s="160" t="s">
        <v>204</v>
      </c>
      <c r="BO109" s="160" t="s">
        <v>205</v>
      </c>
      <c r="BP109" s="160" t="s">
        <v>206</v>
      </c>
      <c r="BQ109" s="160" t="s">
        <v>207</v>
      </c>
      <c r="BR109" s="107" t="s">
        <v>208</v>
      </c>
      <c r="BS109" s="160" t="s">
        <v>209</v>
      </c>
      <c r="BT109" s="160" t="s">
        <v>210</v>
      </c>
      <c r="BU109" s="160" t="s">
        <v>211</v>
      </c>
      <c r="BV109" s="160" t="s">
        <v>212</v>
      </c>
      <c r="BW109" s="160" t="s">
        <v>213</v>
      </c>
      <c r="BX109" s="160" t="s">
        <v>214</v>
      </c>
      <c r="BY109" s="160" t="s">
        <v>215</v>
      </c>
      <c r="BZ109" s="108" t="s">
        <v>216</v>
      </c>
    </row>
    <row r="110" spans="64:79" x14ac:dyDescent="0.2">
      <c r="BL110" s="353">
        <v>4</v>
      </c>
      <c r="BM110" s="350" t="s">
        <v>199</v>
      </c>
      <c r="BN110" s="160">
        <v>120.51</v>
      </c>
      <c r="BO110" s="160">
        <v>164.57</v>
      </c>
      <c r="BP110" s="160">
        <v>126.8</v>
      </c>
      <c r="BQ110" s="160">
        <v>137.27000000000001</v>
      </c>
      <c r="BR110" s="107">
        <v>164818.9</v>
      </c>
      <c r="BS110" s="160">
        <v>2372.54</v>
      </c>
      <c r="BT110" s="160">
        <v>92.42</v>
      </c>
      <c r="BU110" s="160">
        <v>95.47</v>
      </c>
      <c r="BV110" s="160">
        <v>14.61</v>
      </c>
      <c r="BW110" s="160">
        <v>14.77</v>
      </c>
      <c r="BX110" s="160">
        <v>18.47</v>
      </c>
      <c r="BY110" s="160">
        <v>123.57</v>
      </c>
      <c r="BZ110" s="108">
        <v>172.85</v>
      </c>
    </row>
    <row r="111" spans="64:79" x14ac:dyDescent="0.2">
      <c r="BL111" s="353">
        <v>5</v>
      </c>
      <c r="BM111" s="350" t="s">
        <v>200</v>
      </c>
      <c r="BN111" s="160">
        <v>120.02</v>
      </c>
      <c r="BO111" s="160">
        <v>163.38</v>
      </c>
      <c r="BP111" s="160">
        <v>126.4</v>
      </c>
      <c r="BQ111" s="160">
        <v>137.05000000000001</v>
      </c>
      <c r="BR111" s="107">
        <v>166369.53</v>
      </c>
      <c r="BS111" s="160">
        <v>2504.0500000000002</v>
      </c>
      <c r="BT111" s="160">
        <v>92.63</v>
      </c>
      <c r="BU111" s="160">
        <v>95.64</v>
      </c>
      <c r="BV111" s="160">
        <v>14.59</v>
      </c>
      <c r="BW111" s="160">
        <v>14.79</v>
      </c>
      <c r="BX111" s="160">
        <v>18.420000000000002</v>
      </c>
      <c r="BY111" s="160">
        <v>123.14</v>
      </c>
      <c r="BZ111" s="108">
        <v>171.9</v>
      </c>
    </row>
    <row r="112" spans="64:79" x14ac:dyDescent="0.2">
      <c r="BL112" s="353">
        <v>6</v>
      </c>
      <c r="BM112" s="350" t="s">
        <v>183</v>
      </c>
      <c r="BN112" s="160">
        <v>122.92</v>
      </c>
      <c r="BO112" s="160">
        <v>159.94</v>
      </c>
      <c r="BP112" s="160">
        <v>126.14</v>
      </c>
      <c r="BQ112" s="160">
        <v>136.72</v>
      </c>
      <c r="BR112" s="107">
        <v>169266.19</v>
      </c>
      <c r="BS112" s="160">
        <v>2504.7600000000002</v>
      </c>
      <c r="BT112" s="160">
        <v>92.16</v>
      </c>
      <c r="BU112" s="160">
        <v>95.17</v>
      </c>
      <c r="BV112" s="160">
        <v>14.43</v>
      </c>
      <c r="BW112" s="160">
        <v>14.6</v>
      </c>
      <c r="BX112" s="160">
        <v>18.36</v>
      </c>
      <c r="BY112" s="160">
        <v>123.57</v>
      </c>
      <c r="BZ112" s="108">
        <v>172.61</v>
      </c>
    </row>
    <row r="113" spans="64:78" x14ac:dyDescent="0.2">
      <c r="BL113" s="353">
        <v>7</v>
      </c>
      <c r="BM113" s="350" t="s">
        <v>184</v>
      </c>
      <c r="BN113" s="160">
        <v>122.23</v>
      </c>
      <c r="BO113" s="160">
        <v>160.11000000000001</v>
      </c>
      <c r="BP113" s="160">
        <v>126.33</v>
      </c>
      <c r="BQ113" s="160">
        <v>136.76</v>
      </c>
      <c r="BR113" s="107">
        <v>168555.5</v>
      </c>
      <c r="BS113" s="160">
        <v>2474.8000000000002</v>
      </c>
      <c r="BT113" s="160">
        <v>92.81</v>
      </c>
      <c r="BU113" s="160">
        <v>95.34</v>
      </c>
      <c r="BV113" s="160">
        <v>14.44</v>
      </c>
      <c r="BW113" s="160">
        <v>14.61</v>
      </c>
      <c r="BX113" s="160">
        <v>18.38</v>
      </c>
      <c r="BY113" s="160">
        <v>123.37</v>
      </c>
      <c r="BZ113" s="108">
        <v>171.84</v>
      </c>
    </row>
    <row r="114" spans="64:78" x14ac:dyDescent="0.2">
      <c r="BL114" s="353">
        <v>8</v>
      </c>
      <c r="BM114" s="350" t="s">
        <v>185</v>
      </c>
      <c r="BN114" s="160">
        <v>122.58</v>
      </c>
      <c r="BO114" s="160">
        <v>159.84</v>
      </c>
      <c r="BP114" s="160">
        <v>125.97</v>
      </c>
      <c r="BQ114" s="160">
        <v>136.71</v>
      </c>
      <c r="BR114" s="107">
        <v>167318.01</v>
      </c>
      <c r="BS114" s="160">
        <v>2430.34</v>
      </c>
      <c r="BT114" s="160">
        <v>92.68</v>
      </c>
      <c r="BU114" s="160">
        <v>94.89</v>
      </c>
      <c r="BV114" s="160">
        <v>14.42</v>
      </c>
      <c r="BW114" s="160">
        <v>14.52</v>
      </c>
      <c r="BX114" s="160">
        <v>18.36</v>
      </c>
      <c r="BY114" s="160">
        <v>123.43</v>
      </c>
      <c r="BZ114" s="108">
        <v>171.96</v>
      </c>
    </row>
    <row r="115" spans="64:78" x14ac:dyDescent="0.2">
      <c r="BL115" s="353">
        <v>9</v>
      </c>
      <c r="BM115" s="350" t="s">
        <v>186</v>
      </c>
      <c r="BN115" s="160">
        <v>121.25</v>
      </c>
      <c r="BO115" s="160">
        <v>159.62</v>
      </c>
      <c r="BP115" s="160">
        <v>125.75</v>
      </c>
      <c r="BQ115" s="160">
        <v>136.72</v>
      </c>
      <c r="BR115" s="107">
        <v>168276.2</v>
      </c>
      <c r="BS115" s="160">
        <v>2511.88</v>
      </c>
      <c r="BT115" s="160">
        <v>93.4</v>
      </c>
      <c r="BU115" s="160">
        <v>94.66</v>
      </c>
      <c r="BV115" s="160">
        <v>14.41</v>
      </c>
      <c r="BW115" s="160">
        <v>14.52</v>
      </c>
      <c r="BX115" s="160">
        <v>18.37</v>
      </c>
      <c r="BY115" s="160">
        <v>123.86</v>
      </c>
      <c r="BZ115" s="108">
        <v>172.48</v>
      </c>
    </row>
    <row r="116" spans="64:78" x14ac:dyDescent="0.2">
      <c r="BL116" s="353">
        <v>10</v>
      </c>
      <c r="BM116" s="350" t="s">
        <v>202</v>
      </c>
      <c r="BN116" s="160">
        <v>118.98</v>
      </c>
      <c r="BO116" s="160">
        <v>161.97999999999999</v>
      </c>
      <c r="BP116" s="160">
        <v>125.58</v>
      </c>
      <c r="BQ116" s="160">
        <v>136.76</v>
      </c>
      <c r="BR116" s="107">
        <v>166543.21</v>
      </c>
      <c r="BS116" s="160">
        <v>2507.75</v>
      </c>
      <c r="BT116" s="160">
        <v>93.86</v>
      </c>
      <c r="BU116" s="160">
        <v>94.45</v>
      </c>
      <c r="BV116" s="160">
        <v>14.47</v>
      </c>
      <c r="BW116" s="160">
        <v>14.59</v>
      </c>
      <c r="BX116" s="160">
        <v>18.399999999999999</v>
      </c>
      <c r="BY116" s="160">
        <v>123.11</v>
      </c>
      <c r="BZ116" s="108">
        <v>171.08</v>
      </c>
    </row>
    <row r="117" spans="64:78" x14ac:dyDescent="0.2">
      <c r="BL117" s="353"/>
      <c r="BM117" s="350"/>
    </row>
    <row r="118" spans="64:78" x14ac:dyDescent="0.2">
      <c r="BL118" s="353"/>
      <c r="BM118" s="350"/>
    </row>
    <row r="119" spans="64:78" x14ac:dyDescent="0.2">
      <c r="BL119" s="353"/>
      <c r="BM119" s="350"/>
    </row>
    <row r="120" spans="64:78" x14ac:dyDescent="0.2">
      <c r="BL120" s="353"/>
      <c r="BM120" s="350"/>
    </row>
    <row r="121" spans="64:78" x14ac:dyDescent="0.2">
      <c r="BL121" s="353"/>
      <c r="BM121" s="350"/>
    </row>
    <row r="122" spans="64:78" x14ac:dyDescent="0.2">
      <c r="BL122" s="353"/>
      <c r="BM122" s="350"/>
    </row>
    <row r="123" spans="64:78" x14ac:dyDescent="0.2">
      <c r="BL123" s="353"/>
      <c r="BM123" s="350"/>
    </row>
    <row r="124" spans="64:78" x14ac:dyDescent="0.2">
      <c r="BL124" s="353"/>
      <c r="BM124" s="350"/>
    </row>
    <row r="125" spans="64:78" x14ac:dyDescent="0.2">
      <c r="BL125" s="353"/>
      <c r="BM125" s="350"/>
    </row>
    <row r="126" spans="64:78" x14ac:dyDescent="0.2">
      <c r="BL126" s="160"/>
      <c r="BM126" s="350"/>
    </row>
    <row r="127" spans="64:78" x14ac:dyDescent="0.2">
      <c r="BL127" s="160"/>
      <c r="BM127" s="350"/>
    </row>
    <row r="128" spans="64:78" x14ac:dyDescent="0.2">
      <c r="BL128" s="160"/>
      <c r="BM128" s="350"/>
    </row>
    <row r="129" spans="64:80" x14ac:dyDescent="0.2">
      <c r="BL129" s="160"/>
    </row>
    <row r="130" spans="64:80" x14ac:dyDescent="0.2">
      <c r="BL130" s="160"/>
    </row>
    <row r="131" spans="64:80" x14ac:dyDescent="0.2">
      <c r="BL131" s="160"/>
      <c r="BM131" s="349"/>
      <c r="BN131" s="349"/>
      <c r="BO131" s="349"/>
      <c r="BP131" s="349"/>
      <c r="BQ131" s="349"/>
      <c r="BR131" s="349"/>
      <c r="BS131" s="349"/>
      <c r="BT131" s="350"/>
      <c r="BU131" s="350"/>
      <c r="BV131" s="350"/>
      <c r="BW131" s="350"/>
      <c r="BX131" s="350"/>
      <c r="BY131" s="350"/>
      <c r="BZ131" s="351"/>
      <c r="CA131" s="148"/>
      <c r="CB131" s="275"/>
    </row>
    <row r="132" spans="64:80" x14ac:dyDescent="0.2">
      <c r="BL132" s="160"/>
      <c r="BM132" s="349"/>
      <c r="BN132" s="349"/>
      <c r="BO132" s="349"/>
      <c r="BP132" s="349"/>
      <c r="BQ132" s="349"/>
      <c r="BR132" s="349"/>
      <c r="BS132" s="349"/>
      <c r="BT132" s="350"/>
      <c r="BU132" s="350"/>
      <c r="BV132" s="350"/>
      <c r="BW132" s="350"/>
      <c r="BX132" s="350"/>
      <c r="BY132" s="350"/>
      <c r="BZ132" s="351"/>
      <c r="CA132" s="148"/>
      <c r="CB132" s="275"/>
    </row>
    <row r="133" spans="64:80" x14ac:dyDescent="0.2">
      <c r="BL133" s="160"/>
      <c r="BM133" s="349"/>
      <c r="BN133" s="349"/>
      <c r="BO133" s="275"/>
      <c r="BP133" s="275"/>
      <c r="BQ133" s="275"/>
      <c r="BR133" s="275"/>
      <c r="BS133" s="107"/>
      <c r="CB133" s="275"/>
    </row>
    <row r="134" spans="64:80" x14ac:dyDescent="0.2">
      <c r="BL134" s="160"/>
      <c r="BM134" s="353"/>
      <c r="BN134" s="350"/>
      <c r="BO134" s="354"/>
      <c r="BP134" s="354"/>
      <c r="BQ134" s="354"/>
      <c r="BR134" s="354"/>
      <c r="BS134" s="354"/>
      <c r="BT134" s="354"/>
      <c r="BU134" s="354"/>
      <c r="BV134" s="354"/>
      <c r="BW134" s="354"/>
      <c r="BX134" s="354"/>
      <c r="BY134" s="354"/>
      <c r="BZ134" s="354"/>
      <c r="CA134" s="354"/>
      <c r="CB134" s="164"/>
    </row>
    <row r="135" spans="64:80" x14ac:dyDescent="0.2">
      <c r="BL135" s="160"/>
      <c r="BM135" s="353"/>
      <c r="BN135" s="350"/>
      <c r="BO135" s="354"/>
      <c r="BP135" s="354"/>
      <c r="BQ135" s="354"/>
      <c r="BR135" s="354"/>
      <c r="BS135" s="354"/>
      <c r="BT135" s="354"/>
      <c r="BU135" s="354"/>
      <c r="BV135" s="354"/>
      <c r="BW135" s="354"/>
      <c r="BX135" s="354"/>
      <c r="BY135" s="354"/>
      <c r="BZ135" s="354"/>
      <c r="CA135" s="354"/>
      <c r="CB135" s="164"/>
    </row>
    <row r="136" spans="64:80" x14ac:dyDescent="0.2">
      <c r="BL136" s="160"/>
      <c r="BM136" s="353"/>
      <c r="BN136" s="350"/>
      <c r="BO136" s="354"/>
      <c r="BP136" s="354"/>
      <c r="BQ136" s="354"/>
      <c r="BR136" s="354"/>
      <c r="BS136" s="354"/>
      <c r="BT136" s="354"/>
      <c r="BU136" s="354"/>
      <c r="BV136" s="354"/>
      <c r="BW136" s="354"/>
      <c r="BX136" s="354"/>
      <c r="BY136" s="354"/>
      <c r="BZ136" s="354"/>
      <c r="CA136" s="354"/>
      <c r="CB136" s="164"/>
    </row>
    <row r="137" spans="64:80" x14ac:dyDescent="0.2">
      <c r="BL137" s="160"/>
      <c r="BM137" s="353"/>
      <c r="BN137" s="350"/>
      <c r="BO137" s="354"/>
      <c r="BP137" s="354"/>
      <c r="BQ137" s="354"/>
      <c r="BR137" s="354"/>
      <c r="BS137" s="354"/>
      <c r="BT137" s="354"/>
      <c r="BU137" s="354"/>
      <c r="BV137" s="354"/>
      <c r="BW137" s="354"/>
      <c r="BX137" s="354"/>
      <c r="BY137" s="354"/>
      <c r="BZ137" s="354"/>
      <c r="CA137" s="354"/>
      <c r="CB137" s="164"/>
    </row>
    <row r="138" spans="64:80" x14ac:dyDescent="0.2">
      <c r="BL138" s="160"/>
      <c r="BM138" s="353"/>
      <c r="BN138" s="350"/>
      <c r="BO138" s="354"/>
      <c r="BP138" s="354"/>
      <c r="BQ138" s="354"/>
      <c r="BR138" s="354"/>
      <c r="BS138" s="354"/>
      <c r="BT138" s="354"/>
      <c r="BU138" s="354"/>
      <c r="BV138" s="354"/>
      <c r="BW138" s="354"/>
      <c r="BX138" s="354"/>
      <c r="BY138" s="354"/>
      <c r="BZ138" s="354"/>
      <c r="CA138" s="354"/>
      <c r="CB138" s="164"/>
    </row>
    <row r="139" spans="64:80" x14ac:dyDescent="0.2">
      <c r="BL139" s="160"/>
      <c r="BM139" s="353"/>
      <c r="BN139" s="350"/>
      <c r="BO139" s="354"/>
      <c r="BP139" s="354"/>
      <c r="BQ139" s="354"/>
      <c r="BR139" s="354"/>
      <c r="BS139" s="354"/>
      <c r="BT139" s="354"/>
      <c r="BU139" s="354"/>
      <c r="BV139" s="354"/>
      <c r="BW139" s="354"/>
      <c r="BX139" s="354"/>
      <c r="BY139" s="354"/>
      <c r="BZ139" s="354"/>
      <c r="CA139" s="354"/>
      <c r="CB139" s="164"/>
    </row>
    <row r="140" spans="64:80" x14ac:dyDescent="0.2">
      <c r="BL140" s="160"/>
      <c r="BM140" s="353"/>
      <c r="BN140" s="350"/>
      <c r="BO140" s="354"/>
      <c r="BP140" s="354"/>
      <c r="BQ140" s="354"/>
      <c r="BR140" s="354"/>
      <c r="BS140" s="354"/>
      <c r="BT140" s="354"/>
      <c r="BU140" s="354"/>
      <c r="BV140" s="354"/>
      <c r="BW140" s="354"/>
      <c r="BX140" s="354"/>
      <c r="BY140" s="354"/>
      <c r="BZ140" s="354"/>
      <c r="CA140" s="354"/>
      <c r="CB140" s="164"/>
    </row>
    <row r="141" spans="64:80" x14ac:dyDescent="0.2">
      <c r="BL141" s="160"/>
      <c r="BM141" s="353"/>
      <c r="BN141" s="350"/>
      <c r="BO141" s="354"/>
      <c r="BP141" s="354"/>
      <c r="BQ141" s="354"/>
      <c r="BR141" s="354"/>
      <c r="BS141" s="354"/>
      <c r="BT141" s="354"/>
      <c r="BU141" s="354"/>
      <c r="BV141" s="354"/>
      <c r="BW141" s="354"/>
      <c r="BX141" s="354"/>
      <c r="BY141" s="354"/>
      <c r="BZ141" s="354"/>
      <c r="CA141" s="354"/>
      <c r="CB141" s="164"/>
    </row>
    <row r="142" spans="64:80" x14ac:dyDescent="0.2">
      <c r="BL142" s="160"/>
      <c r="BM142" s="353"/>
      <c r="BN142" s="350"/>
      <c r="BO142" s="354"/>
      <c r="BP142" s="354"/>
      <c r="BQ142" s="354"/>
      <c r="BR142" s="354"/>
      <c r="BS142" s="354"/>
      <c r="BT142" s="354"/>
      <c r="BU142" s="354"/>
      <c r="BV142" s="354"/>
      <c r="BW142" s="354"/>
      <c r="BX142" s="354"/>
      <c r="BY142" s="354"/>
      <c r="BZ142" s="354"/>
      <c r="CA142" s="354"/>
      <c r="CB142" s="164"/>
    </row>
    <row r="143" spans="64:80" x14ac:dyDescent="0.2">
      <c r="BL143" s="160"/>
      <c r="BM143" s="353"/>
      <c r="BN143" s="350"/>
      <c r="BO143" s="354"/>
      <c r="BP143" s="354"/>
      <c r="BQ143" s="354"/>
      <c r="BR143" s="354"/>
      <c r="BS143" s="354"/>
      <c r="BT143" s="354"/>
      <c r="BU143" s="354"/>
      <c r="BV143" s="354"/>
      <c r="BW143" s="354"/>
      <c r="BX143" s="354"/>
      <c r="BY143" s="354"/>
      <c r="BZ143" s="354"/>
      <c r="CA143" s="354"/>
      <c r="CB143" s="164"/>
    </row>
    <row r="144" spans="64:80" x14ac:dyDescent="0.2">
      <c r="BL144" s="160"/>
      <c r="BM144" s="353"/>
      <c r="BN144" s="350"/>
      <c r="BO144" s="354"/>
      <c r="BP144" s="354"/>
      <c r="BQ144" s="354"/>
      <c r="BR144" s="354"/>
      <c r="BS144" s="354"/>
      <c r="BT144" s="354"/>
      <c r="BU144" s="354"/>
      <c r="BV144" s="354"/>
      <c r="BW144" s="354"/>
      <c r="BX144" s="354"/>
      <c r="BY144" s="354"/>
      <c r="BZ144" s="354"/>
      <c r="CA144" s="354"/>
      <c r="CB144" s="164"/>
    </row>
    <row r="145" spans="64:80" x14ac:dyDescent="0.2">
      <c r="BL145" s="160"/>
      <c r="BM145" s="353"/>
      <c r="BN145" s="350"/>
      <c r="BO145" s="354"/>
      <c r="BP145" s="354"/>
      <c r="BQ145" s="354"/>
      <c r="BR145" s="354"/>
      <c r="BS145" s="354"/>
      <c r="BT145" s="354"/>
      <c r="BU145" s="354"/>
      <c r="BV145" s="354"/>
      <c r="BW145" s="354"/>
      <c r="BX145" s="354"/>
      <c r="BY145" s="354"/>
      <c r="BZ145" s="354"/>
      <c r="CA145" s="354"/>
      <c r="CB145" s="164"/>
    </row>
    <row r="146" spans="64:80" x14ac:dyDescent="0.2">
      <c r="BL146" s="160"/>
      <c r="BM146" s="353"/>
      <c r="BN146" s="350"/>
      <c r="BO146" s="354"/>
      <c r="BP146" s="354"/>
      <c r="BQ146" s="354"/>
      <c r="BR146" s="354"/>
      <c r="BS146" s="354"/>
      <c r="BT146" s="354"/>
      <c r="BU146" s="354"/>
      <c r="BV146" s="354"/>
      <c r="BW146" s="354"/>
      <c r="BX146" s="354"/>
      <c r="BY146" s="354"/>
      <c r="BZ146" s="354"/>
      <c r="CA146" s="354"/>
      <c r="CB146" s="164"/>
    </row>
    <row r="147" spans="64:80" x14ac:dyDescent="0.2">
      <c r="BL147" s="160"/>
      <c r="BM147" s="353"/>
      <c r="BN147" s="350"/>
      <c r="BO147" s="354"/>
      <c r="BP147" s="354"/>
      <c r="BQ147" s="354"/>
      <c r="BR147" s="354"/>
      <c r="BS147" s="354"/>
      <c r="BT147" s="354"/>
      <c r="BU147" s="354"/>
      <c r="BV147" s="354"/>
      <c r="BW147" s="354"/>
      <c r="BX147" s="354"/>
      <c r="BY147" s="354"/>
      <c r="BZ147" s="354"/>
      <c r="CA147" s="354"/>
      <c r="CB147" s="164"/>
    </row>
    <row r="148" spans="64:80" x14ac:dyDescent="0.2">
      <c r="BL148" s="160"/>
      <c r="BM148" s="353"/>
      <c r="BN148" s="350"/>
      <c r="BO148" s="354"/>
      <c r="BP148" s="354"/>
      <c r="BQ148" s="354"/>
      <c r="BR148" s="354"/>
      <c r="BS148" s="354"/>
      <c r="BT148" s="354"/>
      <c r="BU148" s="354"/>
      <c r="BV148" s="354"/>
      <c r="BW148" s="354"/>
      <c r="BX148" s="354"/>
      <c r="BY148" s="354"/>
      <c r="BZ148" s="354"/>
      <c r="CA148" s="354"/>
      <c r="CB148" s="164"/>
    </row>
    <row r="149" spans="64:80" x14ac:dyDescent="0.2">
      <c r="BL149" s="160"/>
      <c r="BM149" s="353"/>
      <c r="BN149" s="350"/>
      <c r="BO149" s="354"/>
      <c r="BP149" s="354"/>
      <c r="BQ149" s="354"/>
      <c r="BR149" s="354"/>
      <c r="BS149" s="354"/>
      <c r="BT149" s="354"/>
      <c r="BU149" s="354"/>
      <c r="BV149" s="354"/>
      <c r="BW149" s="354"/>
      <c r="BX149" s="354"/>
      <c r="BY149" s="354"/>
      <c r="BZ149" s="354"/>
      <c r="CA149" s="354"/>
      <c r="CB149" s="164"/>
    </row>
    <row r="150" spans="64:80" x14ac:dyDescent="0.2">
      <c r="BL150" s="160"/>
      <c r="BM150" s="353"/>
      <c r="BN150" s="350"/>
      <c r="BO150" s="354"/>
      <c r="BP150" s="354"/>
      <c r="BQ150" s="354"/>
      <c r="BR150" s="354"/>
      <c r="BS150" s="354"/>
      <c r="BT150" s="354"/>
      <c r="BU150" s="354"/>
      <c r="BV150" s="354"/>
      <c r="BW150" s="354"/>
      <c r="BX150" s="354"/>
      <c r="BY150" s="354"/>
      <c r="BZ150" s="354"/>
      <c r="CA150" s="354"/>
      <c r="CB150" s="164"/>
    </row>
    <row r="151" spans="64:80" x14ac:dyDescent="0.2">
      <c r="BL151" s="160"/>
      <c r="BM151" s="353"/>
      <c r="BN151" s="350"/>
      <c r="BO151" s="354"/>
      <c r="BP151" s="354"/>
      <c r="BQ151" s="354"/>
      <c r="BR151" s="354"/>
      <c r="BS151" s="354"/>
      <c r="BT151" s="354"/>
      <c r="BU151" s="354"/>
      <c r="BV151" s="354"/>
      <c r="BW151" s="354"/>
      <c r="BX151" s="354"/>
      <c r="BY151" s="354"/>
      <c r="BZ151" s="354"/>
      <c r="CA151" s="354"/>
      <c r="CB151" s="164"/>
    </row>
    <row r="152" spans="64:80" x14ac:dyDescent="0.2">
      <c r="BL152" s="160"/>
      <c r="BM152" s="353"/>
      <c r="BN152" s="350"/>
      <c r="BO152" s="354"/>
      <c r="BP152" s="354"/>
      <c r="BQ152" s="354"/>
      <c r="BR152" s="354"/>
      <c r="BS152" s="354"/>
      <c r="BT152" s="354"/>
      <c r="BU152" s="354"/>
      <c r="BV152" s="354"/>
      <c r="BW152" s="354"/>
      <c r="BX152" s="354"/>
      <c r="BY152" s="354"/>
      <c r="BZ152" s="354"/>
      <c r="CA152" s="354"/>
      <c r="CB152" s="164"/>
    </row>
    <row r="153" spans="64:80" x14ac:dyDescent="0.2">
      <c r="BL153" s="160"/>
    </row>
    <row r="154" spans="64:80" x14ac:dyDescent="0.2">
      <c r="BL154" s="160"/>
    </row>
    <row r="155" spans="64:80" x14ac:dyDescent="0.2">
      <c r="BL155" s="160"/>
    </row>
    <row r="156" spans="64:80" x14ac:dyDescent="0.2">
      <c r="BL156" s="160"/>
    </row>
    <row r="157" spans="64:80" x14ac:dyDescent="0.2">
      <c r="BL157" s="160"/>
    </row>
    <row r="158" spans="64:80" x14ac:dyDescent="0.2">
      <c r="BL158" s="160"/>
    </row>
    <row r="159" spans="64:80" x14ac:dyDescent="0.2">
      <c r="BL159" s="160"/>
    </row>
    <row r="160" spans="64:80" x14ac:dyDescent="0.2">
      <c r="BL160" s="160"/>
    </row>
  </sheetData>
  <mergeCells count="20">
    <mergeCell ref="BH6:BI6"/>
    <mergeCell ref="U6:V6"/>
    <mergeCell ref="AP6:AQ6"/>
    <mergeCell ref="AS6:AT6"/>
    <mergeCell ref="AV6:AW6"/>
    <mergeCell ref="AY6:AZ6"/>
    <mergeCell ref="BB6:BC6"/>
    <mergeCell ref="BE6:BF6"/>
    <mergeCell ref="X6:Y6"/>
    <mergeCell ref="AA6:AB6"/>
    <mergeCell ref="AD6:AE6"/>
    <mergeCell ref="AG6:AH6"/>
    <mergeCell ref="AJ6:AK6"/>
    <mergeCell ref="AM6:AN6"/>
    <mergeCell ref="R6:S6"/>
    <mergeCell ref="C6:D6"/>
    <mergeCell ref="F6:G6"/>
    <mergeCell ref="I6:J6"/>
    <mergeCell ref="L6:M6"/>
    <mergeCell ref="O6:P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52"/>
  <sheetViews>
    <sheetView zoomScale="82" zoomScaleNormal="82" workbookViewId="0">
      <pane xSplit="2" topLeftCell="BQ1" activePane="topRight" state="frozen"/>
      <selection pane="topRight" activeCell="BV41" sqref="BV41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0.28515625" style="158" customWidth="1"/>
    <col min="18" max="18" width="19.5703125" style="158" customWidth="1"/>
    <col min="19" max="19" width="18.42578125" style="158" customWidth="1"/>
    <col min="20" max="20" width="10.7109375" style="158" customWidth="1"/>
    <col min="21" max="22" width="18.42578125" style="158" customWidth="1"/>
    <col min="23" max="23" width="10.5703125" style="158" customWidth="1"/>
    <col min="24" max="24" width="19.5703125" style="158" customWidth="1"/>
    <col min="25" max="25" width="18.28515625" style="158" customWidth="1"/>
    <col min="26" max="26" width="10" style="158" customWidth="1"/>
    <col min="27" max="27" width="20.42578125" style="158" customWidth="1"/>
    <col min="28" max="28" width="19.28515625" style="158" customWidth="1"/>
    <col min="29" max="29" width="10.7109375" style="158" customWidth="1"/>
    <col min="30" max="30" width="20.42578125" style="158" customWidth="1"/>
    <col min="31" max="31" width="17.5703125" style="158" customWidth="1"/>
    <col min="32" max="32" width="9.85546875" style="158" customWidth="1"/>
    <col min="33" max="33" width="18.42578125" style="158" customWidth="1"/>
    <col min="34" max="34" width="17.140625" style="158" customWidth="1"/>
    <col min="35" max="35" width="10.28515625" style="158" customWidth="1"/>
    <col min="36" max="36" width="20.140625" style="158" customWidth="1"/>
    <col min="37" max="37" width="18.7109375" style="158" customWidth="1"/>
    <col min="38" max="38" width="9.85546875" style="158" customWidth="1"/>
    <col min="39" max="39" width="20.28515625" style="158" customWidth="1"/>
    <col min="40" max="40" width="18.85546875" style="158" customWidth="1"/>
    <col min="41" max="41" width="9.140625" style="158" customWidth="1"/>
    <col min="42" max="42" width="21.28515625" style="158" customWidth="1"/>
    <col min="43" max="43" width="19.85546875" style="158" customWidth="1"/>
    <col min="44" max="44" width="10" style="158" customWidth="1"/>
    <col min="45" max="46" width="19.85546875" style="158" customWidth="1"/>
    <col min="47" max="47" width="10.5703125" style="158" customWidth="1"/>
    <col min="48" max="48" width="18" style="158" customWidth="1"/>
    <col min="49" max="49" width="16.140625" style="158" customWidth="1"/>
    <col min="50" max="50" width="8.7109375" style="158" customWidth="1"/>
    <col min="51" max="51" width="21.7109375" style="158" customWidth="1"/>
    <col min="52" max="52" width="18" style="158" customWidth="1"/>
    <col min="53" max="53" width="9.85546875" style="158" customWidth="1"/>
    <col min="54" max="54" width="17.7109375" style="158" customWidth="1"/>
    <col min="55" max="55" width="18.42578125" style="158" customWidth="1"/>
    <col min="56" max="56" width="10.5703125" style="158" customWidth="1"/>
    <col min="57" max="57" width="18.28515625" style="158" customWidth="1"/>
    <col min="58" max="58" width="16.42578125" style="158" customWidth="1"/>
    <col min="59" max="59" width="9.42578125" style="158" customWidth="1"/>
    <col min="60" max="61" width="16.42578125" style="158" customWidth="1"/>
    <col min="62" max="62" width="13" style="158" customWidth="1"/>
    <col min="63" max="64" width="16.42578125" style="158" customWidth="1"/>
    <col min="65" max="65" width="8.28515625" style="158" customWidth="1"/>
    <col min="66" max="67" width="16.42578125" style="158" customWidth="1"/>
    <col min="68" max="68" width="10.42578125" style="158" customWidth="1"/>
    <col min="69" max="69" width="15.7109375" style="158" customWidth="1"/>
    <col min="70" max="70" width="16.42578125" style="158" customWidth="1"/>
    <col min="71" max="71" width="10.7109375" style="158" customWidth="1"/>
    <col min="72" max="72" width="18.5703125" style="161" customWidth="1"/>
    <col min="73" max="73" width="16.7109375" style="161" customWidth="1"/>
    <col min="74" max="74" width="20.28515625" style="158" customWidth="1"/>
    <col min="75" max="75" width="20.28515625" style="163" customWidth="1"/>
    <col min="76" max="76" width="14.7109375" style="160" customWidth="1"/>
    <col min="77" max="77" width="14.140625" style="160" customWidth="1"/>
    <col min="78" max="78" width="18.5703125" style="160" customWidth="1"/>
    <col min="79" max="79" width="16.5703125" style="160" customWidth="1"/>
    <col min="80" max="81" width="11.7109375" style="160" customWidth="1"/>
    <col min="82" max="82" width="11.7109375" style="107" customWidth="1"/>
    <col min="83" max="83" width="19.5703125" style="160" customWidth="1"/>
    <col min="84" max="84" width="13.85546875" style="160" customWidth="1"/>
    <col min="85" max="89" width="11.7109375" style="160" customWidth="1"/>
    <col min="90" max="90" width="12.5703125" style="108" customWidth="1"/>
    <col min="91" max="91" width="11.7109375" style="107" customWidth="1"/>
    <col min="92" max="97" width="13.28515625" style="160" customWidth="1"/>
    <col min="98" max="98" width="13.28515625" style="159" customWidth="1"/>
    <col min="99" max="104" width="13.28515625" style="160" customWidth="1"/>
    <col min="105" max="173" width="13.28515625" style="159" customWidth="1"/>
    <col min="174" max="16384" width="9.140625" style="158"/>
  </cols>
  <sheetData>
    <row r="1" spans="1:176" x14ac:dyDescent="0.2">
      <c r="B1" s="159"/>
      <c r="BT1" s="158"/>
      <c r="BU1" s="158"/>
      <c r="BX1" s="163"/>
      <c r="BY1" s="163"/>
      <c r="CD1" s="160"/>
      <c r="CF1" s="107"/>
      <c r="CL1" s="160"/>
      <c r="CM1" s="160"/>
      <c r="CN1" s="108"/>
      <c r="CO1" s="107"/>
      <c r="FR1" s="159"/>
      <c r="FS1" s="159"/>
      <c r="FT1" s="159"/>
    </row>
    <row r="2" spans="1:176" x14ac:dyDescent="0.2">
      <c r="B2" s="159"/>
      <c r="BT2" s="158"/>
      <c r="BU2" s="158"/>
      <c r="BX2" s="163"/>
      <c r="BY2" s="163"/>
      <c r="CD2" s="160"/>
      <c r="CF2" s="107"/>
      <c r="CL2" s="160"/>
      <c r="CM2" s="160"/>
      <c r="CN2" s="108"/>
      <c r="CO2" s="107"/>
      <c r="FR2" s="159"/>
      <c r="FS2" s="159"/>
      <c r="FT2" s="159"/>
    </row>
    <row r="3" spans="1:176" x14ac:dyDescent="0.2">
      <c r="A3" s="265" t="s">
        <v>32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 t="s">
        <v>0</v>
      </c>
      <c r="AI3" s="267"/>
      <c r="AJ3" s="267"/>
      <c r="AK3" s="267"/>
      <c r="AL3" s="267"/>
      <c r="AM3" s="267"/>
      <c r="AN3" s="268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02"/>
      <c r="BU3" s="202"/>
      <c r="BV3" s="159"/>
      <c r="BW3" s="160"/>
      <c r="CD3" s="160"/>
      <c r="CE3" s="107"/>
    </row>
    <row r="4" spans="1:176" x14ac:dyDescent="0.2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8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02"/>
      <c r="BU4" s="202"/>
      <c r="BV4" s="159"/>
      <c r="BW4" s="160"/>
      <c r="CD4" s="160"/>
      <c r="CE4" s="107"/>
    </row>
    <row r="5" spans="1:176" x14ac:dyDescent="0.2">
      <c r="A5" s="270"/>
      <c r="B5" s="271" t="s">
        <v>217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72"/>
      <c r="BU5" s="272"/>
      <c r="BV5" s="274"/>
      <c r="BW5" s="344"/>
      <c r="BX5" s="344"/>
      <c r="BY5" s="275"/>
      <c r="BZ5" s="275"/>
      <c r="CA5" s="275"/>
      <c r="CB5" s="275"/>
      <c r="CD5" s="160"/>
      <c r="CE5" s="107"/>
    </row>
    <row r="6" spans="1:176" s="196" customFormat="1" ht="13.5" thickBot="1" x14ac:dyDescent="0.25">
      <c r="A6" s="276" t="s">
        <v>1</v>
      </c>
      <c r="B6" s="277"/>
      <c r="C6" s="374" t="s">
        <v>218</v>
      </c>
      <c r="D6" s="374"/>
      <c r="E6" s="364"/>
      <c r="F6" s="374" t="s">
        <v>219</v>
      </c>
      <c r="G6" s="374"/>
      <c r="H6" s="279"/>
      <c r="I6" s="374" t="s">
        <v>220</v>
      </c>
      <c r="J6" s="374"/>
      <c r="K6" s="279"/>
      <c r="L6" s="374" t="s">
        <v>221</v>
      </c>
      <c r="M6" s="374"/>
      <c r="N6" s="280"/>
      <c r="O6" s="374" t="s">
        <v>222</v>
      </c>
      <c r="P6" s="374"/>
      <c r="Q6" s="279"/>
      <c r="R6" s="374" t="s">
        <v>223</v>
      </c>
      <c r="S6" s="374"/>
      <c r="T6" s="364"/>
      <c r="U6" s="374" t="s">
        <v>224</v>
      </c>
      <c r="V6" s="374"/>
      <c r="W6" s="279"/>
      <c r="X6" s="374" t="s">
        <v>225</v>
      </c>
      <c r="Y6" s="374"/>
      <c r="Z6" s="280"/>
      <c r="AA6" s="374" t="s">
        <v>226</v>
      </c>
      <c r="AB6" s="374"/>
      <c r="AC6" s="280"/>
      <c r="AD6" s="374" t="s">
        <v>227</v>
      </c>
      <c r="AE6" s="374"/>
      <c r="AF6" s="279"/>
      <c r="AG6" s="374" t="s">
        <v>228</v>
      </c>
      <c r="AH6" s="374"/>
      <c r="AI6" s="279"/>
      <c r="AJ6" s="374" t="s">
        <v>229</v>
      </c>
      <c r="AK6" s="374"/>
      <c r="AL6" s="279"/>
      <c r="AM6" s="374" t="s">
        <v>230</v>
      </c>
      <c r="AN6" s="374"/>
      <c r="AO6" s="279"/>
      <c r="AP6" s="374" t="s">
        <v>231</v>
      </c>
      <c r="AQ6" s="374"/>
      <c r="AR6" s="364"/>
      <c r="AS6" s="374" t="s">
        <v>232</v>
      </c>
      <c r="AT6" s="374"/>
      <c r="AU6" s="279"/>
      <c r="AV6" s="374" t="s">
        <v>233</v>
      </c>
      <c r="AW6" s="374"/>
      <c r="AX6" s="279"/>
      <c r="AY6" s="374" t="s">
        <v>234</v>
      </c>
      <c r="AZ6" s="374"/>
      <c r="BA6" s="279"/>
      <c r="BB6" s="374" t="s">
        <v>235</v>
      </c>
      <c r="BC6" s="374"/>
      <c r="BD6" s="279"/>
      <c r="BE6" s="374" t="s">
        <v>236</v>
      </c>
      <c r="BF6" s="374"/>
      <c r="BG6" s="365"/>
      <c r="BH6" s="374" t="s">
        <v>237</v>
      </c>
      <c r="BI6" s="374"/>
      <c r="BJ6" s="365"/>
      <c r="BK6" s="374" t="s">
        <v>238</v>
      </c>
      <c r="BL6" s="374"/>
      <c r="BM6" s="365"/>
      <c r="BN6" s="374" t="s">
        <v>240</v>
      </c>
      <c r="BO6" s="374"/>
      <c r="BP6" s="365"/>
      <c r="BQ6" s="374" t="s">
        <v>239</v>
      </c>
      <c r="BR6" s="374"/>
      <c r="BS6" s="279"/>
      <c r="BT6" s="374" t="s">
        <v>2</v>
      </c>
      <c r="BU6" s="374"/>
      <c r="BV6" s="282"/>
      <c r="BW6" s="366"/>
      <c r="BX6" s="244"/>
      <c r="BY6" s="344"/>
      <c r="BZ6" s="344"/>
      <c r="CA6" s="344"/>
      <c r="CB6" s="344"/>
      <c r="CC6" s="344"/>
      <c r="CD6" s="275"/>
      <c r="CE6" s="107"/>
      <c r="CF6" s="160"/>
      <c r="CG6" s="160"/>
      <c r="CH6" s="160"/>
      <c r="CI6" s="160"/>
      <c r="CJ6" s="160"/>
      <c r="CK6" s="160"/>
      <c r="CL6" s="108"/>
      <c r="CM6" s="107"/>
      <c r="CN6" s="160"/>
      <c r="CO6" s="160"/>
      <c r="CP6" s="160"/>
      <c r="CQ6" s="160"/>
      <c r="CR6" s="160"/>
      <c r="CS6" s="160"/>
      <c r="CT6" s="159"/>
      <c r="CU6" s="160"/>
      <c r="CV6" s="160"/>
      <c r="CW6" s="160"/>
      <c r="CX6" s="160"/>
      <c r="CY6" s="160"/>
      <c r="CZ6" s="160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</row>
    <row r="7" spans="1:176" ht="13.5" thickTop="1" x14ac:dyDescent="0.2">
      <c r="A7" s="270"/>
      <c r="B7" s="28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84"/>
      <c r="BU7" s="284"/>
      <c r="BV7" s="286"/>
      <c r="BW7" s="345"/>
      <c r="BX7" s="345"/>
      <c r="BY7" s="275"/>
      <c r="BZ7" s="275"/>
      <c r="CA7" s="275"/>
      <c r="CB7" s="275"/>
      <c r="CC7" s="275"/>
      <c r="CD7" s="275"/>
      <c r="CE7" s="107"/>
    </row>
    <row r="8" spans="1:176" x14ac:dyDescent="0.2">
      <c r="A8" s="270"/>
      <c r="B8" s="283"/>
      <c r="C8" s="284"/>
      <c r="D8" s="284" t="s">
        <v>3</v>
      </c>
      <c r="E8" s="284"/>
      <c r="F8" s="284"/>
      <c r="G8" s="284" t="s">
        <v>3</v>
      </c>
      <c r="H8" s="267"/>
      <c r="I8" s="284"/>
      <c r="J8" s="284" t="s">
        <v>3</v>
      </c>
      <c r="K8" s="267"/>
      <c r="L8" s="284"/>
      <c r="M8" s="284" t="s">
        <v>3</v>
      </c>
      <c r="N8" s="267"/>
      <c r="O8" s="284"/>
      <c r="P8" s="284" t="s">
        <v>3</v>
      </c>
      <c r="Q8" s="267"/>
      <c r="R8" s="284"/>
      <c r="S8" s="284" t="s">
        <v>3</v>
      </c>
      <c r="T8" s="284"/>
      <c r="U8" s="284"/>
      <c r="V8" s="284" t="s">
        <v>3</v>
      </c>
      <c r="W8" s="267"/>
      <c r="X8" s="284"/>
      <c r="Y8" s="284" t="s">
        <v>3</v>
      </c>
      <c r="Z8" s="267"/>
      <c r="AA8" s="284"/>
      <c r="AB8" s="284" t="s">
        <v>3</v>
      </c>
      <c r="AC8" s="267"/>
      <c r="AD8" s="284"/>
      <c r="AE8" s="284" t="s">
        <v>3</v>
      </c>
      <c r="AF8" s="267"/>
      <c r="AG8" s="284"/>
      <c r="AH8" s="284" t="s">
        <v>3</v>
      </c>
      <c r="AI8" s="267"/>
      <c r="AJ8" s="284"/>
      <c r="AK8" s="284" t="s">
        <v>3</v>
      </c>
      <c r="AL8" s="267"/>
      <c r="AM8" s="284"/>
      <c r="AN8" s="284" t="s">
        <v>3</v>
      </c>
      <c r="AO8" s="267"/>
      <c r="AP8" s="284"/>
      <c r="AQ8" s="284" t="s">
        <v>3</v>
      </c>
      <c r="AR8" s="284"/>
      <c r="AS8" s="284"/>
      <c r="AT8" s="284" t="s">
        <v>3</v>
      </c>
      <c r="AU8" s="267"/>
      <c r="AV8" s="284"/>
      <c r="AW8" s="284" t="s">
        <v>3</v>
      </c>
      <c r="AX8" s="267"/>
      <c r="AY8" s="284"/>
      <c r="AZ8" s="284" t="s">
        <v>3</v>
      </c>
      <c r="BA8" s="267"/>
      <c r="BB8" s="284"/>
      <c r="BC8" s="284" t="s">
        <v>3</v>
      </c>
      <c r="BD8" s="267"/>
      <c r="BE8" s="284"/>
      <c r="BF8" s="284" t="s">
        <v>3</v>
      </c>
      <c r="BG8" s="284"/>
      <c r="BH8" s="284"/>
      <c r="BI8" s="284" t="s">
        <v>3</v>
      </c>
      <c r="BJ8" s="284"/>
      <c r="BK8" s="284"/>
      <c r="BL8" s="284" t="s">
        <v>3</v>
      </c>
      <c r="BM8" s="284"/>
      <c r="BN8" s="284"/>
      <c r="BO8" s="284" t="s">
        <v>3</v>
      </c>
      <c r="BP8" s="284"/>
      <c r="BQ8" s="284"/>
      <c r="BR8" s="284" t="s">
        <v>3</v>
      </c>
      <c r="BS8" s="267"/>
      <c r="BT8" s="284"/>
      <c r="BU8" s="284" t="s">
        <v>3</v>
      </c>
      <c r="BV8" s="286"/>
      <c r="BW8" s="345"/>
      <c r="BX8" s="345"/>
      <c r="BY8" s="275"/>
      <c r="BZ8" s="275"/>
      <c r="CA8" s="275"/>
      <c r="CB8" s="275"/>
      <c r="CC8" s="275"/>
      <c r="CD8" s="275"/>
      <c r="CE8" s="107"/>
    </row>
    <row r="9" spans="1:176" x14ac:dyDescent="0.2">
      <c r="A9" s="287"/>
      <c r="B9" s="283"/>
      <c r="C9" s="284" t="s">
        <v>3</v>
      </c>
      <c r="D9" s="284" t="s">
        <v>19</v>
      </c>
      <c r="E9" s="284"/>
      <c r="F9" s="284" t="s">
        <v>3</v>
      </c>
      <c r="G9" s="284" t="s">
        <v>19</v>
      </c>
      <c r="H9" s="284"/>
      <c r="I9" s="284" t="s">
        <v>3</v>
      </c>
      <c r="J9" s="284" t="s">
        <v>19</v>
      </c>
      <c r="K9" s="284"/>
      <c r="L9" s="284" t="s">
        <v>3</v>
      </c>
      <c r="M9" s="284" t="s">
        <v>19</v>
      </c>
      <c r="N9" s="284"/>
      <c r="O9" s="284" t="s">
        <v>3</v>
      </c>
      <c r="P9" s="284" t="s">
        <v>19</v>
      </c>
      <c r="Q9" s="284"/>
      <c r="R9" s="284" t="s">
        <v>3</v>
      </c>
      <c r="S9" s="284" t="s">
        <v>19</v>
      </c>
      <c r="T9" s="284"/>
      <c r="U9" s="284" t="s">
        <v>3</v>
      </c>
      <c r="V9" s="284" t="s">
        <v>19</v>
      </c>
      <c r="W9" s="284"/>
      <c r="X9" s="284" t="s">
        <v>3</v>
      </c>
      <c r="Y9" s="284" t="s">
        <v>19</v>
      </c>
      <c r="Z9" s="284"/>
      <c r="AA9" s="284" t="s">
        <v>3</v>
      </c>
      <c r="AB9" s="284" t="s">
        <v>19</v>
      </c>
      <c r="AC9" s="284"/>
      <c r="AD9" s="284" t="s">
        <v>3</v>
      </c>
      <c r="AE9" s="284" t="s">
        <v>19</v>
      </c>
      <c r="AF9" s="284"/>
      <c r="AG9" s="284" t="s">
        <v>3</v>
      </c>
      <c r="AH9" s="284" t="s">
        <v>19</v>
      </c>
      <c r="AI9" s="284"/>
      <c r="AJ9" s="284" t="s">
        <v>3</v>
      </c>
      <c r="AK9" s="284" t="s">
        <v>19</v>
      </c>
      <c r="AL9" s="284"/>
      <c r="AM9" s="284" t="s">
        <v>3</v>
      </c>
      <c r="AN9" s="284" t="s">
        <v>19</v>
      </c>
      <c r="AO9" s="284"/>
      <c r="AP9" s="284" t="s">
        <v>3</v>
      </c>
      <c r="AQ9" s="284" t="s">
        <v>19</v>
      </c>
      <c r="AR9" s="284"/>
      <c r="AS9" s="284" t="s">
        <v>3</v>
      </c>
      <c r="AT9" s="284" t="s">
        <v>19</v>
      </c>
      <c r="AU9" s="284"/>
      <c r="AV9" s="284" t="s">
        <v>3</v>
      </c>
      <c r="AW9" s="284" t="s">
        <v>19</v>
      </c>
      <c r="AX9" s="284"/>
      <c r="AY9" s="284" t="s">
        <v>3</v>
      </c>
      <c r="AZ9" s="284" t="s">
        <v>19</v>
      </c>
      <c r="BA9" s="284"/>
      <c r="BB9" s="284" t="s">
        <v>3</v>
      </c>
      <c r="BC9" s="284" t="s">
        <v>19</v>
      </c>
      <c r="BD9" s="284"/>
      <c r="BE9" s="284" t="s">
        <v>3</v>
      </c>
      <c r="BF9" s="284" t="s">
        <v>19</v>
      </c>
      <c r="BG9" s="284"/>
      <c r="BH9" s="284" t="s">
        <v>3</v>
      </c>
      <c r="BI9" s="284" t="s">
        <v>19</v>
      </c>
      <c r="BJ9" s="284"/>
      <c r="BK9" s="284" t="s">
        <v>3</v>
      </c>
      <c r="BL9" s="284" t="s">
        <v>19</v>
      </c>
      <c r="BM9" s="284"/>
      <c r="BN9" s="284" t="s">
        <v>3</v>
      </c>
      <c r="BO9" s="284" t="s">
        <v>19</v>
      </c>
      <c r="BP9" s="284"/>
      <c r="BQ9" s="284" t="s">
        <v>3</v>
      </c>
      <c r="BR9" s="284" t="s">
        <v>19</v>
      </c>
      <c r="BS9" s="284"/>
      <c r="BT9" s="284" t="s">
        <v>3</v>
      </c>
      <c r="BU9" s="284" t="s">
        <v>19</v>
      </c>
      <c r="BV9" s="286"/>
      <c r="BW9" s="345"/>
      <c r="BX9" s="345"/>
      <c r="BY9" s="345"/>
      <c r="BZ9" s="345"/>
      <c r="CA9" s="345"/>
      <c r="CB9" s="345"/>
      <c r="CC9" s="345"/>
      <c r="CD9" s="345"/>
      <c r="CE9" s="107"/>
    </row>
    <row r="10" spans="1:176" x14ac:dyDescent="0.2">
      <c r="A10" s="270"/>
      <c r="B10" s="288" t="s">
        <v>20</v>
      </c>
      <c r="C10" s="284" t="s">
        <v>23</v>
      </c>
      <c r="D10" s="284" t="s">
        <v>21</v>
      </c>
      <c r="E10" s="284"/>
      <c r="F10" s="284" t="s">
        <v>23</v>
      </c>
      <c r="G10" s="284" t="s">
        <v>21</v>
      </c>
      <c r="H10" s="284"/>
      <c r="I10" s="284" t="s">
        <v>23</v>
      </c>
      <c r="J10" s="284" t="s">
        <v>21</v>
      </c>
      <c r="K10" s="284"/>
      <c r="L10" s="284" t="s">
        <v>23</v>
      </c>
      <c r="M10" s="284" t="s">
        <v>21</v>
      </c>
      <c r="N10" s="284"/>
      <c r="O10" s="284" t="s">
        <v>23</v>
      </c>
      <c r="P10" s="284" t="s">
        <v>21</v>
      </c>
      <c r="Q10" s="284"/>
      <c r="R10" s="284" t="s">
        <v>23</v>
      </c>
      <c r="S10" s="284" t="s">
        <v>21</v>
      </c>
      <c r="T10" s="284"/>
      <c r="U10" s="284" t="s">
        <v>23</v>
      </c>
      <c r="V10" s="284" t="s">
        <v>21</v>
      </c>
      <c r="W10" s="284"/>
      <c r="X10" s="284" t="s">
        <v>23</v>
      </c>
      <c r="Y10" s="284" t="s">
        <v>21</v>
      </c>
      <c r="Z10" s="284"/>
      <c r="AA10" s="284" t="s">
        <v>23</v>
      </c>
      <c r="AB10" s="284" t="s">
        <v>21</v>
      </c>
      <c r="AC10" s="284"/>
      <c r="AD10" s="284" t="s">
        <v>23</v>
      </c>
      <c r="AE10" s="284" t="s">
        <v>21</v>
      </c>
      <c r="AF10" s="284"/>
      <c r="AG10" s="284" t="s">
        <v>23</v>
      </c>
      <c r="AH10" s="284" t="s">
        <v>21</v>
      </c>
      <c r="AI10" s="284"/>
      <c r="AJ10" s="284" t="s">
        <v>23</v>
      </c>
      <c r="AK10" s="284" t="s">
        <v>21</v>
      </c>
      <c r="AL10" s="284"/>
      <c r="AM10" s="284" t="s">
        <v>23</v>
      </c>
      <c r="AN10" s="284" t="s">
        <v>21</v>
      </c>
      <c r="AO10" s="284"/>
      <c r="AP10" s="284" t="s">
        <v>23</v>
      </c>
      <c r="AQ10" s="284" t="s">
        <v>21</v>
      </c>
      <c r="AR10" s="284"/>
      <c r="AS10" s="284" t="s">
        <v>23</v>
      </c>
      <c r="AT10" s="284" t="s">
        <v>21</v>
      </c>
      <c r="AU10" s="284"/>
      <c r="AV10" s="284" t="s">
        <v>23</v>
      </c>
      <c r="AW10" s="284" t="s">
        <v>21</v>
      </c>
      <c r="AX10" s="284"/>
      <c r="AY10" s="284" t="s">
        <v>23</v>
      </c>
      <c r="AZ10" s="284" t="s">
        <v>21</v>
      </c>
      <c r="BA10" s="284"/>
      <c r="BB10" s="284" t="s">
        <v>23</v>
      </c>
      <c r="BC10" s="284" t="s">
        <v>21</v>
      </c>
      <c r="BD10" s="284"/>
      <c r="BE10" s="284" t="s">
        <v>23</v>
      </c>
      <c r="BF10" s="284" t="s">
        <v>21</v>
      </c>
      <c r="BG10" s="284"/>
      <c r="BH10" s="284" t="s">
        <v>23</v>
      </c>
      <c r="BI10" s="284" t="s">
        <v>21</v>
      </c>
      <c r="BJ10" s="284"/>
      <c r="BK10" s="284" t="s">
        <v>23</v>
      </c>
      <c r="BL10" s="284" t="s">
        <v>21</v>
      </c>
      <c r="BM10" s="284"/>
      <c r="BN10" s="284" t="s">
        <v>23</v>
      </c>
      <c r="BO10" s="284" t="s">
        <v>21</v>
      </c>
      <c r="BP10" s="284"/>
      <c r="BQ10" s="284" t="s">
        <v>23</v>
      </c>
      <c r="BR10" s="284" t="s">
        <v>21</v>
      </c>
      <c r="BS10" s="284"/>
      <c r="BT10" s="284" t="s">
        <v>24</v>
      </c>
      <c r="BU10" s="284" t="s">
        <v>21</v>
      </c>
      <c r="BV10" s="286"/>
      <c r="BW10" s="345"/>
      <c r="BX10" s="345"/>
      <c r="BY10" s="345"/>
      <c r="BZ10" s="345"/>
      <c r="CA10" s="345"/>
      <c r="CB10" s="345"/>
      <c r="CC10" s="345"/>
      <c r="CD10" s="345"/>
      <c r="CE10" s="107"/>
    </row>
    <row r="11" spans="1:176" s="210" customFormat="1" ht="15.75" customHeight="1" x14ac:dyDescent="0.2">
      <c r="A11" s="289"/>
      <c r="B11" s="290"/>
      <c r="C11" s="284"/>
      <c r="D11" s="284" t="s">
        <v>22</v>
      </c>
      <c r="E11" s="284"/>
      <c r="F11" s="284"/>
      <c r="G11" s="284" t="s">
        <v>22</v>
      </c>
      <c r="H11" s="284"/>
      <c r="I11" s="284"/>
      <c r="J11" s="284" t="s">
        <v>22</v>
      </c>
      <c r="K11" s="284"/>
      <c r="L11" s="284"/>
      <c r="M11" s="284" t="s">
        <v>22</v>
      </c>
      <c r="N11" s="284"/>
      <c r="O11" s="284"/>
      <c r="P11" s="284" t="s">
        <v>22</v>
      </c>
      <c r="Q11" s="284"/>
      <c r="R11" s="284"/>
      <c r="S11" s="284" t="s">
        <v>22</v>
      </c>
      <c r="T11" s="284"/>
      <c r="U11" s="284"/>
      <c r="V11" s="284" t="s">
        <v>22</v>
      </c>
      <c r="W11" s="284"/>
      <c r="X11" s="284"/>
      <c r="Y11" s="284" t="s">
        <v>22</v>
      </c>
      <c r="Z11" s="284"/>
      <c r="AA11" s="284"/>
      <c r="AB11" s="284" t="s">
        <v>22</v>
      </c>
      <c r="AC11" s="284"/>
      <c r="AD11" s="284"/>
      <c r="AE11" s="284" t="s">
        <v>22</v>
      </c>
      <c r="AF11" s="284"/>
      <c r="AG11" s="284"/>
      <c r="AH11" s="284" t="s">
        <v>22</v>
      </c>
      <c r="AI11" s="284"/>
      <c r="AJ11" s="284"/>
      <c r="AK11" s="284" t="s">
        <v>22</v>
      </c>
      <c r="AL11" s="284"/>
      <c r="AM11" s="284"/>
      <c r="AN11" s="284" t="s">
        <v>22</v>
      </c>
      <c r="AO11" s="284"/>
      <c r="AP11" s="284"/>
      <c r="AQ11" s="284" t="s">
        <v>22</v>
      </c>
      <c r="AR11" s="284"/>
      <c r="AS11" s="284"/>
      <c r="AT11" s="284" t="s">
        <v>22</v>
      </c>
      <c r="AU11" s="284"/>
      <c r="AV11" s="284"/>
      <c r="AW11" s="284" t="s">
        <v>22</v>
      </c>
      <c r="AX11" s="284"/>
      <c r="AY11" s="284"/>
      <c r="AZ11" s="284" t="s">
        <v>22</v>
      </c>
      <c r="BA11" s="284"/>
      <c r="BB11" s="284"/>
      <c r="BC11" s="284" t="s">
        <v>22</v>
      </c>
      <c r="BD11" s="284"/>
      <c r="BE11" s="284"/>
      <c r="BF11" s="284" t="s">
        <v>22</v>
      </c>
      <c r="BG11" s="284"/>
      <c r="BH11" s="284"/>
      <c r="BI11" s="284" t="s">
        <v>22</v>
      </c>
      <c r="BJ11" s="284"/>
      <c r="BK11" s="284"/>
      <c r="BL11" s="284" t="s">
        <v>22</v>
      </c>
      <c r="BM11" s="284"/>
      <c r="BN11" s="284"/>
      <c r="BO11" s="284" t="s">
        <v>22</v>
      </c>
      <c r="BP11" s="284"/>
      <c r="BQ11" s="284"/>
      <c r="BR11" s="284" t="s">
        <v>22</v>
      </c>
      <c r="BS11" s="284"/>
      <c r="BT11" s="284"/>
      <c r="BU11" s="284" t="s">
        <v>22</v>
      </c>
      <c r="BV11" s="286"/>
      <c r="BW11" s="345"/>
      <c r="BX11" s="345"/>
      <c r="BY11" s="345"/>
      <c r="BZ11" s="345"/>
      <c r="CA11" s="345"/>
      <c r="CB11" s="345"/>
      <c r="CC11" s="345"/>
      <c r="CD11" s="345"/>
      <c r="CE11" s="114"/>
      <c r="CF11" s="212"/>
      <c r="CG11" s="212"/>
      <c r="CH11" s="212"/>
      <c r="CI11" s="212"/>
      <c r="CJ11" s="212"/>
      <c r="CK11" s="212"/>
      <c r="CL11" s="116"/>
      <c r="CM11" s="114"/>
      <c r="CN11" s="212"/>
      <c r="CO11" s="212"/>
      <c r="CP11" s="212"/>
      <c r="CQ11" s="212"/>
      <c r="CR11" s="212"/>
      <c r="CS11" s="212"/>
      <c r="CT11" s="211"/>
      <c r="CU11" s="212"/>
      <c r="CV11" s="212"/>
      <c r="CW11" s="212"/>
      <c r="CX11" s="212"/>
      <c r="CY11" s="212"/>
      <c r="CZ11" s="212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</row>
    <row r="12" spans="1:176" x14ac:dyDescent="0.2">
      <c r="A12" s="270"/>
      <c r="B12" s="283"/>
      <c r="C12" s="284"/>
      <c r="D12" s="284" t="s">
        <v>4</v>
      </c>
      <c r="E12" s="284"/>
      <c r="F12" s="284"/>
      <c r="G12" s="284" t="s">
        <v>4</v>
      </c>
      <c r="H12" s="284"/>
      <c r="I12" s="284"/>
      <c r="J12" s="284" t="s">
        <v>4</v>
      </c>
      <c r="K12" s="284"/>
      <c r="L12" s="284"/>
      <c r="M12" s="284" t="s">
        <v>4</v>
      </c>
      <c r="N12" s="267"/>
      <c r="O12" s="284"/>
      <c r="P12" s="284" t="s">
        <v>4</v>
      </c>
      <c r="Q12" s="284"/>
      <c r="R12" s="284"/>
      <c r="S12" s="284" t="s">
        <v>4</v>
      </c>
      <c r="T12" s="284"/>
      <c r="U12" s="284"/>
      <c r="V12" s="284" t="s">
        <v>4</v>
      </c>
      <c r="W12" s="284"/>
      <c r="X12" s="284"/>
      <c r="Y12" s="284" t="s">
        <v>4</v>
      </c>
      <c r="Z12" s="284"/>
      <c r="AA12" s="284"/>
      <c r="AB12" s="284" t="s">
        <v>4</v>
      </c>
      <c r="AC12" s="284"/>
      <c r="AD12" s="284"/>
      <c r="AE12" s="284" t="s">
        <v>4</v>
      </c>
      <c r="AF12" s="284"/>
      <c r="AG12" s="284"/>
      <c r="AH12" s="284" t="s">
        <v>4</v>
      </c>
      <c r="AI12" s="284"/>
      <c r="AJ12" s="284"/>
      <c r="AK12" s="284" t="s">
        <v>4</v>
      </c>
      <c r="AL12" s="284"/>
      <c r="AM12" s="284"/>
      <c r="AN12" s="284" t="s">
        <v>4</v>
      </c>
      <c r="AO12" s="284"/>
      <c r="AP12" s="284"/>
      <c r="AQ12" s="284" t="s">
        <v>4</v>
      </c>
      <c r="AR12" s="284"/>
      <c r="AS12" s="284"/>
      <c r="AT12" s="284" t="s">
        <v>4</v>
      </c>
      <c r="AU12" s="284"/>
      <c r="AV12" s="284"/>
      <c r="AW12" s="284" t="s">
        <v>4</v>
      </c>
      <c r="AX12" s="284"/>
      <c r="AY12" s="284"/>
      <c r="AZ12" s="284" t="s">
        <v>4</v>
      </c>
      <c r="BA12" s="284"/>
      <c r="BB12" s="284"/>
      <c r="BC12" s="284" t="s">
        <v>4</v>
      </c>
      <c r="BD12" s="284"/>
      <c r="BE12" s="284"/>
      <c r="BF12" s="284" t="s">
        <v>4</v>
      </c>
      <c r="BG12" s="284"/>
      <c r="BH12" s="284"/>
      <c r="BI12" s="284" t="s">
        <v>4</v>
      </c>
      <c r="BJ12" s="284"/>
      <c r="BK12" s="284"/>
      <c r="BL12" s="284" t="s">
        <v>4</v>
      </c>
      <c r="BM12" s="284"/>
      <c r="BN12" s="284"/>
      <c r="BO12" s="284" t="s">
        <v>4</v>
      </c>
      <c r="BP12" s="284"/>
      <c r="BQ12" s="284"/>
      <c r="BR12" s="284" t="s">
        <v>4</v>
      </c>
      <c r="BS12" s="284"/>
      <c r="BT12" s="284"/>
      <c r="BU12" s="284" t="s">
        <v>4</v>
      </c>
      <c r="BV12" s="286"/>
      <c r="BW12" s="345"/>
      <c r="BX12" s="345"/>
      <c r="BY12" s="275"/>
      <c r="BZ12" s="345"/>
      <c r="CA12" s="345"/>
      <c r="CB12" s="345"/>
      <c r="CC12" s="345"/>
      <c r="CD12" s="345"/>
      <c r="CE12" s="117"/>
    </row>
    <row r="13" spans="1:176" s="206" customFormat="1" x14ac:dyDescent="0.2">
      <c r="A13" s="291"/>
      <c r="B13" s="292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4"/>
      <c r="BV13" s="286"/>
      <c r="BW13" s="345"/>
      <c r="BX13" s="345"/>
      <c r="BY13" s="275"/>
      <c r="BZ13" s="275"/>
      <c r="CA13" s="275"/>
      <c r="CB13" s="275"/>
      <c r="CC13" s="275"/>
      <c r="CD13" s="275"/>
      <c r="CE13" s="107"/>
      <c r="CF13" s="160"/>
      <c r="CG13" s="160"/>
      <c r="CH13" s="160"/>
      <c r="CI13" s="160"/>
      <c r="CJ13" s="160"/>
      <c r="CK13" s="160"/>
      <c r="CL13" s="108"/>
      <c r="CM13" s="107"/>
      <c r="CN13" s="160"/>
      <c r="CO13" s="160"/>
      <c r="CP13" s="160"/>
      <c r="CQ13" s="160"/>
      <c r="CR13" s="160"/>
      <c r="CS13" s="160"/>
      <c r="CT13" s="159"/>
      <c r="CU13" s="160"/>
      <c r="CV13" s="160"/>
      <c r="CW13" s="160"/>
      <c r="CX13" s="160"/>
      <c r="CY13" s="160"/>
      <c r="CZ13" s="160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</row>
    <row r="14" spans="1:176" x14ac:dyDescent="0.2">
      <c r="A14" s="295" t="s">
        <v>1</v>
      </c>
      <c r="B14" s="283"/>
      <c r="C14" s="266"/>
      <c r="D14" s="267"/>
      <c r="E14" s="267"/>
      <c r="F14" s="267"/>
      <c r="G14" s="267"/>
      <c r="H14" s="267"/>
      <c r="I14" s="266"/>
      <c r="J14" s="267"/>
      <c r="K14" s="267"/>
      <c r="L14" s="266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84"/>
      <c r="BV14" s="286"/>
      <c r="BW14" s="345"/>
      <c r="BX14" s="345"/>
      <c r="BY14" s="275"/>
      <c r="BZ14" s="275"/>
      <c r="CA14" s="275"/>
      <c r="CB14" s="275"/>
      <c r="CC14" s="275"/>
      <c r="CD14" s="275"/>
      <c r="CE14" s="107"/>
    </row>
    <row r="15" spans="1:176" x14ac:dyDescent="0.2">
      <c r="A15" s="287">
        <v>1</v>
      </c>
      <c r="B15" s="296" t="s">
        <v>5</v>
      </c>
      <c r="C15" s="297">
        <v>102.19</v>
      </c>
      <c r="D15" s="298">
        <v>119.3</v>
      </c>
      <c r="E15" s="298"/>
      <c r="F15" s="297">
        <v>101.7</v>
      </c>
      <c r="G15" s="298">
        <v>119.58</v>
      </c>
      <c r="H15" s="267"/>
      <c r="I15" s="297">
        <v>101.23</v>
      </c>
      <c r="J15" s="298">
        <v>120.01</v>
      </c>
      <c r="K15" s="267"/>
      <c r="L15" s="297">
        <v>101.35</v>
      </c>
      <c r="M15" s="298">
        <v>120.56</v>
      </c>
      <c r="N15" s="267"/>
      <c r="O15" s="297">
        <v>100.97</v>
      </c>
      <c r="P15" s="298">
        <v>120.85</v>
      </c>
      <c r="Q15" s="267"/>
      <c r="R15" s="297">
        <v>102.41</v>
      </c>
      <c r="S15" s="298">
        <v>119.71</v>
      </c>
      <c r="T15" s="298"/>
      <c r="U15" s="297">
        <v>102.31</v>
      </c>
      <c r="V15" s="298">
        <v>119.88</v>
      </c>
      <c r="W15" s="267"/>
      <c r="X15" s="297">
        <v>101.3</v>
      </c>
      <c r="Y15" s="298">
        <v>120.16</v>
      </c>
      <c r="Z15" s="267"/>
      <c r="AA15" s="297">
        <v>101.36</v>
      </c>
      <c r="AB15" s="298">
        <v>120.49</v>
      </c>
      <c r="AC15" s="267"/>
      <c r="AD15" s="297">
        <v>102.08</v>
      </c>
      <c r="AE15" s="298">
        <v>119.56</v>
      </c>
      <c r="AF15" s="267"/>
      <c r="AG15" s="297">
        <v>100.92</v>
      </c>
      <c r="AH15" s="298">
        <v>120.64</v>
      </c>
      <c r="AI15" s="267"/>
      <c r="AJ15" s="297">
        <v>100.22</v>
      </c>
      <c r="AK15" s="298">
        <v>120.55</v>
      </c>
      <c r="AL15" s="267"/>
      <c r="AM15" s="297">
        <v>100.73</v>
      </c>
      <c r="AN15" s="298">
        <v>120.12</v>
      </c>
      <c r="AO15" s="267"/>
      <c r="AP15" s="297">
        <v>100.22</v>
      </c>
      <c r="AQ15" s="298">
        <v>120.5</v>
      </c>
      <c r="AR15" s="298"/>
      <c r="AS15" s="297">
        <v>100.11</v>
      </c>
      <c r="AT15" s="298">
        <v>120.59</v>
      </c>
      <c r="AU15" s="267"/>
      <c r="AV15" s="297">
        <v>100.69</v>
      </c>
      <c r="AW15" s="298">
        <v>120.09</v>
      </c>
      <c r="AX15" s="267"/>
      <c r="AY15" s="297">
        <v>100.17</v>
      </c>
      <c r="AZ15" s="298">
        <v>120.59</v>
      </c>
      <c r="BA15" s="267"/>
      <c r="BB15" s="297">
        <v>100.22</v>
      </c>
      <c r="BC15" s="298">
        <v>121.43</v>
      </c>
      <c r="BD15" s="267"/>
      <c r="BE15" s="297">
        <v>100.41</v>
      </c>
      <c r="BF15" s="298">
        <v>121.2</v>
      </c>
      <c r="BG15" s="298"/>
      <c r="BH15" s="297">
        <v>100.42</v>
      </c>
      <c r="BI15" s="298">
        <v>121.08</v>
      </c>
      <c r="BJ15" s="298"/>
      <c r="BK15" s="297">
        <v>102.11</v>
      </c>
      <c r="BL15" s="298">
        <v>120.07</v>
      </c>
      <c r="BM15" s="298"/>
      <c r="BN15" s="297">
        <v>102.29</v>
      </c>
      <c r="BO15" s="298">
        <v>120.25</v>
      </c>
      <c r="BP15" s="298"/>
      <c r="BQ15" s="297">
        <v>103.1</v>
      </c>
      <c r="BR15" s="298">
        <v>119.63</v>
      </c>
      <c r="BS15" s="267"/>
      <c r="BT15" s="297">
        <f>(C15+F15+I15+L15+O15+R15+U15+X15+AA15+AD15+AG15+AJ15+AM15+AP15+AS15+AV15+AY15+BB15+BE15+BH15+BK15+BN15+BQ15)/23</f>
        <v>101.23956521739132</v>
      </c>
      <c r="BU15" s="299">
        <f>(D15+G15+J15+M15+P15+S15+V15+Y15+AB15+AE15+AH15+AK15+AN15+AQ15+AT15+AW15+AZ15+BC15+BF15+BI15+BL15+BO15+BR15)/23</f>
        <v>120.29739130434781</v>
      </c>
      <c r="BV15" s="300"/>
      <c r="BW15" s="346">
        <v>101.23956521739132</v>
      </c>
      <c r="BX15" s="346">
        <v>120.29739130434781</v>
      </c>
      <c r="BY15" s="301">
        <f>BW15-BT15</f>
        <v>0</v>
      </c>
      <c r="BZ15" s="301">
        <f>BX15-BU15</f>
        <v>0</v>
      </c>
      <c r="CA15" s="275">
        <v>119.63</v>
      </c>
      <c r="CB15" s="347">
        <v>103.1</v>
      </c>
      <c r="CC15" s="347">
        <f>CA15-BR15</f>
        <v>0</v>
      </c>
      <c r="CD15" s="275">
        <f>CB15-BQ15</f>
        <v>0</v>
      </c>
      <c r="CE15" s="107"/>
    </row>
    <row r="16" spans="1:176" s="202" customFormat="1" x14ac:dyDescent="0.2">
      <c r="A16" s="287">
        <v>2</v>
      </c>
      <c r="B16" s="296" t="s">
        <v>6</v>
      </c>
      <c r="C16" s="297">
        <v>0.75860000000000005</v>
      </c>
      <c r="D16" s="298">
        <v>160.69999999999999</v>
      </c>
      <c r="E16" s="298"/>
      <c r="F16" s="297">
        <v>0.75470000000000004</v>
      </c>
      <c r="G16" s="298">
        <v>161.13</v>
      </c>
      <c r="H16" s="267"/>
      <c r="I16" s="297">
        <v>0.75019999999999998</v>
      </c>
      <c r="J16" s="298">
        <v>161.93</v>
      </c>
      <c r="K16" s="267"/>
      <c r="L16" s="297">
        <v>0.75270000000000004</v>
      </c>
      <c r="M16" s="298">
        <v>162.34</v>
      </c>
      <c r="N16" s="267"/>
      <c r="O16" s="297">
        <v>0.76060000000000005</v>
      </c>
      <c r="P16" s="298">
        <v>160.43</v>
      </c>
      <c r="Q16" s="267"/>
      <c r="R16" s="297">
        <v>0.76670000000000005</v>
      </c>
      <c r="S16" s="298">
        <v>159.91</v>
      </c>
      <c r="T16" s="298"/>
      <c r="U16" s="297">
        <v>0.76980000000000004</v>
      </c>
      <c r="V16" s="298">
        <v>159.33000000000001</v>
      </c>
      <c r="W16" s="267"/>
      <c r="X16" s="297">
        <v>0.7661</v>
      </c>
      <c r="Y16" s="298">
        <v>158.88</v>
      </c>
      <c r="Z16" s="267"/>
      <c r="AA16" s="297">
        <v>0.77129999999999999</v>
      </c>
      <c r="AB16" s="298">
        <v>158.34</v>
      </c>
      <c r="AC16" s="267"/>
      <c r="AD16" s="297">
        <v>0.77259999999999995</v>
      </c>
      <c r="AE16" s="298">
        <v>157.97999999999999</v>
      </c>
      <c r="AF16" s="267"/>
      <c r="AG16" s="297">
        <v>0.77470000000000006</v>
      </c>
      <c r="AH16" s="298">
        <v>157.16999999999999</v>
      </c>
      <c r="AI16" s="267"/>
      <c r="AJ16" s="297">
        <v>0.77100000000000002</v>
      </c>
      <c r="AK16" s="298">
        <v>156.72</v>
      </c>
      <c r="AL16" s="267"/>
      <c r="AM16" s="297">
        <v>0.76719999999999999</v>
      </c>
      <c r="AN16" s="298">
        <v>157.72</v>
      </c>
      <c r="AO16" s="267"/>
      <c r="AP16" s="297">
        <v>0.75960000000000005</v>
      </c>
      <c r="AQ16" s="298">
        <v>158.97999999999999</v>
      </c>
      <c r="AR16" s="298"/>
      <c r="AS16" s="297">
        <v>0.76180000000000003</v>
      </c>
      <c r="AT16" s="298">
        <v>158.46</v>
      </c>
      <c r="AU16" s="267"/>
      <c r="AV16" s="297">
        <v>0.76319999999999999</v>
      </c>
      <c r="AW16" s="298">
        <v>158.44</v>
      </c>
      <c r="AX16" s="267"/>
      <c r="AY16" s="297">
        <v>0.75880000000000003</v>
      </c>
      <c r="AZ16" s="298">
        <v>159.18</v>
      </c>
      <c r="BA16" s="267"/>
      <c r="BB16" s="297">
        <v>0.75619999999999998</v>
      </c>
      <c r="BC16" s="298">
        <v>160.94</v>
      </c>
      <c r="BD16" s="267"/>
      <c r="BE16" s="297">
        <v>0.75580000000000003</v>
      </c>
      <c r="BF16" s="298">
        <v>161.02000000000001</v>
      </c>
      <c r="BG16" s="298"/>
      <c r="BH16" s="297">
        <v>0.75749999999999995</v>
      </c>
      <c r="BI16" s="298">
        <v>160.51</v>
      </c>
      <c r="BJ16" s="298"/>
      <c r="BK16" s="297">
        <v>0.7631</v>
      </c>
      <c r="BL16" s="298">
        <v>160.66</v>
      </c>
      <c r="BM16" s="298"/>
      <c r="BN16" s="297">
        <v>0.76459999999999995</v>
      </c>
      <c r="BO16" s="298">
        <v>160.87</v>
      </c>
      <c r="BP16" s="298"/>
      <c r="BQ16" s="297">
        <v>0.76119999999999999</v>
      </c>
      <c r="BR16" s="298">
        <v>162.04</v>
      </c>
      <c r="BS16" s="267"/>
      <c r="BT16" s="297">
        <f t="shared" ref="BT16:BT27" si="0">(C16+F16+I16+L16+O16+R16+U16+X16+AA16+AD16+AG16+AJ16+AM16+AP16+AS16+AV16+AY16+BB16+BE16+BH16+BK16+BN16+BQ16)/23</f>
        <v>0.76252173913043497</v>
      </c>
      <c r="BU16" s="299">
        <f t="shared" ref="BU16:BU27" si="1">(D16+G16+J16+M16+P16+S16+V16+Y16+AB16+AE16+AH16+AK16+AN16+AQ16+AT16+AW16+AZ16+BC16+BF16+BI16+BL16+BO16+BR16)/23</f>
        <v>159.72521739130431</v>
      </c>
      <c r="BV16" s="300"/>
      <c r="BW16" s="346">
        <v>0.76252173913043497</v>
      </c>
      <c r="BX16" s="346">
        <v>159.72521739130431</v>
      </c>
      <c r="BY16" s="301">
        <f t="shared" ref="BY16:BZ27" si="2">BW16-BT16</f>
        <v>0</v>
      </c>
      <c r="BZ16" s="301">
        <f t="shared" si="2"/>
        <v>0</v>
      </c>
      <c r="CA16" s="275">
        <v>162.04</v>
      </c>
      <c r="CB16" s="347">
        <v>0.76119999999999999</v>
      </c>
      <c r="CC16" s="347">
        <f t="shared" ref="CC16:CC27" si="3">CA16-BR16</f>
        <v>0</v>
      </c>
      <c r="CD16" s="275">
        <f t="shared" ref="CD16:CD27" si="4">CB16-BQ16</f>
        <v>0</v>
      </c>
      <c r="CE16" s="107"/>
      <c r="CF16" s="160"/>
      <c r="CG16" s="160"/>
      <c r="CH16" s="160"/>
      <c r="CI16" s="160"/>
      <c r="CJ16" s="160"/>
      <c r="CK16" s="160"/>
      <c r="CL16" s="108"/>
      <c r="CM16" s="107"/>
      <c r="CN16" s="160"/>
      <c r="CO16" s="160"/>
      <c r="CP16" s="160"/>
      <c r="CQ16" s="160"/>
      <c r="CR16" s="160"/>
      <c r="CS16" s="160"/>
      <c r="CT16" s="159"/>
      <c r="CU16" s="160"/>
      <c r="CV16" s="160"/>
      <c r="CW16" s="160"/>
      <c r="CX16" s="160"/>
      <c r="CY16" s="160"/>
      <c r="CZ16" s="160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</row>
    <row r="17" spans="1:173" x14ac:dyDescent="0.2">
      <c r="A17" s="287">
        <v>3</v>
      </c>
      <c r="B17" s="296" t="s">
        <v>7</v>
      </c>
      <c r="C17" s="297">
        <v>0.96760000000000002</v>
      </c>
      <c r="D17" s="298">
        <v>125.99</v>
      </c>
      <c r="E17" s="298"/>
      <c r="F17" s="297">
        <v>0.96519999999999995</v>
      </c>
      <c r="G17" s="298">
        <v>125.99</v>
      </c>
      <c r="H17" s="267"/>
      <c r="I17" s="297">
        <v>0.96819999999999995</v>
      </c>
      <c r="J17" s="298">
        <v>125.48</v>
      </c>
      <c r="K17" s="267"/>
      <c r="L17" s="297">
        <v>0.97419999999999995</v>
      </c>
      <c r="M17" s="298">
        <v>125.43</v>
      </c>
      <c r="N17" s="267"/>
      <c r="O17" s="297">
        <v>0.97370000000000001</v>
      </c>
      <c r="P17" s="298">
        <v>125.32</v>
      </c>
      <c r="Q17" s="267"/>
      <c r="R17" s="297">
        <v>0.98160000000000003</v>
      </c>
      <c r="S17" s="298">
        <v>124.9</v>
      </c>
      <c r="T17" s="298"/>
      <c r="U17" s="297">
        <v>0.98299999999999998</v>
      </c>
      <c r="V17" s="298">
        <v>124.77</v>
      </c>
      <c r="W17" s="267"/>
      <c r="X17" s="297">
        <v>0.97670000000000001</v>
      </c>
      <c r="Y17" s="298">
        <v>124.62</v>
      </c>
      <c r="Z17" s="267"/>
      <c r="AA17" s="297">
        <v>0.97499999999999998</v>
      </c>
      <c r="AB17" s="298">
        <v>125.26</v>
      </c>
      <c r="AC17" s="267"/>
      <c r="AD17" s="297">
        <v>0.97470000000000001</v>
      </c>
      <c r="AE17" s="298">
        <v>125.22</v>
      </c>
      <c r="AF17" s="267"/>
      <c r="AG17" s="297">
        <v>0.97450000000000003</v>
      </c>
      <c r="AH17" s="298">
        <v>124.94</v>
      </c>
      <c r="AI17" s="267"/>
      <c r="AJ17" s="297">
        <v>0.9637</v>
      </c>
      <c r="AK17" s="298">
        <v>125.37</v>
      </c>
      <c r="AL17" s="267"/>
      <c r="AM17" s="297">
        <v>0.96260000000000001</v>
      </c>
      <c r="AN17" s="298">
        <v>125.7</v>
      </c>
      <c r="AO17" s="267"/>
      <c r="AP17" s="297">
        <v>0.9587</v>
      </c>
      <c r="AQ17" s="298">
        <v>125.97</v>
      </c>
      <c r="AR17" s="298"/>
      <c r="AS17" s="297">
        <v>0.95640000000000003</v>
      </c>
      <c r="AT17" s="298">
        <v>126.22</v>
      </c>
      <c r="AU17" s="267"/>
      <c r="AV17" s="297">
        <v>0.96279999999999999</v>
      </c>
      <c r="AW17" s="298">
        <v>125.59</v>
      </c>
      <c r="AX17" s="267"/>
      <c r="AY17" s="297">
        <v>0.96120000000000005</v>
      </c>
      <c r="AZ17" s="298">
        <v>125.67</v>
      </c>
      <c r="BA17" s="267"/>
      <c r="BB17" s="297">
        <v>0.96379999999999999</v>
      </c>
      <c r="BC17" s="298">
        <v>126.27</v>
      </c>
      <c r="BD17" s="267"/>
      <c r="BE17" s="297">
        <v>0.96389999999999998</v>
      </c>
      <c r="BF17" s="298">
        <v>126.26</v>
      </c>
      <c r="BG17" s="298"/>
      <c r="BH17" s="297">
        <v>0.96599999999999997</v>
      </c>
      <c r="BI17" s="298">
        <v>125.87</v>
      </c>
      <c r="BJ17" s="298"/>
      <c r="BK17" s="297">
        <v>0.97709999999999997</v>
      </c>
      <c r="BL17" s="298">
        <v>125.47</v>
      </c>
      <c r="BM17" s="298"/>
      <c r="BN17" s="297">
        <v>0.9798</v>
      </c>
      <c r="BO17" s="298">
        <v>125.54</v>
      </c>
      <c r="BP17" s="298"/>
      <c r="BQ17" s="297">
        <v>0.98280000000000001</v>
      </c>
      <c r="BR17" s="298">
        <v>125.5</v>
      </c>
      <c r="BS17" s="267"/>
      <c r="BT17" s="297">
        <f t="shared" si="0"/>
        <v>0.97013913043478273</v>
      </c>
      <c r="BU17" s="299">
        <f t="shared" si="1"/>
        <v>125.53695652173913</v>
      </c>
      <c r="BV17" s="300"/>
      <c r="BW17" s="346">
        <v>0.97013913043478273</v>
      </c>
      <c r="BX17" s="346">
        <v>125.53695652173913</v>
      </c>
      <c r="BY17" s="301">
        <f t="shared" si="2"/>
        <v>0</v>
      </c>
      <c r="BZ17" s="301">
        <f t="shared" si="2"/>
        <v>0</v>
      </c>
      <c r="CA17" s="275">
        <v>125.5</v>
      </c>
      <c r="CB17" s="347">
        <v>0.98280000000000001</v>
      </c>
      <c r="CC17" s="347">
        <f t="shared" si="3"/>
        <v>0</v>
      </c>
      <c r="CD17" s="275">
        <f t="shared" si="4"/>
        <v>0</v>
      </c>
      <c r="CE17" s="107"/>
    </row>
    <row r="18" spans="1:173" x14ac:dyDescent="0.2">
      <c r="A18" s="287">
        <v>4</v>
      </c>
      <c r="B18" s="296" t="s">
        <v>8</v>
      </c>
      <c r="C18" s="297">
        <v>0.89570000000000005</v>
      </c>
      <c r="D18" s="298">
        <v>136.13</v>
      </c>
      <c r="E18" s="298"/>
      <c r="F18" s="297">
        <v>0.89300000000000002</v>
      </c>
      <c r="G18" s="298">
        <v>136.13</v>
      </c>
      <c r="H18" s="267"/>
      <c r="I18" s="297">
        <v>0.89359999999999995</v>
      </c>
      <c r="J18" s="298">
        <v>136.06</v>
      </c>
      <c r="K18" s="267"/>
      <c r="L18" s="297">
        <v>0.89890000000000003</v>
      </c>
      <c r="M18" s="298">
        <v>136.1</v>
      </c>
      <c r="N18" s="267"/>
      <c r="O18" s="297">
        <v>0.89739999999999998</v>
      </c>
      <c r="P18" s="298">
        <v>136.02000000000001</v>
      </c>
      <c r="Q18" s="267"/>
      <c r="R18" s="297">
        <v>0.90190000000000003</v>
      </c>
      <c r="S18" s="298">
        <v>136.01</v>
      </c>
      <c r="T18" s="298"/>
      <c r="U18" s="297">
        <v>0.90180000000000005</v>
      </c>
      <c r="V18" s="298">
        <v>136.07</v>
      </c>
      <c r="W18" s="267"/>
      <c r="X18" s="297">
        <v>0.89470000000000005</v>
      </c>
      <c r="Y18" s="298">
        <v>136.02000000000001</v>
      </c>
      <c r="Z18" s="267"/>
      <c r="AA18" s="297">
        <v>0.89690000000000003</v>
      </c>
      <c r="AB18" s="298">
        <v>136.15</v>
      </c>
      <c r="AC18" s="267"/>
      <c r="AD18" s="297">
        <v>0.89690000000000003</v>
      </c>
      <c r="AE18" s="298">
        <v>136.11000000000001</v>
      </c>
      <c r="AF18" s="267"/>
      <c r="AG18" s="297">
        <v>0.89559999999999995</v>
      </c>
      <c r="AH18" s="298">
        <v>135.96</v>
      </c>
      <c r="AI18" s="267"/>
      <c r="AJ18" s="297">
        <v>0.88780000000000003</v>
      </c>
      <c r="AK18" s="298">
        <v>136.05000000000001</v>
      </c>
      <c r="AL18" s="267"/>
      <c r="AM18" s="297">
        <v>0.88759999999999994</v>
      </c>
      <c r="AN18" s="298">
        <v>136.25</v>
      </c>
      <c r="AO18" s="267"/>
      <c r="AP18" s="297">
        <v>0.88400000000000001</v>
      </c>
      <c r="AQ18" s="298">
        <v>136.57</v>
      </c>
      <c r="AR18" s="298"/>
      <c r="AS18" s="297">
        <v>0.88360000000000005</v>
      </c>
      <c r="AT18" s="298">
        <v>136.55000000000001</v>
      </c>
      <c r="AU18" s="267"/>
      <c r="AV18" s="297">
        <v>0.88529999999999998</v>
      </c>
      <c r="AW18" s="298">
        <v>136.59</v>
      </c>
      <c r="AX18" s="267"/>
      <c r="AY18" s="297">
        <v>0.88260000000000005</v>
      </c>
      <c r="AZ18" s="298">
        <v>136.88</v>
      </c>
      <c r="BA18" s="267"/>
      <c r="BB18" s="297">
        <v>0.88680000000000003</v>
      </c>
      <c r="BC18" s="298">
        <v>137.26</v>
      </c>
      <c r="BD18" s="267"/>
      <c r="BE18" s="297">
        <v>0.88570000000000004</v>
      </c>
      <c r="BF18" s="298">
        <v>137.35</v>
      </c>
      <c r="BG18" s="298"/>
      <c r="BH18" s="297">
        <v>0.88560000000000005</v>
      </c>
      <c r="BI18" s="298">
        <v>137.30000000000001</v>
      </c>
      <c r="BJ18" s="298"/>
      <c r="BK18" s="297">
        <v>0.89410000000000001</v>
      </c>
      <c r="BL18" s="298">
        <v>137.30000000000001</v>
      </c>
      <c r="BM18" s="298"/>
      <c r="BN18" s="297">
        <v>0.89570000000000005</v>
      </c>
      <c r="BO18" s="298">
        <v>137.43</v>
      </c>
      <c r="BP18" s="298"/>
      <c r="BQ18" s="297">
        <v>0.89729999999999999</v>
      </c>
      <c r="BR18" s="298">
        <v>137.52000000000001</v>
      </c>
      <c r="BS18" s="267"/>
      <c r="BT18" s="297">
        <f t="shared" si="0"/>
        <v>0.89228260869565235</v>
      </c>
      <c r="BU18" s="299">
        <f t="shared" si="1"/>
        <v>136.51347826086956</v>
      </c>
      <c r="BV18" s="300"/>
      <c r="BW18" s="346">
        <v>0.89228260869565235</v>
      </c>
      <c r="BX18" s="346">
        <v>136.51347826086956</v>
      </c>
      <c r="BY18" s="301">
        <f t="shared" si="2"/>
        <v>0</v>
      </c>
      <c r="BZ18" s="301">
        <f t="shared" si="2"/>
        <v>0</v>
      </c>
      <c r="CA18" s="275">
        <v>137.52000000000001</v>
      </c>
      <c r="CB18" s="347">
        <v>0.89729999999999999</v>
      </c>
      <c r="CC18" s="347">
        <f t="shared" si="3"/>
        <v>0</v>
      </c>
      <c r="CD18" s="275">
        <f t="shared" si="4"/>
        <v>0</v>
      </c>
      <c r="CE18" s="107"/>
    </row>
    <row r="19" spans="1:173" x14ac:dyDescent="0.2">
      <c r="A19" s="287">
        <v>5</v>
      </c>
      <c r="B19" s="296" t="s">
        <v>9</v>
      </c>
      <c r="C19" s="297">
        <v>1349.5</v>
      </c>
      <c r="D19" s="302">
        <v>164517.54999999999</v>
      </c>
      <c r="E19" s="302"/>
      <c r="F19" s="303">
        <v>1358.93</v>
      </c>
      <c r="G19" s="302">
        <v>165259.48000000001</v>
      </c>
      <c r="H19" s="267"/>
      <c r="I19" s="297">
        <v>1364</v>
      </c>
      <c r="J19" s="302">
        <v>165712.35999999999</v>
      </c>
      <c r="K19" s="267"/>
      <c r="L19" s="297">
        <v>1351</v>
      </c>
      <c r="M19" s="302">
        <v>165078.69</v>
      </c>
      <c r="N19" s="267"/>
      <c r="O19" s="297">
        <v>1362.38</v>
      </c>
      <c r="P19" s="302">
        <v>166237.60999999999</v>
      </c>
      <c r="Q19" s="267"/>
      <c r="R19" s="297">
        <v>1330.72</v>
      </c>
      <c r="S19" s="302">
        <v>163146.26999999999</v>
      </c>
      <c r="T19" s="302"/>
      <c r="U19" s="297">
        <v>1333.6</v>
      </c>
      <c r="V19" s="302">
        <v>163566.04</v>
      </c>
      <c r="W19" s="267"/>
      <c r="X19" s="297">
        <v>1353.51</v>
      </c>
      <c r="Y19" s="302">
        <v>164749.24</v>
      </c>
      <c r="Z19" s="267"/>
      <c r="AA19" s="297">
        <v>1345.09</v>
      </c>
      <c r="AB19" s="302">
        <v>164275.84</v>
      </c>
      <c r="AC19" s="267"/>
      <c r="AD19" s="297">
        <v>1336.9</v>
      </c>
      <c r="AE19" s="302">
        <v>163168.65</v>
      </c>
      <c r="AF19" s="267"/>
      <c r="AG19" s="297">
        <v>1340.25</v>
      </c>
      <c r="AH19" s="302">
        <v>163175.44</v>
      </c>
      <c r="AI19" s="267"/>
      <c r="AJ19" s="297">
        <v>1348.6</v>
      </c>
      <c r="AK19" s="302">
        <v>162937.85</v>
      </c>
      <c r="AL19" s="267"/>
      <c r="AM19" s="297">
        <v>1343.1</v>
      </c>
      <c r="AN19" s="302">
        <v>162515.1</v>
      </c>
      <c r="AO19" s="267"/>
      <c r="AP19" s="297">
        <v>1349.02</v>
      </c>
      <c r="AQ19" s="302">
        <v>162921.15</v>
      </c>
      <c r="AR19" s="302"/>
      <c r="AS19" s="303">
        <v>1348.4</v>
      </c>
      <c r="AT19" s="302">
        <v>162778.85</v>
      </c>
      <c r="AU19" s="267"/>
      <c r="AV19" s="297">
        <v>1333.75</v>
      </c>
      <c r="AW19" s="302">
        <v>161277.04999999999</v>
      </c>
      <c r="AX19" s="267"/>
      <c r="AY19" s="297">
        <v>1338.81</v>
      </c>
      <c r="AZ19" s="302">
        <v>161714.85999999999</v>
      </c>
      <c r="BA19" s="267"/>
      <c r="BB19" s="297">
        <v>1336.83</v>
      </c>
      <c r="BC19" s="302">
        <v>162692.21</v>
      </c>
      <c r="BD19" s="267"/>
      <c r="BE19" s="297">
        <v>1325.39</v>
      </c>
      <c r="BF19" s="302">
        <v>161299.96</v>
      </c>
      <c r="BG19" s="302"/>
      <c r="BH19" s="303">
        <v>1325.54</v>
      </c>
      <c r="BI19" s="302">
        <v>161172.41</v>
      </c>
      <c r="BJ19" s="302"/>
      <c r="BK19" s="303">
        <v>1317.61</v>
      </c>
      <c r="BL19" s="302">
        <v>161538.99</v>
      </c>
      <c r="BM19" s="302"/>
      <c r="BN19" s="297">
        <v>1319.56</v>
      </c>
      <c r="BO19" s="302">
        <v>162305.88</v>
      </c>
      <c r="BP19" s="302"/>
      <c r="BQ19" s="297">
        <v>1313.7</v>
      </c>
      <c r="BR19" s="302">
        <v>162031.76</v>
      </c>
      <c r="BS19" s="267"/>
      <c r="BT19" s="297">
        <f t="shared" si="0"/>
        <v>1340.2691304347829</v>
      </c>
      <c r="BU19" s="299">
        <f t="shared" si="1"/>
        <v>163220.57565217389</v>
      </c>
      <c r="BV19" s="300"/>
      <c r="BW19" s="346">
        <v>1340.2691304347829</v>
      </c>
      <c r="BX19" s="346">
        <v>163220.57565217389</v>
      </c>
      <c r="BY19" s="301">
        <f t="shared" si="2"/>
        <v>0</v>
      </c>
      <c r="BZ19" s="301">
        <f t="shared" si="2"/>
        <v>0</v>
      </c>
      <c r="CA19" s="348">
        <v>162031.76</v>
      </c>
      <c r="CB19" s="347">
        <v>1313.7</v>
      </c>
      <c r="CC19" s="347">
        <f t="shared" si="3"/>
        <v>0</v>
      </c>
      <c r="CD19" s="275">
        <f t="shared" si="4"/>
        <v>0</v>
      </c>
      <c r="CE19" s="107"/>
    </row>
    <row r="20" spans="1:173" x14ac:dyDescent="0.2">
      <c r="A20" s="287">
        <v>6</v>
      </c>
      <c r="B20" s="296" t="s">
        <v>10</v>
      </c>
      <c r="C20" s="297">
        <v>20.45</v>
      </c>
      <c r="D20" s="298">
        <v>2493.06</v>
      </c>
      <c r="E20" s="298"/>
      <c r="F20" s="297">
        <v>20.62</v>
      </c>
      <c r="G20" s="298">
        <v>2507.6</v>
      </c>
      <c r="H20" s="267"/>
      <c r="I20" s="297">
        <v>20.58</v>
      </c>
      <c r="J20" s="298">
        <v>2500.2600000000002</v>
      </c>
      <c r="K20" s="267"/>
      <c r="L20" s="297">
        <v>20.14</v>
      </c>
      <c r="M20" s="298">
        <v>2460.91</v>
      </c>
      <c r="N20" s="267"/>
      <c r="O20" s="297">
        <v>20.285</v>
      </c>
      <c r="P20" s="298">
        <v>2475.1799999999998</v>
      </c>
      <c r="Q20" s="267"/>
      <c r="R20" s="297">
        <v>19.706</v>
      </c>
      <c r="S20" s="298">
        <v>2415.96</v>
      </c>
      <c r="T20" s="298"/>
      <c r="U20" s="297">
        <v>19.690000000000001</v>
      </c>
      <c r="V20" s="298">
        <v>2414.98</v>
      </c>
      <c r="W20" s="267"/>
      <c r="X20" s="297">
        <v>20.34</v>
      </c>
      <c r="Y20" s="298">
        <v>2475.7800000000002</v>
      </c>
      <c r="Z20" s="267"/>
      <c r="AA20" s="297">
        <v>20.18</v>
      </c>
      <c r="AB20" s="298">
        <v>2464.58</v>
      </c>
      <c r="AC20" s="267"/>
      <c r="AD20" s="297">
        <v>19.82</v>
      </c>
      <c r="AE20" s="298">
        <v>2419.0300000000002</v>
      </c>
      <c r="AF20" s="267"/>
      <c r="AG20" s="297">
        <v>19.77</v>
      </c>
      <c r="AH20" s="298">
        <v>2407</v>
      </c>
      <c r="AI20" s="267"/>
      <c r="AJ20" s="297">
        <v>19.98</v>
      </c>
      <c r="AK20" s="298">
        <v>2413.98</v>
      </c>
      <c r="AL20" s="267"/>
      <c r="AM20" s="297">
        <v>19.62</v>
      </c>
      <c r="AN20" s="298">
        <v>2374.02</v>
      </c>
      <c r="AO20" s="267"/>
      <c r="AP20" s="297">
        <v>19.710999999999999</v>
      </c>
      <c r="AQ20" s="298">
        <v>2380.5</v>
      </c>
      <c r="AR20" s="298"/>
      <c r="AS20" s="297">
        <v>19.52</v>
      </c>
      <c r="AT20" s="298">
        <v>2356.4499999999998</v>
      </c>
      <c r="AU20" s="267"/>
      <c r="AV20" s="297">
        <v>18.960999999999999</v>
      </c>
      <c r="AW20" s="298">
        <v>2292.7600000000002</v>
      </c>
      <c r="AX20" s="267"/>
      <c r="AY20" s="297">
        <v>18.98</v>
      </c>
      <c r="AZ20" s="298">
        <v>2292.59</v>
      </c>
      <c r="BA20" s="267"/>
      <c r="BB20" s="297">
        <v>18.829999999999998</v>
      </c>
      <c r="BC20" s="298">
        <v>2291.61</v>
      </c>
      <c r="BD20" s="267"/>
      <c r="BE20" s="297">
        <v>18.63</v>
      </c>
      <c r="BF20" s="298">
        <v>2267.27</v>
      </c>
      <c r="BG20" s="298"/>
      <c r="BH20" s="297">
        <v>18.670000000000002</v>
      </c>
      <c r="BI20" s="298">
        <v>2270.09</v>
      </c>
      <c r="BJ20" s="298"/>
      <c r="BK20" s="297">
        <v>18.524999999999999</v>
      </c>
      <c r="BL20" s="298">
        <v>2271.17</v>
      </c>
      <c r="BM20" s="298"/>
      <c r="BN20" s="297">
        <v>18.73</v>
      </c>
      <c r="BO20" s="298">
        <v>2303.79</v>
      </c>
      <c r="BP20" s="298"/>
      <c r="BQ20" s="297">
        <v>18.71</v>
      </c>
      <c r="BR20" s="298">
        <v>2307.69</v>
      </c>
      <c r="BS20" s="267"/>
      <c r="BT20" s="297">
        <f t="shared" si="0"/>
        <v>19.584695652173913</v>
      </c>
      <c r="BU20" s="299">
        <f t="shared" si="1"/>
        <v>2385.0547826086959</v>
      </c>
      <c r="BV20" s="300"/>
      <c r="BW20" s="346">
        <v>19.584695652173913</v>
      </c>
      <c r="BX20" s="346">
        <v>2385.0547826086959</v>
      </c>
      <c r="BY20" s="301">
        <f t="shared" si="2"/>
        <v>0</v>
      </c>
      <c r="BZ20" s="301">
        <f t="shared" si="2"/>
        <v>0</v>
      </c>
      <c r="CA20" s="275">
        <v>2307.69</v>
      </c>
      <c r="CB20" s="347">
        <v>18.71</v>
      </c>
      <c r="CC20" s="347">
        <f t="shared" si="3"/>
        <v>0</v>
      </c>
      <c r="CD20" s="275">
        <f t="shared" si="4"/>
        <v>0</v>
      </c>
      <c r="CE20" s="107"/>
    </row>
    <row r="21" spans="1:173" x14ac:dyDescent="0.2">
      <c r="A21" s="287">
        <v>7</v>
      </c>
      <c r="B21" s="296" t="s">
        <v>25</v>
      </c>
      <c r="C21" s="297">
        <v>1.3192999999999999</v>
      </c>
      <c r="D21" s="298">
        <v>92.41</v>
      </c>
      <c r="E21" s="298"/>
      <c r="F21" s="297">
        <v>1.321</v>
      </c>
      <c r="G21" s="298">
        <v>92.06</v>
      </c>
      <c r="H21" s="267"/>
      <c r="I21" s="297">
        <v>1.3187</v>
      </c>
      <c r="J21" s="298">
        <v>92.13</v>
      </c>
      <c r="K21" s="267"/>
      <c r="L21" s="297">
        <v>1.3139000000000001</v>
      </c>
      <c r="M21" s="298">
        <v>93</v>
      </c>
      <c r="N21" s="267"/>
      <c r="O21" s="297">
        <v>1.3058000000000001</v>
      </c>
      <c r="P21" s="298">
        <v>93.44</v>
      </c>
      <c r="Q21" s="267"/>
      <c r="R21" s="297">
        <v>1.3099000000000001</v>
      </c>
      <c r="S21" s="298">
        <v>93.59</v>
      </c>
      <c r="T21" s="298"/>
      <c r="U21" s="297">
        <v>1.3065</v>
      </c>
      <c r="V21" s="298">
        <v>93.88</v>
      </c>
      <c r="W21" s="267"/>
      <c r="X21" s="297">
        <v>1.2943</v>
      </c>
      <c r="Y21" s="298">
        <v>94.04</v>
      </c>
      <c r="Z21" s="267"/>
      <c r="AA21" s="297">
        <v>1.2958000000000001</v>
      </c>
      <c r="AB21" s="298">
        <v>94.25</v>
      </c>
      <c r="AC21" s="267"/>
      <c r="AD21" s="297">
        <v>1.3023</v>
      </c>
      <c r="AE21" s="298">
        <v>93.72</v>
      </c>
      <c r="AF21" s="267"/>
      <c r="AG21" s="297">
        <v>1.304</v>
      </c>
      <c r="AH21" s="298">
        <v>93.37</v>
      </c>
      <c r="AI21" s="267"/>
      <c r="AJ21" s="297">
        <v>1.2951999999999999</v>
      </c>
      <c r="AK21" s="298">
        <v>93.29</v>
      </c>
      <c r="AL21" s="267"/>
      <c r="AM21" s="297">
        <v>1.3096000000000001</v>
      </c>
      <c r="AN21" s="298">
        <v>92.4</v>
      </c>
      <c r="AO21" s="267"/>
      <c r="AP21" s="297">
        <v>1.3002</v>
      </c>
      <c r="AQ21" s="298">
        <v>92.88</v>
      </c>
      <c r="AR21" s="298"/>
      <c r="AS21" s="297">
        <v>1.3123</v>
      </c>
      <c r="AT21" s="298">
        <v>91.99</v>
      </c>
      <c r="AU21" s="267"/>
      <c r="AV21" s="297">
        <v>1.3146</v>
      </c>
      <c r="AW21" s="298">
        <v>91.98</v>
      </c>
      <c r="AX21" s="267"/>
      <c r="AY21" s="297">
        <v>1.3090999999999999</v>
      </c>
      <c r="AZ21" s="298">
        <v>92.27</v>
      </c>
      <c r="BA21" s="267"/>
      <c r="BB21" s="297">
        <v>1.3122</v>
      </c>
      <c r="BC21" s="298">
        <v>92.75</v>
      </c>
      <c r="BD21" s="267"/>
      <c r="BE21" s="297">
        <v>1.3101</v>
      </c>
      <c r="BF21" s="298">
        <v>92.89</v>
      </c>
      <c r="BG21" s="298"/>
      <c r="BH21" s="297">
        <v>1.3098000000000001</v>
      </c>
      <c r="BI21" s="298">
        <v>92.83</v>
      </c>
      <c r="BJ21" s="298"/>
      <c r="BK21" s="297">
        <v>1.3234999999999999</v>
      </c>
      <c r="BL21" s="298">
        <v>92.64</v>
      </c>
      <c r="BM21" s="298"/>
      <c r="BN21" s="297">
        <v>1.3245</v>
      </c>
      <c r="BO21" s="298">
        <v>92.87</v>
      </c>
      <c r="BP21" s="298"/>
      <c r="BQ21" s="297">
        <v>1.3295999999999999</v>
      </c>
      <c r="BR21" s="298">
        <v>92.76</v>
      </c>
      <c r="BS21" s="267"/>
      <c r="BT21" s="297">
        <f t="shared" si="0"/>
        <v>1.3105304347826086</v>
      </c>
      <c r="BU21" s="299">
        <f t="shared" si="1"/>
        <v>92.932173913043499</v>
      </c>
      <c r="BV21" s="300"/>
      <c r="BW21" s="346">
        <v>1.3105304347826086</v>
      </c>
      <c r="BX21" s="346">
        <v>92.932173913043499</v>
      </c>
      <c r="BY21" s="301">
        <f t="shared" si="2"/>
        <v>0</v>
      </c>
      <c r="BZ21" s="301">
        <f t="shared" si="2"/>
        <v>0</v>
      </c>
      <c r="CA21" s="275">
        <v>92.76</v>
      </c>
      <c r="CB21" s="347">
        <v>1.3295999999999999</v>
      </c>
      <c r="CC21" s="347">
        <f t="shared" si="3"/>
        <v>0</v>
      </c>
      <c r="CD21" s="275">
        <f t="shared" si="4"/>
        <v>0</v>
      </c>
      <c r="CE21" s="107"/>
    </row>
    <row r="22" spans="1:173" x14ac:dyDescent="0.2">
      <c r="A22" s="287">
        <v>8</v>
      </c>
      <c r="B22" s="296" t="s">
        <v>26</v>
      </c>
      <c r="C22" s="297">
        <v>1.3065</v>
      </c>
      <c r="D22" s="298">
        <v>93.31</v>
      </c>
      <c r="E22" s="298"/>
      <c r="F22" s="297">
        <v>1.3089</v>
      </c>
      <c r="G22" s="298">
        <v>92.91</v>
      </c>
      <c r="H22" s="267"/>
      <c r="I22" s="297">
        <v>1.3128</v>
      </c>
      <c r="J22" s="298">
        <v>92.54</v>
      </c>
      <c r="K22" s="267"/>
      <c r="L22" s="297">
        <v>1.3076000000000001</v>
      </c>
      <c r="M22" s="298">
        <v>93.45</v>
      </c>
      <c r="N22" s="267"/>
      <c r="O22" s="297">
        <v>1.3008999999999999</v>
      </c>
      <c r="P22" s="298">
        <v>93.8</v>
      </c>
      <c r="Q22" s="267"/>
      <c r="R22" s="297">
        <v>1.3157000000000001</v>
      </c>
      <c r="S22" s="298">
        <v>93.18</v>
      </c>
      <c r="T22" s="298"/>
      <c r="U22" s="297">
        <v>1.3163</v>
      </c>
      <c r="V22" s="298">
        <v>93.18</v>
      </c>
      <c r="W22" s="267"/>
      <c r="X22" s="297">
        <v>1.3030999999999999</v>
      </c>
      <c r="Y22" s="298">
        <v>93.41</v>
      </c>
      <c r="Z22" s="267"/>
      <c r="AA22" s="297">
        <v>1.304</v>
      </c>
      <c r="AB22" s="298">
        <v>93.66</v>
      </c>
      <c r="AC22" s="267"/>
      <c r="AD22" s="297">
        <v>1.2972999999999999</v>
      </c>
      <c r="AE22" s="298">
        <v>94.08</v>
      </c>
      <c r="AF22" s="267"/>
      <c r="AG22" s="297">
        <v>1.294</v>
      </c>
      <c r="AH22" s="298">
        <v>94.09</v>
      </c>
      <c r="AI22" s="267"/>
      <c r="AJ22" s="297">
        <v>1.2865</v>
      </c>
      <c r="AK22" s="298">
        <v>93.91</v>
      </c>
      <c r="AL22" s="267"/>
      <c r="AM22" s="297">
        <v>1.2895000000000001</v>
      </c>
      <c r="AN22" s="298">
        <v>93.83</v>
      </c>
      <c r="AO22" s="267"/>
      <c r="AP22" s="297">
        <v>1.2807999999999999</v>
      </c>
      <c r="AQ22" s="298">
        <v>94.29</v>
      </c>
      <c r="AR22" s="298"/>
      <c r="AS22" s="297">
        <v>1.2818000000000001</v>
      </c>
      <c r="AT22" s="298">
        <v>94.18</v>
      </c>
      <c r="AU22" s="267"/>
      <c r="AV22" s="297">
        <v>1.2908999999999999</v>
      </c>
      <c r="AW22" s="298">
        <v>93.67</v>
      </c>
      <c r="AX22" s="267"/>
      <c r="AY22" s="297">
        <v>1.2912999999999999</v>
      </c>
      <c r="AZ22" s="298">
        <v>93.54</v>
      </c>
      <c r="BA22" s="267"/>
      <c r="BB22" s="297">
        <v>1.2911999999999999</v>
      </c>
      <c r="BC22" s="298">
        <v>94.25</v>
      </c>
      <c r="BD22" s="267"/>
      <c r="BE22" s="297">
        <v>1.2897000000000001</v>
      </c>
      <c r="BF22" s="298">
        <v>94.36</v>
      </c>
      <c r="BG22" s="298"/>
      <c r="BH22" s="297">
        <v>1.2895000000000001</v>
      </c>
      <c r="BI22" s="298">
        <v>94.29</v>
      </c>
      <c r="BJ22" s="298"/>
      <c r="BK22" s="297">
        <v>1.3004</v>
      </c>
      <c r="BL22" s="298">
        <v>94.28</v>
      </c>
      <c r="BM22" s="298"/>
      <c r="BN22" s="297">
        <v>1.3027</v>
      </c>
      <c r="BO22" s="298">
        <v>94.42</v>
      </c>
      <c r="BP22" s="298"/>
      <c r="BQ22" s="297">
        <v>1.3081</v>
      </c>
      <c r="BR22" s="298">
        <v>94.29</v>
      </c>
      <c r="BS22" s="267"/>
      <c r="BT22" s="297">
        <f t="shared" si="0"/>
        <v>1.2986739130434783</v>
      </c>
      <c r="BU22" s="299">
        <f t="shared" si="1"/>
        <v>93.779130434782616</v>
      </c>
      <c r="BV22" s="300"/>
      <c r="BW22" s="346">
        <v>1.2986739130434783</v>
      </c>
      <c r="BX22" s="346">
        <v>93.779130434782616</v>
      </c>
      <c r="BY22" s="301">
        <f t="shared" si="2"/>
        <v>0</v>
      </c>
      <c r="BZ22" s="301">
        <f t="shared" si="2"/>
        <v>0</v>
      </c>
      <c r="CA22" s="275">
        <v>94.29</v>
      </c>
      <c r="CB22" s="347">
        <v>1.3081</v>
      </c>
      <c r="CC22" s="347">
        <f t="shared" si="3"/>
        <v>0</v>
      </c>
      <c r="CD22" s="275">
        <f t="shared" si="4"/>
        <v>0</v>
      </c>
      <c r="CE22" s="107"/>
    </row>
    <row r="23" spans="1:173" x14ac:dyDescent="0.2">
      <c r="A23" s="287">
        <v>9</v>
      </c>
      <c r="B23" s="296" t="s">
        <v>13</v>
      </c>
      <c r="C23" s="297">
        <v>8.5716999999999999</v>
      </c>
      <c r="D23" s="298">
        <v>14.22</v>
      </c>
      <c r="E23" s="298"/>
      <c r="F23" s="297">
        <v>8.5441000000000003</v>
      </c>
      <c r="G23" s="298">
        <v>14.23</v>
      </c>
      <c r="H23" s="267"/>
      <c r="I23" s="297">
        <v>8.5129000000000001</v>
      </c>
      <c r="J23" s="298">
        <v>14.27</v>
      </c>
      <c r="K23" s="267"/>
      <c r="L23" s="297">
        <v>8.5573999999999995</v>
      </c>
      <c r="M23" s="298">
        <v>14.28</v>
      </c>
      <c r="N23" s="267"/>
      <c r="O23" s="297">
        <v>8.5223999999999993</v>
      </c>
      <c r="P23" s="298">
        <v>14.32</v>
      </c>
      <c r="Q23" s="267"/>
      <c r="R23" s="297">
        <v>8.5734999999999992</v>
      </c>
      <c r="S23" s="298">
        <v>14.3</v>
      </c>
      <c r="T23" s="298"/>
      <c r="U23" s="297">
        <v>8.5571000000000002</v>
      </c>
      <c r="V23" s="298">
        <v>14.33</v>
      </c>
      <c r="W23" s="267"/>
      <c r="X23" s="297">
        <v>8.4891000000000005</v>
      </c>
      <c r="Y23" s="298">
        <v>14.34</v>
      </c>
      <c r="Z23" s="267"/>
      <c r="AA23" s="297">
        <v>8.4526000000000003</v>
      </c>
      <c r="AB23" s="298">
        <v>14.45</v>
      </c>
      <c r="AC23" s="267"/>
      <c r="AD23" s="297">
        <v>8.4559999999999995</v>
      </c>
      <c r="AE23" s="298">
        <v>14.43</v>
      </c>
      <c r="AF23" s="267"/>
      <c r="AG23" s="297">
        <v>8.4650999999999996</v>
      </c>
      <c r="AH23" s="298">
        <v>14.38</v>
      </c>
      <c r="AI23" s="267"/>
      <c r="AJ23" s="297">
        <v>8.3928999999999991</v>
      </c>
      <c r="AK23" s="298">
        <v>14.4</v>
      </c>
      <c r="AL23" s="267"/>
      <c r="AM23" s="297">
        <v>8.4207999999999998</v>
      </c>
      <c r="AN23" s="298">
        <v>14.37</v>
      </c>
      <c r="AO23" s="267"/>
      <c r="AP23" s="297">
        <v>8.3681000000000001</v>
      </c>
      <c r="AQ23" s="298">
        <v>14.43</v>
      </c>
      <c r="AR23" s="298"/>
      <c r="AS23" s="297">
        <v>8.3611000000000004</v>
      </c>
      <c r="AT23" s="298">
        <v>14.44</v>
      </c>
      <c r="AU23" s="267"/>
      <c r="AV23" s="297">
        <v>8.3872</v>
      </c>
      <c r="AW23" s="298">
        <v>14.42</v>
      </c>
      <c r="AX23" s="267"/>
      <c r="AY23" s="297">
        <v>8.3475000000000001</v>
      </c>
      <c r="AZ23" s="298">
        <v>14.47</v>
      </c>
      <c r="BA23" s="267"/>
      <c r="BB23" s="297">
        <v>8.3681000000000001</v>
      </c>
      <c r="BC23" s="298">
        <v>14.54</v>
      </c>
      <c r="BD23" s="267"/>
      <c r="BE23" s="297">
        <v>8.3957999999999995</v>
      </c>
      <c r="BF23" s="298">
        <v>14.5</v>
      </c>
      <c r="BG23" s="298"/>
      <c r="BH23" s="297">
        <v>8.4014000000000006</v>
      </c>
      <c r="BI23" s="298">
        <v>14.47</v>
      </c>
      <c r="BJ23" s="298"/>
      <c r="BK23" s="297">
        <v>8.4803999999999995</v>
      </c>
      <c r="BL23" s="298">
        <v>14.46</v>
      </c>
      <c r="BM23" s="298"/>
      <c r="BN23" s="297">
        <v>8.4992000000000001</v>
      </c>
      <c r="BO23" s="298">
        <v>14.47</v>
      </c>
      <c r="BP23" s="298"/>
      <c r="BQ23" s="297">
        <v>8.5307999999999993</v>
      </c>
      <c r="BR23" s="298">
        <v>14.46</v>
      </c>
      <c r="BS23" s="267"/>
      <c r="BT23" s="297">
        <f t="shared" si="0"/>
        <v>8.4632695652173915</v>
      </c>
      <c r="BU23" s="299">
        <f t="shared" si="1"/>
        <v>14.390434782608697</v>
      </c>
      <c r="BV23" s="300"/>
      <c r="BW23" s="346">
        <v>8.4632695652173915</v>
      </c>
      <c r="BX23" s="346">
        <v>14.390434782608697</v>
      </c>
      <c r="BY23" s="301">
        <f t="shared" si="2"/>
        <v>0</v>
      </c>
      <c r="BZ23" s="301">
        <f t="shared" si="2"/>
        <v>0</v>
      </c>
      <c r="CA23" s="275">
        <v>14.46</v>
      </c>
      <c r="CB23" s="347">
        <v>8.5307999999999993</v>
      </c>
      <c r="CC23" s="347">
        <f t="shared" si="3"/>
        <v>0</v>
      </c>
      <c r="CD23" s="275">
        <f t="shared" si="4"/>
        <v>0</v>
      </c>
      <c r="CE23" s="107"/>
    </row>
    <row r="24" spans="1:173" x14ac:dyDescent="0.2">
      <c r="A24" s="287">
        <v>10</v>
      </c>
      <c r="B24" s="296" t="s">
        <v>14</v>
      </c>
      <c r="C24" s="297">
        <v>8.4549000000000003</v>
      </c>
      <c r="D24" s="298">
        <v>14.42</v>
      </c>
      <c r="E24" s="298"/>
      <c r="F24" s="297">
        <v>8.4450000000000003</v>
      </c>
      <c r="G24" s="298">
        <v>14.4</v>
      </c>
      <c r="H24" s="267"/>
      <c r="I24" s="297">
        <v>8.4373000000000005</v>
      </c>
      <c r="J24" s="298">
        <v>14.4</v>
      </c>
      <c r="K24" s="267"/>
      <c r="L24" s="297">
        <v>8.4789999999999992</v>
      </c>
      <c r="M24" s="298">
        <v>14.41</v>
      </c>
      <c r="N24" s="267"/>
      <c r="O24" s="297">
        <v>8.4489000000000001</v>
      </c>
      <c r="P24" s="298">
        <v>14.44</v>
      </c>
      <c r="Q24" s="267"/>
      <c r="R24" s="297">
        <v>8.4838000000000005</v>
      </c>
      <c r="S24" s="298">
        <v>14.45</v>
      </c>
      <c r="T24" s="298"/>
      <c r="U24" s="297">
        <v>8.4617000000000004</v>
      </c>
      <c r="V24" s="298">
        <v>14.49</v>
      </c>
      <c r="W24" s="267"/>
      <c r="X24" s="297">
        <v>8.3026</v>
      </c>
      <c r="Y24" s="298">
        <v>14.66</v>
      </c>
      <c r="Z24" s="267"/>
      <c r="AA24" s="297">
        <v>8.2753999999999994</v>
      </c>
      <c r="AB24" s="298">
        <v>14.76</v>
      </c>
      <c r="AC24" s="267"/>
      <c r="AD24" s="297">
        <v>8.2250999999999994</v>
      </c>
      <c r="AE24" s="298">
        <v>14.84</v>
      </c>
      <c r="AF24" s="267"/>
      <c r="AG24" s="297">
        <v>8.2276000000000007</v>
      </c>
      <c r="AH24" s="298">
        <v>14.8</v>
      </c>
      <c r="AI24" s="267"/>
      <c r="AJ24" s="297">
        <v>8.1684999999999999</v>
      </c>
      <c r="AK24" s="298">
        <v>14.79</v>
      </c>
      <c r="AL24" s="267"/>
      <c r="AM24" s="297">
        <v>8.2319999999999993</v>
      </c>
      <c r="AN24" s="298">
        <v>14.7</v>
      </c>
      <c r="AO24" s="267"/>
      <c r="AP24" s="297">
        <v>8.1739999999999995</v>
      </c>
      <c r="AQ24" s="298">
        <v>14.77</v>
      </c>
      <c r="AR24" s="298"/>
      <c r="AS24" s="297">
        <v>8.2010000000000005</v>
      </c>
      <c r="AT24" s="298">
        <v>14.72</v>
      </c>
      <c r="AU24" s="267"/>
      <c r="AV24" s="297">
        <v>8.2411999999999992</v>
      </c>
      <c r="AW24" s="298">
        <v>14.67</v>
      </c>
      <c r="AX24" s="267"/>
      <c r="AY24" s="297">
        <v>8.2227999999999994</v>
      </c>
      <c r="AZ24" s="298">
        <v>14.69</v>
      </c>
      <c r="BA24" s="267"/>
      <c r="BB24" s="297">
        <v>8.1907999999999994</v>
      </c>
      <c r="BC24" s="298">
        <v>14.86</v>
      </c>
      <c r="BD24" s="267"/>
      <c r="BE24" s="297">
        <v>8.1867000000000001</v>
      </c>
      <c r="BF24" s="298">
        <v>14.87</v>
      </c>
      <c r="BG24" s="298"/>
      <c r="BH24" s="297">
        <v>8.2132000000000005</v>
      </c>
      <c r="BI24" s="298">
        <v>14.8</v>
      </c>
      <c r="BJ24" s="298"/>
      <c r="BK24" s="297">
        <v>8.2990999999999993</v>
      </c>
      <c r="BL24" s="298">
        <v>14.77</v>
      </c>
      <c r="BM24" s="298"/>
      <c r="BN24" s="297">
        <v>8.3114000000000008</v>
      </c>
      <c r="BO24" s="298">
        <v>14.8</v>
      </c>
      <c r="BP24" s="298"/>
      <c r="BQ24" s="297">
        <v>8.3181999999999992</v>
      </c>
      <c r="BR24" s="298">
        <v>14.83</v>
      </c>
      <c r="BS24" s="267"/>
      <c r="BT24" s="297">
        <f t="shared" si="0"/>
        <v>8.3043565217391286</v>
      </c>
      <c r="BU24" s="299">
        <f t="shared" si="1"/>
        <v>14.666956521739129</v>
      </c>
      <c r="BV24" s="300"/>
      <c r="BW24" s="346">
        <v>8.3043565217391286</v>
      </c>
      <c r="BX24" s="346">
        <v>14.666956521739129</v>
      </c>
      <c r="BY24" s="301">
        <f t="shared" si="2"/>
        <v>0</v>
      </c>
      <c r="BZ24" s="301">
        <f t="shared" si="2"/>
        <v>0</v>
      </c>
      <c r="CA24" s="275">
        <v>14.83</v>
      </c>
      <c r="CB24" s="347">
        <v>8.3181999999999992</v>
      </c>
      <c r="CC24" s="347">
        <f t="shared" si="3"/>
        <v>0</v>
      </c>
      <c r="CD24" s="275">
        <f t="shared" si="4"/>
        <v>0</v>
      </c>
      <c r="CE24" s="107"/>
    </row>
    <row r="25" spans="1:173" x14ac:dyDescent="0.2">
      <c r="A25" s="287">
        <v>11</v>
      </c>
      <c r="B25" s="296" t="s">
        <v>15</v>
      </c>
      <c r="C25" s="297">
        <v>6.6614000000000004</v>
      </c>
      <c r="D25" s="298">
        <v>18.3</v>
      </c>
      <c r="E25" s="298"/>
      <c r="F25" s="297">
        <v>6.6410999999999998</v>
      </c>
      <c r="G25" s="298">
        <v>18.309999999999999</v>
      </c>
      <c r="H25" s="267"/>
      <c r="I25" s="297">
        <v>6.6454000000000004</v>
      </c>
      <c r="J25" s="298">
        <v>18.28</v>
      </c>
      <c r="K25" s="267"/>
      <c r="L25" s="297">
        <v>6.6840000000000002</v>
      </c>
      <c r="M25" s="298">
        <v>18.28</v>
      </c>
      <c r="N25" s="267"/>
      <c r="O25" s="297">
        <v>6.6730999999999998</v>
      </c>
      <c r="P25" s="298">
        <v>18.29</v>
      </c>
      <c r="Q25" s="267"/>
      <c r="R25" s="297">
        <v>6.7054</v>
      </c>
      <c r="S25" s="298">
        <v>18.28</v>
      </c>
      <c r="T25" s="298"/>
      <c r="U25" s="297">
        <v>6.7049000000000003</v>
      </c>
      <c r="V25" s="298">
        <v>18.29</v>
      </c>
      <c r="W25" s="267"/>
      <c r="X25" s="297">
        <v>6.6528999999999998</v>
      </c>
      <c r="Y25" s="298">
        <v>18.3</v>
      </c>
      <c r="Z25" s="267"/>
      <c r="AA25" s="297">
        <v>6.6696</v>
      </c>
      <c r="AB25" s="298">
        <v>18.309999999999999</v>
      </c>
      <c r="AC25" s="267"/>
      <c r="AD25" s="297">
        <v>6.6707999999999998</v>
      </c>
      <c r="AE25" s="298">
        <v>18.3</v>
      </c>
      <c r="AF25" s="267"/>
      <c r="AG25" s="297">
        <v>6.6614000000000004</v>
      </c>
      <c r="AH25" s="298">
        <v>18.28</v>
      </c>
      <c r="AI25" s="267"/>
      <c r="AJ25" s="297">
        <v>6.6037999999999997</v>
      </c>
      <c r="AK25" s="298">
        <v>18.3</v>
      </c>
      <c r="AL25" s="267"/>
      <c r="AM25" s="297">
        <v>6.6036000000000001</v>
      </c>
      <c r="AN25" s="298">
        <v>18.32</v>
      </c>
      <c r="AO25" s="267"/>
      <c r="AP25" s="297">
        <v>6.5768000000000004</v>
      </c>
      <c r="AQ25" s="298">
        <v>18.36</v>
      </c>
      <c r="AR25" s="298"/>
      <c r="AS25" s="297">
        <v>6.5735999999999999</v>
      </c>
      <c r="AT25" s="298">
        <v>18.36</v>
      </c>
      <c r="AU25" s="267"/>
      <c r="AV25" s="297">
        <v>6.5877999999999997</v>
      </c>
      <c r="AW25" s="298">
        <v>18.36</v>
      </c>
      <c r="AX25" s="267"/>
      <c r="AY25" s="297">
        <v>6.5675999999999997</v>
      </c>
      <c r="AZ25" s="298">
        <v>18.39</v>
      </c>
      <c r="BA25" s="267"/>
      <c r="BB25" s="297">
        <v>6.5987999999999998</v>
      </c>
      <c r="BC25" s="298">
        <v>18.440000000000001</v>
      </c>
      <c r="BD25" s="267"/>
      <c r="BE25" s="297">
        <v>6.5903</v>
      </c>
      <c r="BF25" s="298">
        <v>18.47</v>
      </c>
      <c r="BG25" s="298"/>
      <c r="BH25" s="297">
        <v>6.5933999999999999</v>
      </c>
      <c r="BI25" s="298">
        <v>18.440000000000001</v>
      </c>
      <c r="BJ25" s="298"/>
      <c r="BK25" s="297">
        <v>6.6554000000000002</v>
      </c>
      <c r="BL25" s="298">
        <v>18.420000000000002</v>
      </c>
      <c r="BM25" s="298"/>
      <c r="BN25" s="297">
        <v>6.6653000000000002</v>
      </c>
      <c r="BO25" s="298">
        <v>18.45</v>
      </c>
      <c r="BP25" s="298"/>
      <c r="BQ25" s="297">
        <v>6.6767000000000003</v>
      </c>
      <c r="BR25" s="298">
        <v>18.47</v>
      </c>
      <c r="BS25" s="267"/>
      <c r="BT25" s="297">
        <f t="shared" si="0"/>
        <v>6.6375260869565222</v>
      </c>
      <c r="BU25" s="299">
        <f t="shared" si="1"/>
        <v>18.347826086956523</v>
      </c>
      <c r="BV25" s="300"/>
      <c r="BW25" s="346">
        <v>6.6375260869565222</v>
      </c>
      <c r="BX25" s="346">
        <v>18.347826086956523</v>
      </c>
      <c r="BY25" s="301">
        <f t="shared" si="2"/>
        <v>0</v>
      </c>
      <c r="BZ25" s="301">
        <f t="shared" si="2"/>
        <v>0</v>
      </c>
      <c r="CA25" s="275">
        <v>18.47</v>
      </c>
      <c r="CB25" s="347">
        <v>6.6767000000000003</v>
      </c>
      <c r="CC25" s="347">
        <f t="shared" si="3"/>
        <v>0</v>
      </c>
      <c r="CD25" s="275">
        <f t="shared" si="4"/>
        <v>0</v>
      </c>
      <c r="CE25" s="107"/>
    </row>
    <row r="26" spans="1:173" x14ac:dyDescent="0.2">
      <c r="A26" s="287">
        <v>12</v>
      </c>
      <c r="B26" s="296" t="s">
        <v>27</v>
      </c>
      <c r="C26" s="297">
        <v>0.71767999999999998</v>
      </c>
      <c r="D26" s="298">
        <v>169.87</v>
      </c>
      <c r="E26" s="298"/>
      <c r="F26" s="297">
        <v>0.71586000000000005</v>
      </c>
      <c r="G26" s="298">
        <v>169.88</v>
      </c>
      <c r="H26" s="298"/>
      <c r="I26" s="297">
        <v>0.71467000000000003</v>
      </c>
      <c r="J26" s="298">
        <v>169.99</v>
      </c>
      <c r="K26" s="298"/>
      <c r="L26" s="297">
        <v>0.71355999999999997</v>
      </c>
      <c r="M26" s="298">
        <v>171.24</v>
      </c>
      <c r="N26" s="298"/>
      <c r="O26" s="297">
        <v>0.71543000000000001</v>
      </c>
      <c r="P26" s="298">
        <v>170.55</v>
      </c>
      <c r="Q26" s="298"/>
      <c r="R26" s="297">
        <v>0.71569000000000005</v>
      </c>
      <c r="S26" s="298">
        <v>171.3</v>
      </c>
      <c r="T26" s="298"/>
      <c r="U26" s="297">
        <v>0.71836999999999995</v>
      </c>
      <c r="V26" s="298">
        <v>170.73</v>
      </c>
      <c r="W26" s="298"/>
      <c r="X26" s="297">
        <v>0.71870000000000001</v>
      </c>
      <c r="Y26" s="298">
        <v>169.36</v>
      </c>
      <c r="Z26" s="298"/>
      <c r="AA26" s="297">
        <v>0.71575</v>
      </c>
      <c r="AB26" s="298">
        <v>170.63</v>
      </c>
      <c r="AC26" s="298"/>
      <c r="AD26" s="297">
        <v>0.71682000000000001</v>
      </c>
      <c r="AE26" s="298">
        <v>170.27</v>
      </c>
      <c r="AF26" s="298"/>
      <c r="AG26" s="297">
        <v>0.71723999999999999</v>
      </c>
      <c r="AH26" s="298">
        <v>169.75</v>
      </c>
      <c r="AI26" s="298"/>
      <c r="AJ26" s="297">
        <v>0.71655000000000002</v>
      </c>
      <c r="AK26" s="298">
        <v>168.61</v>
      </c>
      <c r="AL26" s="298"/>
      <c r="AM26" s="297">
        <v>0.71321000000000001</v>
      </c>
      <c r="AN26" s="298">
        <v>169.66</v>
      </c>
      <c r="AO26" s="298"/>
      <c r="AP26" s="297">
        <v>0.71367000000000003</v>
      </c>
      <c r="AQ26" s="298">
        <v>169.22</v>
      </c>
      <c r="AR26" s="298"/>
      <c r="AS26" s="297">
        <v>0.71147000000000005</v>
      </c>
      <c r="AT26" s="298">
        <v>169.68</v>
      </c>
      <c r="AU26" s="298"/>
      <c r="AV26" s="297">
        <v>0.71153</v>
      </c>
      <c r="AW26" s="298">
        <v>169.94</v>
      </c>
      <c r="AX26" s="298"/>
      <c r="AY26" s="297">
        <v>0.71253999999999995</v>
      </c>
      <c r="AZ26" s="298">
        <v>169.52</v>
      </c>
      <c r="BA26" s="298"/>
      <c r="BB26" s="297">
        <v>0.71099999999999997</v>
      </c>
      <c r="BC26" s="298">
        <v>171.17</v>
      </c>
      <c r="BD26" s="298"/>
      <c r="BE26" s="297">
        <v>0.71182000000000001</v>
      </c>
      <c r="BF26" s="298">
        <v>170.97</v>
      </c>
      <c r="BG26" s="298"/>
      <c r="BH26" s="297">
        <v>0.71194999999999997</v>
      </c>
      <c r="BI26" s="298">
        <v>170.79</v>
      </c>
      <c r="BJ26" s="298"/>
      <c r="BK26" s="297">
        <v>0.71197999999999995</v>
      </c>
      <c r="BL26" s="298">
        <v>172.2</v>
      </c>
      <c r="BM26" s="298"/>
      <c r="BN26" s="297">
        <v>0.71597</v>
      </c>
      <c r="BO26" s="298">
        <v>171.8</v>
      </c>
      <c r="BP26" s="298"/>
      <c r="BQ26" s="297">
        <v>0.71640999999999999</v>
      </c>
      <c r="BR26" s="298">
        <v>172.16</v>
      </c>
      <c r="BS26" s="298"/>
      <c r="BT26" s="297">
        <f t="shared" si="0"/>
        <v>0.71469000000000016</v>
      </c>
      <c r="BU26" s="299">
        <f t="shared" si="1"/>
        <v>170.40391304347824</v>
      </c>
      <c r="BV26" s="300"/>
      <c r="BW26" s="346">
        <v>0.71469000000000016</v>
      </c>
      <c r="BX26" s="346">
        <v>170.40391304347824</v>
      </c>
      <c r="BY26" s="301">
        <f t="shared" si="2"/>
        <v>0</v>
      </c>
      <c r="BZ26" s="301">
        <f t="shared" si="2"/>
        <v>0</v>
      </c>
      <c r="CA26" s="275">
        <v>123.34</v>
      </c>
      <c r="CB26" s="347">
        <v>1</v>
      </c>
      <c r="CC26" s="347">
        <f t="shared" si="3"/>
        <v>-48.819999999999993</v>
      </c>
      <c r="CD26" s="275">
        <f t="shared" si="4"/>
        <v>0.28359000000000001</v>
      </c>
      <c r="CE26" s="107"/>
    </row>
    <row r="27" spans="1:173" s="196" customFormat="1" ht="13.5" thickBot="1" x14ac:dyDescent="0.25">
      <c r="A27" s="305">
        <v>13</v>
      </c>
      <c r="B27" s="306" t="s">
        <v>17</v>
      </c>
      <c r="C27" s="307">
        <v>1</v>
      </c>
      <c r="D27" s="308">
        <v>121.91</v>
      </c>
      <c r="E27" s="308"/>
      <c r="F27" s="307">
        <v>1</v>
      </c>
      <c r="G27" s="308">
        <v>121.61</v>
      </c>
      <c r="H27" s="308"/>
      <c r="I27" s="307">
        <v>1</v>
      </c>
      <c r="J27" s="308">
        <v>121.49</v>
      </c>
      <c r="K27" s="277"/>
      <c r="L27" s="307">
        <v>1</v>
      </c>
      <c r="M27" s="308">
        <v>122.19</v>
      </c>
      <c r="N27" s="277"/>
      <c r="O27" s="307">
        <v>1</v>
      </c>
      <c r="P27" s="308">
        <v>122.02</v>
      </c>
      <c r="Q27" s="277"/>
      <c r="R27" s="307">
        <v>1</v>
      </c>
      <c r="S27" s="308">
        <v>122.6</v>
      </c>
      <c r="T27" s="308"/>
      <c r="U27" s="307">
        <v>1</v>
      </c>
      <c r="V27" s="308">
        <v>122.65</v>
      </c>
      <c r="W27" s="277"/>
      <c r="X27" s="307">
        <v>1</v>
      </c>
      <c r="Y27" s="308">
        <v>121.72</v>
      </c>
      <c r="Z27" s="308"/>
      <c r="AA27" s="307">
        <v>1</v>
      </c>
      <c r="AB27" s="308">
        <v>122.13</v>
      </c>
      <c r="AC27" s="277"/>
      <c r="AD27" s="307">
        <v>1</v>
      </c>
      <c r="AE27" s="308">
        <v>122.05</v>
      </c>
      <c r="AF27" s="277"/>
      <c r="AG27" s="307">
        <v>1</v>
      </c>
      <c r="AH27" s="308">
        <v>121.75</v>
      </c>
      <c r="AI27" s="277"/>
      <c r="AJ27" s="307">
        <v>1</v>
      </c>
      <c r="AK27" s="308">
        <v>120.82</v>
      </c>
      <c r="AL27" s="277"/>
      <c r="AM27" s="307">
        <v>1</v>
      </c>
      <c r="AN27" s="308">
        <v>121</v>
      </c>
      <c r="AO27" s="277"/>
      <c r="AP27" s="307">
        <v>1</v>
      </c>
      <c r="AQ27" s="308">
        <v>120.77</v>
      </c>
      <c r="AR27" s="308"/>
      <c r="AS27" s="307">
        <v>1</v>
      </c>
      <c r="AT27" s="308">
        <v>120.72</v>
      </c>
      <c r="AU27" s="277"/>
      <c r="AV27" s="307">
        <v>1</v>
      </c>
      <c r="AW27" s="308">
        <v>120.92</v>
      </c>
      <c r="AX27" s="277"/>
      <c r="AY27" s="307">
        <v>1</v>
      </c>
      <c r="AZ27" s="308">
        <v>120.79</v>
      </c>
      <c r="BA27" s="277"/>
      <c r="BB27" s="307">
        <v>1</v>
      </c>
      <c r="BC27" s="308">
        <v>121.7</v>
      </c>
      <c r="BD27" s="277"/>
      <c r="BE27" s="307">
        <v>1</v>
      </c>
      <c r="BF27" s="308">
        <v>121.7</v>
      </c>
      <c r="BG27" s="308"/>
      <c r="BH27" s="307">
        <v>1</v>
      </c>
      <c r="BI27" s="308">
        <v>121.59</v>
      </c>
      <c r="BJ27" s="308"/>
      <c r="BK27" s="307">
        <v>1</v>
      </c>
      <c r="BL27" s="308">
        <v>122.6</v>
      </c>
      <c r="BM27" s="308"/>
      <c r="BN27" s="307">
        <v>1</v>
      </c>
      <c r="BO27" s="308">
        <v>123</v>
      </c>
      <c r="BP27" s="308"/>
      <c r="BQ27" s="307">
        <v>1</v>
      </c>
      <c r="BR27" s="308">
        <v>123.34</v>
      </c>
      <c r="BS27" s="277"/>
      <c r="BT27" s="307">
        <f t="shared" si="0"/>
        <v>1</v>
      </c>
      <c r="BU27" s="309">
        <f t="shared" si="1"/>
        <v>121.78565217391305</v>
      </c>
      <c r="BV27" s="300"/>
      <c r="BW27" s="346">
        <v>1</v>
      </c>
      <c r="BX27" s="346">
        <v>121.78565217391305</v>
      </c>
      <c r="BY27" s="301">
        <f t="shared" si="2"/>
        <v>0</v>
      </c>
      <c r="BZ27" s="301">
        <f t="shared" si="2"/>
        <v>0</v>
      </c>
      <c r="CA27" s="275">
        <v>172.16</v>
      </c>
      <c r="CB27" s="347">
        <v>0.71640999999999999</v>
      </c>
      <c r="CC27" s="347">
        <f t="shared" si="3"/>
        <v>48.819999999999993</v>
      </c>
      <c r="CD27" s="275">
        <f t="shared" si="4"/>
        <v>-0.28359000000000001</v>
      </c>
      <c r="CE27" s="107"/>
      <c r="CF27" s="160"/>
      <c r="CG27" s="160"/>
      <c r="CH27" s="160"/>
      <c r="CI27" s="160"/>
      <c r="CJ27" s="160"/>
      <c r="CK27" s="160"/>
      <c r="CL27" s="108"/>
      <c r="CM27" s="107"/>
      <c r="CN27" s="160"/>
      <c r="CO27" s="160"/>
      <c r="CP27" s="160"/>
      <c r="CQ27" s="160"/>
      <c r="CR27" s="160"/>
      <c r="CS27" s="160"/>
      <c r="CT27" s="159"/>
      <c r="CU27" s="160"/>
      <c r="CV27" s="160"/>
      <c r="CW27" s="160"/>
      <c r="CX27" s="160"/>
      <c r="CY27" s="160"/>
      <c r="CZ27" s="160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</row>
    <row r="28" spans="1:173" ht="13.5" thickTop="1" x14ac:dyDescent="0.2">
      <c r="A28" s="287"/>
      <c r="B28" s="272"/>
      <c r="C28" s="267"/>
      <c r="D28" s="267"/>
      <c r="E28" s="267"/>
      <c r="F28" s="267"/>
      <c r="G28" s="267"/>
      <c r="H28" s="298"/>
      <c r="I28" s="267"/>
      <c r="J28" s="298"/>
      <c r="K28" s="298"/>
      <c r="L28" s="298"/>
      <c r="M28" s="298"/>
      <c r="N28" s="267"/>
      <c r="O28" s="298"/>
      <c r="P28" s="298"/>
      <c r="Q28" s="267"/>
      <c r="R28" s="298"/>
      <c r="S28" s="298"/>
      <c r="T28" s="298"/>
      <c r="U28" s="298"/>
      <c r="V28" s="298"/>
      <c r="W28" s="267"/>
      <c r="X28" s="267"/>
      <c r="Y28" s="298"/>
      <c r="Z28" s="298"/>
      <c r="AA28" s="298"/>
      <c r="AB28" s="298"/>
      <c r="AC28" s="267"/>
      <c r="AD28" s="298"/>
      <c r="AE28" s="298"/>
      <c r="AF28" s="267"/>
      <c r="AG28" s="298"/>
      <c r="AH28" s="298"/>
      <c r="AI28" s="267"/>
      <c r="AJ28" s="298"/>
      <c r="AK28" s="298"/>
      <c r="AL28" s="267"/>
      <c r="AM28" s="298"/>
      <c r="AN28" s="298"/>
      <c r="AO28" s="267"/>
      <c r="AP28" s="298"/>
      <c r="AQ28" s="298"/>
      <c r="AR28" s="298"/>
      <c r="AS28" s="298"/>
      <c r="AT28" s="298"/>
      <c r="AU28" s="267"/>
      <c r="AV28" s="298"/>
      <c r="AW28" s="298"/>
      <c r="AX28" s="267"/>
      <c r="AY28" s="298"/>
      <c r="AZ28" s="298"/>
      <c r="BA28" s="298"/>
      <c r="BB28" s="310"/>
      <c r="BC28" s="310"/>
      <c r="BD28" s="267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67"/>
      <c r="BT28" s="297"/>
      <c r="BU28" s="267"/>
      <c r="BV28" s="312"/>
      <c r="BW28" s="275"/>
      <c r="BX28" s="275"/>
      <c r="BY28" s="275"/>
      <c r="BZ28" s="275"/>
      <c r="CA28" s="275"/>
      <c r="CB28" s="347"/>
      <c r="CC28" s="347"/>
      <c r="CD28" s="275"/>
      <c r="CE28" s="107"/>
    </row>
    <row r="29" spans="1:173" x14ac:dyDescent="0.2">
      <c r="A29" s="287"/>
      <c r="B29" s="272"/>
      <c r="C29" s="298"/>
      <c r="D29" s="298"/>
      <c r="E29" s="298"/>
      <c r="F29" s="298"/>
      <c r="G29" s="298"/>
      <c r="H29" s="298"/>
      <c r="I29" s="267"/>
      <c r="J29" s="267"/>
      <c r="K29" s="267"/>
      <c r="L29" s="298"/>
      <c r="M29" s="298"/>
      <c r="N29" s="267"/>
      <c r="O29" s="298"/>
      <c r="P29" s="298"/>
      <c r="Q29" s="267"/>
      <c r="R29" s="298"/>
      <c r="S29" s="298"/>
      <c r="T29" s="298"/>
      <c r="U29" s="298"/>
      <c r="V29" s="298"/>
      <c r="W29" s="267"/>
      <c r="X29" s="267"/>
      <c r="Y29" s="267"/>
      <c r="Z29" s="267"/>
      <c r="AA29" s="298"/>
      <c r="AB29" s="298"/>
      <c r="AC29" s="267"/>
      <c r="AD29" s="298"/>
      <c r="AE29" s="298"/>
      <c r="AF29" s="267"/>
      <c r="AG29" s="298"/>
      <c r="AH29" s="298"/>
      <c r="AI29" s="267"/>
      <c r="AJ29" s="298"/>
      <c r="AK29" s="298"/>
      <c r="AL29" s="267"/>
      <c r="AM29" s="298"/>
      <c r="AN29" s="298"/>
      <c r="AO29" s="267"/>
      <c r="AP29" s="298"/>
      <c r="AQ29" s="298"/>
      <c r="AR29" s="298"/>
      <c r="AS29" s="298"/>
      <c r="AT29" s="298"/>
      <c r="AU29" s="267"/>
      <c r="AV29" s="298"/>
      <c r="AW29" s="298"/>
      <c r="AX29" s="267"/>
      <c r="AY29" s="298"/>
      <c r="AZ29" s="298"/>
      <c r="BA29" s="298"/>
      <c r="BB29" s="310"/>
      <c r="BC29" s="310"/>
      <c r="BD29" s="267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67"/>
      <c r="BT29" s="313"/>
      <c r="BU29" s="313"/>
      <c r="BV29" s="312"/>
      <c r="BW29" s="275"/>
      <c r="BX29" s="275"/>
      <c r="BY29" s="275"/>
      <c r="BZ29" s="275"/>
      <c r="CA29" s="275"/>
      <c r="CB29" s="347"/>
      <c r="CC29" s="347"/>
      <c r="CD29" s="275"/>
      <c r="CE29" s="107"/>
    </row>
    <row r="30" spans="1:173" x14ac:dyDescent="0.2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X30" s="163"/>
      <c r="BY30" s="349" t="s">
        <v>29</v>
      </c>
      <c r="BZ30" s="349"/>
      <c r="CA30" s="349"/>
      <c r="CB30" s="349"/>
      <c r="CC30" s="349"/>
      <c r="CD30" s="349"/>
      <c r="CE30" s="349"/>
      <c r="CF30" s="350"/>
      <c r="CG30" s="350"/>
      <c r="CH30" s="350"/>
      <c r="CI30" s="350"/>
      <c r="CJ30" s="350"/>
      <c r="CK30" s="350"/>
      <c r="CL30" s="351"/>
      <c r="CM30" s="148"/>
      <c r="CN30" s="275"/>
      <c r="CO30" s="275"/>
      <c r="CP30" s="275"/>
      <c r="CQ30" s="275"/>
      <c r="CR30" s="275"/>
      <c r="CS30" s="275"/>
      <c r="CT30" s="312"/>
      <c r="CU30" s="275"/>
      <c r="CV30" s="275"/>
      <c r="CW30" s="275"/>
      <c r="CX30" s="275"/>
      <c r="CY30" s="275"/>
      <c r="CZ30" s="275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312"/>
      <c r="DL30" s="312"/>
      <c r="DM30" s="312"/>
      <c r="DN30" s="312"/>
      <c r="DO30" s="312"/>
      <c r="DP30" s="312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84"/>
    </row>
    <row r="31" spans="1:173" x14ac:dyDescent="0.2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X31" s="163"/>
      <c r="BY31" s="349"/>
      <c r="BZ31" s="349"/>
      <c r="CA31" s="349"/>
      <c r="CB31" s="349"/>
      <c r="CC31" s="349"/>
      <c r="CD31" s="349"/>
      <c r="CE31" s="349"/>
      <c r="CF31" s="350"/>
      <c r="CG31" s="350"/>
      <c r="CH31" s="350"/>
      <c r="CI31" s="350"/>
      <c r="CJ31" s="350"/>
      <c r="CK31" s="350"/>
      <c r="CL31" s="351"/>
      <c r="CM31" s="148"/>
      <c r="CN31" s="275"/>
      <c r="CO31" s="275"/>
      <c r="CP31" s="275"/>
      <c r="CQ31" s="275"/>
      <c r="CR31" s="275"/>
      <c r="CS31" s="275"/>
      <c r="CT31" s="312"/>
      <c r="CU31" s="275"/>
      <c r="CV31" s="275"/>
      <c r="CW31" s="275"/>
      <c r="CX31" s="275"/>
      <c r="CY31" s="275"/>
      <c r="CZ31" s="275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2"/>
      <c r="DN31" s="312"/>
      <c r="DO31" s="312"/>
      <c r="DP31" s="312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84"/>
    </row>
    <row r="32" spans="1:173" x14ac:dyDescent="0.2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5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6"/>
      <c r="BU32" s="316"/>
      <c r="BV32" s="316"/>
      <c r="BW32" s="350"/>
      <c r="BX32" s="350"/>
      <c r="BY32" s="349"/>
      <c r="BZ32" s="349"/>
      <c r="CA32" s="275" t="s">
        <v>5</v>
      </c>
      <c r="CB32" s="275" t="s">
        <v>6</v>
      </c>
      <c r="CC32" s="275" t="s">
        <v>7</v>
      </c>
      <c r="CD32" s="275" t="s">
        <v>8</v>
      </c>
      <c r="CE32" s="107" t="s">
        <v>9</v>
      </c>
      <c r="CF32" s="160" t="s">
        <v>10</v>
      </c>
      <c r="CG32" s="160" t="s">
        <v>25</v>
      </c>
      <c r="CH32" s="160" t="s">
        <v>26</v>
      </c>
      <c r="CI32" s="160" t="s">
        <v>13</v>
      </c>
      <c r="CJ32" s="160" t="s">
        <v>14</v>
      </c>
      <c r="CK32" s="160" t="s">
        <v>15</v>
      </c>
      <c r="CL32" s="108" t="s">
        <v>27</v>
      </c>
      <c r="CM32" s="107" t="s">
        <v>17</v>
      </c>
      <c r="CN32" s="275"/>
      <c r="CO32" s="275"/>
      <c r="CP32" s="275"/>
      <c r="CQ32" s="275"/>
      <c r="CR32" s="275"/>
      <c r="CS32" s="275"/>
      <c r="CT32" s="312"/>
      <c r="CU32" s="275"/>
      <c r="CV32" s="275"/>
      <c r="CW32" s="275"/>
      <c r="CX32" s="275"/>
      <c r="CY32" s="275"/>
      <c r="CZ32" s="275"/>
      <c r="DA32" s="312"/>
      <c r="DB32" s="312"/>
      <c r="DC32" s="312"/>
      <c r="DD32" s="312"/>
      <c r="DE32" s="312"/>
      <c r="DF32" s="312"/>
      <c r="DG32" s="312"/>
      <c r="DH32" s="312"/>
      <c r="DI32" s="312"/>
      <c r="DJ32" s="312"/>
      <c r="DK32" s="312"/>
      <c r="DL32" s="312"/>
      <c r="DM32" s="312"/>
      <c r="DN32" s="312"/>
      <c r="DO32" s="312"/>
      <c r="DP32" s="312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84"/>
    </row>
    <row r="33" spans="1:173" s="175" customFormat="1" x14ac:dyDescent="0.2">
      <c r="A33" s="318"/>
      <c r="B33" s="186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5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  <c r="BO33" s="319"/>
      <c r="BP33" s="319"/>
      <c r="BQ33" s="319"/>
      <c r="BR33" s="319"/>
      <c r="BS33" s="319"/>
      <c r="BT33" s="320"/>
      <c r="BU33" s="320"/>
      <c r="BV33" s="322"/>
      <c r="BW33" s="352"/>
      <c r="BX33" s="352"/>
      <c r="BY33" s="353">
        <v>1</v>
      </c>
      <c r="BZ33" s="350" t="s">
        <v>241</v>
      </c>
      <c r="CA33" s="354">
        <v>119.3</v>
      </c>
      <c r="CB33" s="354">
        <v>160.69999999999999</v>
      </c>
      <c r="CC33" s="354">
        <v>125.99</v>
      </c>
      <c r="CD33" s="354">
        <v>136.13</v>
      </c>
      <c r="CE33" s="354">
        <v>164517.54999999999</v>
      </c>
      <c r="CF33" s="354">
        <v>2493.06</v>
      </c>
      <c r="CG33" s="354">
        <v>92.41</v>
      </c>
      <c r="CH33" s="354">
        <v>93.31</v>
      </c>
      <c r="CI33" s="354">
        <v>14.22</v>
      </c>
      <c r="CJ33" s="354">
        <v>14.42</v>
      </c>
      <c r="CK33" s="354">
        <v>18.3</v>
      </c>
      <c r="CL33" s="354">
        <v>169.87</v>
      </c>
      <c r="CM33" s="354">
        <v>121.91</v>
      </c>
      <c r="CN33" s="164"/>
      <c r="CO33" s="164"/>
      <c r="CP33" s="164"/>
      <c r="CQ33" s="164"/>
      <c r="CR33" s="164"/>
      <c r="CS33" s="164"/>
      <c r="CT33" s="176"/>
      <c r="CU33" s="164"/>
      <c r="CV33" s="164"/>
      <c r="CW33" s="164"/>
      <c r="CX33" s="164"/>
      <c r="CY33" s="164"/>
      <c r="CZ33" s="164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  <c r="FL33" s="176"/>
      <c r="FM33" s="176"/>
      <c r="FN33" s="176"/>
      <c r="FO33" s="176"/>
      <c r="FP33" s="176"/>
      <c r="FQ33" s="176"/>
    </row>
    <row r="34" spans="1:173" s="175" customFormat="1" x14ac:dyDescent="0.2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15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0"/>
      <c r="BU34" s="320"/>
      <c r="BV34" s="322"/>
      <c r="BW34" s="352"/>
      <c r="BX34" s="352"/>
      <c r="BY34" s="353">
        <v>2</v>
      </c>
      <c r="BZ34" s="350" t="s">
        <v>242</v>
      </c>
      <c r="CA34" s="354">
        <v>119.58</v>
      </c>
      <c r="CB34" s="354">
        <v>161.13</v>
      </c>
      <c r="CC34" s="354">
        <v>125.99</v>
      </c>
      <c r="CD34" s="354">
        <v>136.13</v>
      </c>
      <c r="CE34" s="354">
        <v>165259.48000000001</v>
      </c>
      <c r="CF34" s="354">
        <v>2507.6</v>
      </c>
      <c r="CG34" s="354">
        <v>92.06</v>
      </c>
      <c r="CH34" s="354">
        <v>92.91</v>
      </c>
      <c r="CI34" s="354">
        <v>14.23</v>
      </c>
      <c r="CJ34" s="354">
        <v>14.4</v>
      </c>
      <c r="CK34" s="354">
        <v>18.309999999999999</v>
      </c>
      <c r="CL34" s="354">
        <v>169.88</v>
      </c>
      <c r="CM34" s="354">
        <v>121.61</v>
      </c>
      <c r="CN34" s="164"/>
      <c r="CO34" s="164"/>
      <c r="CP34" s="164"/>
      <c r="CQ34" s="164"/>
      <c r="CR34" s="164"/>
      <c r="CS34" s="164"/>
      <c r="CT34" s="176"/>
      <c r="CU34" s="164"/>
      <c r="CV34" s="164"/>
      <c r="CW34" s="164"/>
      <c r="CX34" s="164"/>
      <c r="CY34" s="164"/>
      <c r="CZ34" s="164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  <c r="FL34" s="176"/>
      <c r="FM34" s="176"/>
      <c r="FN34" s="176"/>
      <c r="FO34" s="176"/>
      <c r="FP34" s="176"/>
      <c r="FQ34" s="176"/>
    </row>
    <row r="35" spans="1:173" s="175" customFormat="1" x14ac:dyDescent="0.2">
      <c r="A35" s="68"/>
      <c r="B35" s="176"/>
      <c r="C35" s="176"/>
      <c r="BD35" s="315"/>
      <c r="BT35" s="325"/>
      <c r="BU35" s="325"/>
      <c r="BW35" s="260"/>
      <c r="BX35" s="164"/>
      <c r="BY35" s="353">
        <v>3</v>
      </c>
      <c r="BZ35" s="350" t="s">
        <v>220</v>
      </c>
      <c r="CA35" s="354">
        <v>120.01</v>
      </c>
      <c r="CB35" s="354">
        <v>161.93</v>
      </c>
      <c r="CC35" s="354">
        <v>125.48</v>
      </c>
      <c r="CD35" s="354">
        <v>136.06</v>
      </c>
      <c r="CE35" s="354">
        <v>165712.35999999999</v>
      </c>
      <c r="CF35" s="354">
        <v>2500.2600000000002</v>
      </c>
      <c r="CG35" s="354">
        <v>92.13</v>
      </c>
      <c r="CH35" s="354">
        <v>92.54</v>
      </c>
      <c r="CI35" s="354">
        <v>14.27</v>
      </c>
      <c r="CJ35" s="354">
        <v>14.4</v>
      </c>
      <c r="CK35" s="354">
        <v>18.28</v>
      </c>
      <c r="CL35" s="354">
        <v>169.99</v>
      </c>
      <c r="CM35" s="354">
        <v>121.49</v>
      </c>
      <c r="CN35" s="164"/>
      <c r="CO35" s="164"/>
      <c r="CP35" s="164"/>
      <c r="CQ35" s="164"/>
      <c r="CR35" s="164"/>
      <c r="CS35" s="164"/>
      <c r="CT35" s="176"/>
      <c r="CU35" s="164"/>
      <c r="CV35" s="164"/>
      <c r="CW35" s="164"/>
      <c r="CX35" s="164"/>
      <c r="CY35" s="164"/>
      <c r="CZ35" s="164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  <c r="FL35" s="176"/>
      <c r="FM35" s="176"/>
      <c r="FN35" s="176"/>
      <c r="FO35" s="176"/>
      <c r="FP35" s="176"/>
      <c r="FQ35" s="176"/>
    </row>
    <row r="36" spans="1:173" s="175" customFormat="1" x14ac:dyDescent="0.2">
      <c r="A36" s="68"/>
      <c r="B36" s="176"/>
      <c r="C36" s="176"/>
      <c r="BD36" s="315"/>
      <c r="BT36" s="325"/>
      <c r="BU36" s="325"/>
      <c r="BW36" s="260"/>
      <c r="BX36" s="164"/>
      <c r="BY36" s="353">
        <v>4</v>
      </c>
      <c r="BZ36" s="350" t="s">
        <v>221</v>
      </c>
      <c r="CA36" s="354">
        <v>120.56</v>
      </c>
      <c r="CB36" s="354">
        <v>162.34</v>
      </c>
      <c r="CC36" s="354">
        <v>125.43</v>
      </c>
      <c r="CD36" s="354">
        <v>136.1</v>
      </c>
      <c r="CE36" s="354">
        <v>165078.69</v>
      </c>
      <c r="CF36" s="354">
        <v>2460.91</v>
      </c>
      <c r="CG36" s="354">
        <v>93</v>
      </c>
      <c r="CH36" s="354">
        <v>93.45</v>
      </c>
      <c r="CI36" s="354">
        <v>14.28</v>
      </c>
      <c r="CJ36" s="354">
        <v>14.41</v>
      </c>
      <c r="CK36" s="354">
        <v>18.28</v>
      </c>
      <c r="CL36" s="354">
        <v>171.24</v>
      </c>
      <c r="CM36" s="354">
        <v>122.19</v>
      </c>
      <c r="CN36" s="164"/>
      <c r="CO36" s="164"/>
      <c r="CP36" s="164"/>
      <c r="CQ36" s="164"/>
      <c r="CR36" s="164"/>
      <c r="CS36" s="164"/>
      <c r="CT36" s="176"/>
      <c r="CU36" s="164"/>
      <c r="CV36" s="164"/>
      <c r="CW36" s="164"/>
      <c r="CX36" s="164"/>
      <c r="CY36" s="164"/>
      <c r="CZ36" s="164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  <c r="FL36" s="176"/>
      <c r="FM36" s="176"/>
      <c r="FN36" s="176"/>
      <c r="FO36" s="176"/>
      <c r="FP36" s="176"/>
      <c r="FQ36" s="176"/>
    </row>
    <row r="37" spans="1:173" s="175" customFormat="1" x14ac:dyDescent="0.2">
      <c r="A37" s="68"/>
      <c r="B37" s="176"/>
      <c r="C37" s="176"/>
      <c r="BD37" s="315"/>
      <c r="BT37" s="325"/>
      <c r="BU37" s="325"/>
      <c r="BW37" s="260"/>
      <c r="BX37" s="164"/>
      <c r="BY37" s="353">
        <v>5</v>
      </c>
      <c r="BZ37" s="350" t="s">
        <v>222</v>
      </c>
      <c r="CA37" s="354">
        <v>120.85</v>
      </c>
      <c r="CB37" s="354">
        <v>160.43</v>
      </c>
      <c r="CC37" s="354">
        <v>125.32</v>
      </c>
      <c r="CD37" s="354">
        <v>136.02000000000001</v>
      </c>
      <c r="CE37" s="354">
        <v>166237.60999999999</v>
      </c>
      <c r="CF37" s="354">
        <v>2475.1799999999998</v>
      </c>
      <c r="CG37" s="354">
        <v>93.44</v>
      </c>
      <c r="CH37" s="354">
        <v>93.8</v>
      </c>
      <c r="CI37" s="354">
        <v>14.32</v>
      </c>
      <c r="CJ37" s="354">
        <v>14.44</v>
      </c>
      <c r="CK37" s="354">
        <v>18.29</v>
      </c>
      <c r="CL37" s="354">
        <v>170.55</v>
      </c>
      <c r="CM37" s="354">
        <v>122.02</v>
      </c>
      <c r="CN37" s="164"/>
      <c r="CO37" s="164"/>
      <c r="CP37" s="164"/>
      <c r="CQ37" s="164"/>
      <c r="CR37" s="164"/>
      <c r="CS37" s="164"/>
      <c r="CT37" s="176"/>
      <c r="CU37" s="164"/>
      <c r="CV37" s="164"/>
      <c r="CW37" s="164"/>
      <c r="CX37" s="164"/>
      <c r="CY37" s="164"/>
      <c r="CZ37" s="164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76"/>
      <c r="FK37" s="176"/>
      <c r="FL37" s="176"/>
      <c r="FM37" s="176"/>
      <c r="FN37" s="176"/>
      <c r="FO37" s="176"/>
      <c r="FP37" s="176"/>
      <c r="FQ37" s="176"/>
    </row>
    <row r="38" spans="1:173" s="175" customFormat="1" x14ac:dyDescent="0.2">
      <c r="A38" s="68"/>
      <c r="B38" s="176"/>
      <c r="C38" s="176"/>
      <c r="BD38" s="315"/>
      <c r="BT38" s="325"/>
      <c r="BU38" s="325"/>
      <c r="BW38" s="260"/>
      <c r="BX38" s="164"/>
      <c r="BY38" s="353">
        <v>6</v>
      </c>
      <c r="BZ38" s="350" t="s">
        <v>223</v>
      </c>
      <c r="CA38" s="354">
        <v>119.71</v>
      </c>
      <c r="CB38" s="354">
        <v>159.91</v>
      </c>
      <c r="CC38" s="354">
        <v>124.9</v>
      </c>
      <c r="CD38" s="354">
        <v>136.01</v>
      </c>
      <c r="CE38" s="354">
        <v>163146.26999999999</v>
      </c>
      <c r="CF38" s="354">
        <v>2415.96</v>
      </c>
      <c r="CG38" s="354">
        <v>93.59</v>
      </c>
      <c r="CH38" s="354">
        <v>93.18</v>
      </c>
      <c r="CI38" s="354">
        <v>14.3</v>
      </c>
      <c r="CJ38" s="354">
        <v>14.45</v>
      </c>
      <c r="CK38" s="354">
        <v>18.28</v>
      </c>
      <c r="CL38" s="354">
        <v>171.3</v>
      </c>
      <c r="CM38" s="354">
        <v>122.6</v>
      </c>
      <c r="CN38" s="164"/>
      <c r="CO38" s="164"/>
      <c r="CP38" s="164"/>
      <c r="CQ38" s="164"/>
      <c r="CR38" s="164"/>
      <c r="CS38" s="164"/>
      <c r="CT38" s="176"/>
      <c r="CU38" s="164"/>
      <c r="CV38" s="164"/>
      <c r="CW38" s="164"/>
      <c r="CX38" s="164"/>
      <c r="CY38" s="164"/>
      <c r="CZ38" s="164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6"/>
      <c r="FK38" s="176"/>
      <c r="FL38" s="176"/>
      <c r="FM38" s="176"/>
      <c r="FN38" s="176"/>
      <c r="FO38" s="176"/>
      <c r="FP38" s="176"/>
      <c r="FQ38" s="176"/>
    </row>
    <row r="39" spans="1:173" s="175" customFormat="1" x14ac:dyDescent="0.2">
      <c r="A39" s="68"/>
      <c r="B39" s="176"/>
      <c r="C39" s="176"/>
      <c r="BD39" s="315"/>
      <c r="BT39" s="325"/>
      <c r="BU39" s="325"/>
      <c r="BW39" s="260"/>
      <c r="BX39" s="164"/>
      <c r="BY39" s="353">
        <v>7</v>
      </c>
      <c r="BZ39" s="350" t="s">
        <v>224</v>
      </c>
      <c r="CA39" s="354">
        <v>119.88</v>
      </c>
      <c r="CB39" s="354">
        <v>159.33000000000001</v>
      </c>
      <c r="CC39" s="354">
        <v>124.77</v>
      </c>
      <c r="CD39" s="354">
        <v>136.07</v>
      </c>
      <c r="CE39" s="354">
        <v>163566.04</v>
      </c>
      <c r="CF39" s="354">
        <v>2414.98</v>
      </c>
      <c r="CG39" s="354">
        <v>93.88</v>
      </c>
      <c r="CH39" s="354">
        <v>93.18</v>
      </c>
      <c r="CI39" s="354">
        <v>14.33</v>
      </c>
      <c r="CJ39" s="354">
        <v>14.49</v>
      </c>
      <c r="CK39" s="354">
        <v>18.29</v>
      </c>
      <c r="CL39" s="354">
        <v>170.73</v>
      </c>
      <c r="CM39" s="354">
        <v>122.65</v>
      </c>
      <c r="CN39" s="164"/>
      <c r="CO39" s="164"/>
      <c r="CP39" s="164"/>
      <c r="CQ39" s="164"/>
      <c r="CR39" s="164"/>
      <c r="CS39" s="164"/>
      <c r="CT39" s="176"/>
      <c r="CU39" s="164"/>
      <c r="CV39" s="164"/>
      <c r="CW39" s="164"/>
      <c r="CX39" s="164"/>
      <c r="CY39" s="164"/>
      <c r="CZ39" s="164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6"/>
      <c r="FL39" s="176"/>
      <c r="FM39" s="176"/>
      <c r="FN39" s="176"/>
      <c r="FO39" s="176"/>
      <c r="FP39" s="176"/>
      <c r="FQ39" s="176"/>
    </row>
    <row r="40" spans="1:173" s="175" customFormat="1" x14ac:dyDescent="0.2">
      <c r="A40" s="68"/>
      <c r="B40" s="176"/>
      <c r="C40" s="176"/>
      <c r="BD40" s="315"/>
      <c r="BT40" s="325"/>
      <c r="BU40" s="325"/>
      <c r="BW40" s="260"/>
      <c r="BX40" s="164"/>
      <c r="BY40" s="353">
        <v>8</v>
      </c>
      <c r="BZ40" s="350" t="s">
        <v>225</v>
      </c>
      <c r="CA40" s="354">
        <v>120.16</v>
      </c>
      <c r="CB40" s="354">
        <v>158.88</v>
      </c>
      <c r="CC40" s="354">
        <v>124.62</v>
      </c>
      <c r="CD40" s="354">
        <v>136.02000000000001</v>
      </c>
      <c r="CE40" s="354">
        <v>164749.24</v>
      </c>
      <c r="CF40" s="354">
        <v>2475.7800000000002</v>
      </c>
      <c r="CG40" s="354">
        <v>94.04</v>
      </c>
      <c r="CH40" s="354">
        <v>93.41</v>
      </c>
      <c r="CI40" s="354">
        <v>14.34</v>
      </c>
      <c r="CJ40" s="354">
        <v>14.66</v>
      </c>
      <c r="CK40" s="354">
        <v>18.3</v>
      </c>
      <c r="CL40" s="354">
        <v>169.36</v>
      </c>
      <c r="CM40" s="354">
        <v>121.72</v>
      </c>
      <c r="CN40" s="164"/>
      <c r="CO40" s="164"/>
      <c r="CP40" s="164"/>
      <c r="CQ40" s="164"/>
      <c r="CR40" s="164"/>
      <c r="CS40" s="164"/>
      <c r="CT40" s="176"/>
      <c r="CU40" s="164"/>
      <c r="CV40" s="164"/>
      <c r="CW40" s="164"/>
      <c r="CX40" s="164"/>
      <c r="CY40" s="164"/>
      <c r="CZ40" s="164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6"/>
      <c r="FN40" s="176"/>
      <c r="FO40" s="176"/>
      <c r="FP40" s="176"/>
      <c r="FQ40" s="176"/>
    </row>
    <row r="41" spans="1:173" s="175" customFormat="1" x14ac:dyDescent="0.2">
      <c r="A41" s="68"/>
      <c r="B41" s="176"/>
      <c r="C41" s="176"/>
      <c r="BD41" s="315"/>
      <c r="BT41" s="325"/>
      <c r="BU41" s="325"/>
      <c r="BW41" s="260"/>
      <c r="BX41" s="164"/>
      <c r="BY41" s="353">
        <v>9</v>
      </c>
      <c r="BZ41" s="350" t="s">
        <v>226</v>
      </c>
      <c r="CA41" s="354">
        <v>120.49</v>
      </c>
      <c r="CB41" s="354">
        <v>158.34</v>
      </c>
      <c r="CC41" s="354">
        <v>125.26</v>
      </c>
      <c r="CD41" s="354">
        <v>136.15</v>
      </c>
      <c r="CE41" s="354">
        <v>164275.84</v>
      </c>
      <c r="CF41" s="354">
        <v>2464.58</v>
      </c>
      <c r="CG41" s="354">
        <v>94.25</v>
      </c>
      <c r="CH41" s="354">
        <v>93.66</v>
      </c>
      <c r="CI41" s="354">
        <v>14.45</v>
      </c>
      <c r="CJ41" s="354">
        <v>14.76</v>
      </c>
      <c r="CK41" s="354">
        <v>18.309999999999999</v>
      </c>
      <c r="CL41" s="354">
        <v>170.63</v>
      </c>
      <c r="CM41" s="354">
        <v>122.13</v>
      </c>
      <c r="CN41" s="164"/>
      <c r="CO41" s="164"/>
      <c r="CP41" s="164"/>
      <c r="CQ41" s="164"/>
      <c r="CR41" s="164"/>
      <c r="CS41" s="164"/>
      <c r="CT41" s="176"/>
      <c r="CU41" s="164"/>
      <c r="CV41" s="164"/>
      <c r="CW41" s="164"/>
      <c r="CX41" s="164"/>
      <c r="CY41" s="164"/>
      <c r="CZ41" s="164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6"/>
      <c r="FL41" s="176"/>
      <c r="FM41" s="176"/>
      <c r="FN41" s="176"/>
      <c r="FO41" s="176"/>
      <c r="FP41" s="176"/>
      <c r="FQ41" s="176"/>
    </row>
    <row r="42" spans="1:173" s="175" customFormat="1" x14ac:dyDescent="0.2">
      <c r="A42" s="68"/>
      <c r="BD42" s="315"/>
      <c r="BT42" s="325"/>
      <c r="BU42" s="325"/>
      <c r="BW42" s="260"/>
      <c r="BX42" s="164"/>
      <c r="BY42" s="353">
        <v>10</v>
      </c>
      <c r="BZ42" s="350" t="s">
        <v>227</v>
      </c>
      <c r="CA42" s="354">
        <v>119.56</v>
      </c>
      <c r="CB42" s="354">
        <v>157.97999999999999</v>
      </c>
      <c r="CC42" s="354">
        <v>125.22</v>
      </c>
      <c r="CD42" s="354">
        <v>136.11000000000001</v>
      </c>
      <c r="CE42" s="354">
        <v>163168.65</v>
      </c>
      <c r="CF42" s="354">
        <v>2419.0300000000002</v>
      </c>
      <c r="CG42" s="354">
        <v>93.72</v>
      </c>
      <c r="CH42" s="354">
        <v>94.08</v>
      </c>
      <c r="CI42" s="354">
        <v>14.43</v>
      </c>
      <c r="CJ42" s="354">
        <v>14.84</v>
      </c>
      <c r="CK42" s="354">
        <v>18.3</v>
      </c>
      <c r="CL42" s="354">
        <v>170.27</v>
      </c>
      <c r="CM42" s="354">
        <v>122.05</v>
      </c>
      <c r="CN42" s="164"/>
      <c r="CO42" s="164"/>
      <c r="CP42" s="164"/>
      <c r="CQ42" s="164"/>
      <c r="CR42" s="164"/>
      <c r="CS42" s="164"/>
      <c r="CT42" s="176"/>
      <c r="CU42" s="164"/>
      <c r="CV42" s="164"/>
      <c r="CW42" s="164"/>
      <c r="CX42" s="164"/>
      <c r="CY42" s="164"/>
      <c r="CZ42" s="164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  <c r="FL42" s="176"/>
      <c r="FM42" s="176"/>
      <c r="FN42" s="176"/>
      <c r="FO42" s="176"/>
      <c r="FP42" s="176"/>
      <c r="FQ42" s="176"/>
    </row>
    <row r="43" spans="1:173" s="175" customFormat="1" x14ac:dyDescent="0.2">
      <c r="A43" s="68"/>
      <c r="BD43" s="315"/>
      <c r="BT43" s="177"/>
      <c r="BU43" s="177"/>
      <c r="BW43" s="260"/>
      <c r="BX43" s="164"/>
      <c r="BY43" s="353">
        <v>11</v>
      </c>
      <c r="BZ43" s="350" t="s">
        <v>228</v>
      </c>
      <c r="CA43" s="354">
        <v>120.64</v>
      </c>
      <c r="CB43" s="354">
        <v>157.16999999999999</v>
      </c>
      <c r="CC43" s="354">
        <v>124.94</v>
      </c>
      <c r="CD43" s="354">
        <v>135.96</v>
      </c>
      <c r="CE43" s="354">
        <v>163175.44</v>
      </c>
      <c r="CF43" s="354">
        <v>2407</v>
      </c>
      <c r="CG43" s="354">
        <v>93.37</v>
      </c>
      <c r="CH43" s="354">
        <v>94.09</v>
      </c>
      <c r="CI43" s="354">
        <v>14.38</v>
      </c>
      <c r="CJ43" s="354">
        <v>14.8</v>
      </c>
      <c r="CK43" s="354">
        <v>18.28</v>
      </c>
      <c r="CL43" s="354">
        <v>169.75</v>
      </c>
      <c r="CM43" s="354">
        <v>121.75</v>
      </c>
      <c r="CN43" s="164"/>
      <c r="CO43" s="164"/>
      <c r="CP43" s="164"/>
      <c r="CQ43" s="164"/>
      <c r="CR43" s="164"/>
      <c r="CS43" s="164"/>
      <c r="CT43" s="176"/>
      <c r="CU43" s="164"/>
      <c r="CV43" s="164"/>
      <c r="CW43" s="164"/>
      <c r="CX43" s="164"/>
      <c r="CY43" s="164"/>
      <c r="CZ43" s="164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  <c r="FL43" s="176"/>
      <c r="FM43" s="176"/>
      <c r="FN43" s="176"/>
      <c r="FO43" s="176"/>
      <c r="FP43" s="176"/>
      <c r="FQ43" s="176"/>
    </row>
    <row r="44" spans="1:173" s="175" customFormat="1" x14ac:dyDescent="0.2">
      <c r="A44" s="68"/>
      <c r="BD44" s="315"/>
      <c r="BT44" s="177"/>
      <c r="BU44" s="177"/>
      <c r="BW44" s="260"/>
      <c r="BX44" s="164"/>
      <c r="BY44" s="353">
        <v>12</v>
      </c>
      <c r="BZ44" s="350" t="s">
        <v>229</v>
      </c>
      <c r="CA44" s="354">
        <v>120.55</v>
      </c>
      <c r="CB44" s="354">
        <v>156.72</v>
      </c>
      <c r="CC44" s="354">
        <v>125.37</v>
      </c>
      <c r="CD44" s="354">
        <v>136.05000000000001</v>
      </c>
      <c r="CE44" s="354">
        <v>162937.85</v>
      </c>
      <c r="CF44" s="354">
        <v>2413.98</v>
      </c>
      <c r="CG44" s="354">
        <v>93.29</v>
      </c>
      <c r="CH44" s="354">
        <v>93.91</v>
      </c>
      <c r="CI44" s="354">
        <v>14.4</v>
      </c>
      <c r="CJ44" s="354">
        <v>14.79</v>
      </c>
      <c r="CK44" s="354">
        <v>18.3</v>
      </c>
      <c r="CL44" s="354">
        <v>168.61</v>
      </c>
      <c r="CM44" s="354">
        <v>120.82</v>
      </c>
      <c r="CN44" s="164"/>
      <c r="CO44" s="164"/>
      <c r="CP44" s="164"/>
      <c r="CQ44" s="164"/>
      <c r="CR44" s="164"/>
      <c r="CS44" s="164"/>
      <c r="CT44" s="176"/>
      <c r="CU44" s="164"/>
      <c r="CV44" s="164"/>
      <c r="CW44" s="164"/>
      <c r="CX44" s="164"/>
      <c r="CY44" s="164"/>
      <c r="CZ44" s="164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  <c r="FL44" s="176"/>
      <c r="FM44" s="176"/>
      <c r="FN44" s="176"/>
      <c r="FO44" s="176"/>
      <c r="FP44" s="176"/>
      <c r="FQ44" s="176"/>
    </row>
    <row r="45" spans="1:173" s="175" customFormat="1" x14ac:dyDescent="0.2">
      <c r="A45" s="68"/>
      <c r="BT45" s="177"/>
      <c r="BU45" s="177"/>
      <c r="BW45" s="260"/>
      <c r="BX45" s="164"/>
      <c r="BY45" s="353">
        <v>13</v>
      </c>
      <c r="BZ45" s="350" t="s">
        <v>230</v>
      </c>
      <c r="CA45" s="354">
        <v>120.12</v>
      </c>
      <c r="CB45" s="354">
        <v>157.72</v>
      </c>
      <c r="CC45" s="354">
        <v>125.7</v>
      </c>
      <c r="CD45" s="354">
        <v>136.25</v>
      </c>
      <c r="CE45" s="354">
        <v>162515.1</v>
      </c>
      <c r="CF45" s="354">
        <v>2374.02</v>
      </c>
      <c r="CG45" s="354">
        <v>92.4</v>
      </c>
      <c r="CH45" s="354">
        <v>93.83</v>
      </c>
      <c r="CI45" s="354">
        <v>14.37</v>
      </c>
      <c r="CJ45" s="354">
        <v>14.7</v>
      </c>
      <c r="CK45" s="354">
        <v>18.32</v>
      </c>
      <c r="CL45" s="354">
        <v>169.66</v>
      </c>
      <c r="CM45" s="354">
        <v>121</v>
      </c>
      <c r="CN45" s="164"/>
      <c r="CO45" s="164"/>
      <c r="CP45" s="164"/>
      <c r="CQ45" s="164"/>
      <c r="CR45" s="164"/>
      <c r="CS45" s="164"/>
      <c r="CT45" s="176"/>
      <c r="CU45" s="164"/>
      <c r="CV45" s="164"/>
      <c r="CW45" s="164"/>
      <c r="CX45" s="164"/>
      <c r="CY45" s="164"/>
      <c r="CZ45" s="164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  <c r="FL45" s="176"/>
      <c r="FM45" s="176"/>
      <c r="FN45" s="176"/>
      <c r="FO45" s="176"/>
      <c r="FP45" s="176"/>
      <c r="FQ45" s="176"/>
    </row>
    <row r="46" spans="1:173" s="175" customFormat="1" x14ac:dyDescent="0.2">
      <c r="A46" s="68"/>
      <c r="BT46" s="177"/>
      <c r="BU46" s="177"/>
      <c r="BW46" s="260"/>
      <c r="BX46" s="164"/>
      <c r="BY46" s="353">
        <v>14</v>
      </c>
      <c r="BZ46" s="350" t="s">
        <v>231</v>
      </c>
      <c r="CA46" s="354">
        <v>120.5</v>
      </c>
      <c r="CB46" s="354">
        <v>158.97999999999999</v>
      </c>
      <c r="CC46" s="354">
        <v>125.97</v>
      </c>
      <c r="CD46" s="354">
        <v>136.57</v>
      </c>
      <c r="CE46" s="354">
        <v>162921.15</v>
      </c>
      <c r="CF46" s="354">
        <v>2380.5</v>
      </c>
      <c r="CG46" s="354">
        <v>92.88</v>
      </c>
      <c r="CH46" s="354">
        <v>94.29</v>
      </c>
      <c r="CI46" s="354">
        <v>14.43</v>
      </c>
      <c r="CJ46" s="354">
        <v>14.77</v>
      </c>
      <c r="CK46" s="354">
        <v>18.36</v>
      </c>
      <c r="CL46" s="354">
        <v>169.22</v>
      </c>
      <c r="CM46" s="354">
        <v>120.77</v>
      </c>
      <c r="CN46" s="164"/>
      <c r="CO46" s="164"/>
      <c r="CP46" s="164"/>
      <c r="CQ46" s="164"/>
      <c r="CR46" s="164"/>
      <c r="CS46" s="164"/>
      <c r="CT46" s="176"/>
      <c r="CU46" s="164"/>
      <c r="CV46" s="164"/>
      <c r="CW46" s="164"/>
      <c r="CX46" s="164"/>
      <c r="CY46" s="164"/>
      <c r="CZ46" s="164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  <c r="FL46" s="176"/>
      <c r="FM46" s="176"/>
      <c r="FN46" s="176"/>
      <c r="FO46" s="176"/>
      <c r="FP46" s="176"/>
      <c r="FQ46" s="176"/>
    </row>
    <row r="47" spans="1:173" s="175" customFormat="1" x14ac:dyDescent="0.2">
      <c r="A47" s="68"/>
      <c r="BT47" s="177"/>
      <c r="BU47" s="177"/>
      <c r="BW47" s="260"/>
      <c r="BX47" s="164"/>
      <c r="BY47" s="353">
        <v>15</v>
      </c>
      <c r="BZ47" s="350" t="s">
        <v>232</v>
      </c>
      <c r="CA47" s="354">
        <v>120.59</v>
      </c>
      <c r="CB47" s="354">
        <v>158.46</v>
      </c>
      <c r="CC47" s="354">
        <v>126.22</v>
      </c>
      <c r="CD47" s="354">
        <v>136.55000000000001</v>
      </c>
      <c r="CE47" s="354">
        <v>162778.85</v>
      </c>
      <c r="CF47" s="354">
        <v>2356.4499999999998</v>
      </c>
      <c r="CG47" s="354">
        <v>91.99</v>
      </c>
      <c r="CH47" s="354">
        <v>94.18</v>
      </c>
      <c r="CI47" s="354">
        <v>14.44</v>
      </c>
      <c r="CJ47" s="354">
        <v>14.72</v>
      </c>
      <c r="CK47" s="354">
        <v>18.36</v>
      </c>
      <c r="CL47" s="354">
        <v>169.68</v>
      </c>
      <c r="CM47" s="354">
        <v>120.72</v>
      </c>
      <c r="CN47" s="164"/>
      <c r="CO47" s="164"/>
      <c r="CP47" s="164"/>
      <c r="CQ47" s="164"/>
      <c r="CR47" s="164"/>
      <c r="CS47" s="164"/>
      <c r="CT47" s="176"/>
      <c r="CU47" s="164"/>
      <c r="CV47" s="164"/>
      <c r="CW47" s="164"/>
      <c r="CX47" s="164"/>
      <c r="CY47" s="164"/>
      <c r="CZ47" s="164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  <c r="FL47" s="176"/>
      <c r="FM47" s="176"/>
      <c r="FN47" s="176"/>
      <c r="FO47" s="176"/>
      <c r="FP47" s="176"/>
      <c r="FQ47" s="176"/>
    </row>
    <row r="48" spans="1:173" s="175" customFormat="1" x14ac:dyDescent="0.2">
      <c r="A48" s="68"/>
      <c r="BT48" s="177"/>
      <c r="BU48" s="177"/>
      <c r="BW48" s="260"/>
      <c r="BX48" s="164"/>
      <c r="BY48" s="353">
        <v>16</v>
      </c>
      <c r="BZ48" s="350" t="s">
        <v>233</v>
      </c>
      <c r="CA48" s="354">
        <v>120.09</v>
      </c>
      <c r="CB48" s="354">
        <v>158.44</v>
      </c>
      <c r="CC48" s="354">
        <v>125.59</v>
      </c>
      <c r="CD48" s="354">
        <v>136.59</v>
      </c>
      <c r="CE48" s="354">
        <v>161277.04999999999</v>
      </c>
      <c r="CF48" s="354">
        <v>2292.7600000000002</v>
      </c>
      <c r="CG48" s="354">
        <v>91.98</v>
      </c>
      <c r="CH48" s="354">
        <v>93.67</v>
      </c>
      <c r="CI48" s="354">
        <v>14.42</v>
      </c>
      <c r="CJ48" s="354">
        <v>14.67</v>
      </c>
      <c r="CK48" s="354">
        <v>18.36</v>
      </c>
      <c r="CL48" s="354">
        <v>169.94</v>
      </c>
      <c r="CM48" s="354">
        <v>120.92</v>
      </c>
      <c r="CN48" s="164"/>
      <c r="CO48" s="164"/>
      <c r="CP48" s="164"/>
      <c r="CQ48" s="164"/>
      <c r="CR48" s="164"/>
      <c r="CS48" s="164"/>
      <c r="CT48" s="176"/>
      <c r="CU48" s="164"/>
      <c r="CV48" s="164"/>
      <c r="CW48" s="164"/>
      <c r="CX48" s="164"/>
      <c r="CY48" s="164"/>
      <c r="CZ48" s="164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  <c r="FL48" s="176"/>
      <c r="FM48" s="176"/>
      <c r="FN48" s="176"/>
      <c r="FO48" s="176"/>
      <c r="FP48" s="176"/>
      <c r="FQ48" s="176"/>
    </row>
    <row r="49" spans="1:173" s="175" customFormat="1" x14ac:dyDescent="0.2">
      <c r="A49" s="68"/>
      <c r="BT49" s="177"/>
      <c r="BU49" s="177"/>
      <c r="BW49" s="260"/>
      <c r="BX49" s="164"/>
      <c r="BY49" s="353">
        <v>17</v>
      </c>
      <c r="BZ49" s="350" t="s">
        <v>234</v>
      </c>
      <c r="CA49" s="354">
        <v>120.59</v>
      </c>
      <c r="CB49" s="354">
        <v>159.18</v>
      </c>
      <c r="CC49" s="354">
        <v>125.67</v>
      </c>
      <c r="CD49" s="354">
        <v>136.88</v>
      </c>
      <c r="CE49" s="354">
        <v>161714.85999999999</v>
      </c>
      <c r="CF49" s="354">
        <v>2292.59</v>
      </c>
      <c r="CG49" s="354">
        <v>92.27</v>
      </c>
      <c r="CH49" s="354">
        <v>93.54</v>
      </c>
      <c r="CI49" s="354">
        <v>14.47</v>
      </c>
      <c r="CJ49" s="354">
        <v>14.69</v>
      </c>
      <c r="CK49" s="354">
        <v>18.39</v>
      </c>
      <c r="CL49" s="354">
        <v>169.52</v>
      </c>
      <c r="CM49" s="354">
        <v>120.79</v>
      </c>
      <c r="CN49" s="164"/>
      <c r="CO49" s="164"/>
      <c r="CP49" s="164"/>
      <c r="CQ49" s="164"/>
      <c r="CR49" s="164"/>
      <c r="CS49" s="164"/>
      <c r="CT49" s="176"/>
      <c r="CU49" s="164"/>
      <c r="CV49" s="164"/>
      <c r="CW49" s="164"/>
      <c r="CX49" s="164"/>
      <c r="CY49" s="164"/>
      <c r="CZ49" s="164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  <c r="FL49" s="176"/>
      <c r="FM49" s="176"/>
      <c r="FN49" s="176"/>
      <c r="FO49" s="176"/>
      <c r="FP49" s="176"/>
      <c r="FQ49" s="176"/>
    </row>
    <row r="50" spans="1:173" s="175" customFormat="1" x14ac:dyDescent="0.2">
      <c r="A50" s="68"/>
      <c r="BT50" s="177"/>
      <c r="BU50" s="177"/>
      <c r="BW50" s="260"/>
      <c r="BX50" s="164"/>
      <c r="BY50" s="353">
        <v>18</v>
      </c>
      <c r="BZ50" s="350" t="s">
        <v>235</v>
      </c>
      <c r="CA50" s="354">
        <v>121.43</v>
      </c>
      <c r="CB50" s="354">
        <v>160.94</v>
      </c>
      <c r="CC50" s="354">
        <v>126.27</v>
      </c>
      <c r="CD50" s="354">
        <v>137.26</v>
      </c>
      <c r="CE50" s="354">
        <v>162692.21</v>
      </c>
      <c r="CF50" s="354">
        <v>2291.61</v>
      </c>
      <c r="CG50" s="354">
        <v>92.75</v>
      </c>
      <c r="CH50" s="354">
        <v>94.25</v>
      </c>
      <c r="CI50" s="354">
        <v>14.54</v>
      </c>
      <c r="CJ50" s="354">
        <v>14.86</v>
      </c>
      <c r="CK50" s="354">
        <v>18.440000000000001</v>
      </c>
      <c r="CL50" s="354">
        <v>171.17</v>
      </c>
      <c r="CM50" s="354">
        <v>121.7</v>
      </c>
      <c r="CN50" s="164"/>
      <c r="CO50" s="164"/>
      <c r="CP50" s="164"/>
      <c r="CQ50" s="164"/>
      <c r="CR50" s="164"/>
      <c r="CS50" s="164"/>
      <c r="CT50" s="176"/>
      <c r="CU50" s="164"/>
      <c r="CV50" s="164"/>
      <c r="CW50" s="164"/>
      <c r="CX50" s="164"/>
      <c r="CY50" s="164"/>
      <c r="CZ50" s="164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  <c r="FL50" s="176"/>
      <c r="FM50" s="176"/>
      <c r="FN50" s="176"/>
      <c r="FO50" s="176"/>
      <c r="FP50" s="176"/>
      <c r="FQ50" s="176"/>
    </row>
    <row r="51" spans="1:173" s="175" customFormat="1" x14ac:dyDescent="0.2">
      <c r="A51" s="68"/>
      <c r="BT51" s="177"/>
      <c r="BU51" s="177"/>
      <c r="BW51" s="260"/>
      <c r="BX51" s="164"/>
      <c r="BY51" s="353">
        <v>19</v>
      </c>
      <c r="BZ51" s="350" t="s">
        <v>243</v>
      </c>
      <c r="CA51" s="354">
        <v>121.2</v>
      </c>
      <c r="CB51" s="354">
        <v>161.02000000000001</v>
      </c>
      <c r="CC51" s="354">
        <v>126.26</v>
      </c>
      <c r="CD51" s="354">
        <v>137.35</v>
      </c>
      <c r="CE51" s="354">
        <v>161299.96</v>
      </c>
      <c r="CF51" s="354">
        <v>2267.27</v>
      </c>
      <c r="CG51" s="354">
        <v>92.89</v>
      </c>
      <c r="CH51" s="354">
        <v>94.36</v>
      </c>
      <c r="CI51" s="354">
        <v>14.5</v>
      </c>
      <c r="CJ51" s="354">
        <v>14.87</v>
      </c>
      <c r="CK51" s="354">
        <v>18.47</v>
      </c>
      <c r="CL51" s="354">
        <v>170.97</v>
      </c>
      <c r="CM51" s="354">
        <v>121.7</v>
      </c>
      <c r="CN51" s="164"/>
      <c r="CO51" s="164"/>
      <c r="CP51" s="164"/>
      <c r="CQ51" s="164"/>
      <c r="CR51" s="164"/>
      <c r="CS51" s="164"/>
      <c r="CT51" s="176"/>
      <c r="CU51" s="164"/>
      <c r="CV51" s="164"/>
      <c r="CW51" s="164"/>
      <c r="CX51" s="164"/>
      <c r="CY51" s="164"/>
      <c r="CZ51" s="164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  <c r="FL51" s="176"/>
      <c r="FM51" s="176"/>
      <c r="FN51" s="176"/>
      <c r="FO51" s="176"/>
      <c r="FP51" s="176"/>
      <c r="FQ51" s="176"/>
    </row>
    <row r="52" spans="1:173" s="175" customFormat="1" x14ac:dyDescent="0.2">
      <c r="A52" s="68"/>
      <c r="BT52" s="177"/>
      <c r="BU52" s="177"/>
      <c r="BW52" s="260"/>
      <c r="BX52" s="164"/>
      <c r="BY52" s="353">
        <v>20</v>
      </c>
      <c r="BZ52" s="350" t="s">
        <v>244</v>
      </c>
      <c r="CA52" s="354">
        <v>121.08</v>
      </c>
      <c r="CB52" s="354">
        <v>160.51</v>
      </c>
      <c r="CC52" s="354">
        <v>125.87</v>
      </c>
      <c r="CD52" s="354">
        <v>137.30000000000001</v>
      </c>
      <c r="CE52" s="354">
        <v>161172.41</v>
      </c>
      <c r="CF52" s="354">
        <v>2270.09</v>
      </c>
      <c r="CG52" s="354">
        <v>92.83</v>
      </c>
      <c r="CH52" s="354">
        <v>94.29</v>
      </c>
      <c r="CI52" s="354">
        <v>14.47</v>
      </c>
      <c r="CJ52" s="354">
        <v>14.8</v>
      </c>
      <c r="CK52" s="354">
        <v>18.440000000000001</v>
      </c>
      <c r="CL52" s="354">
        <v>170.79</v>
      </c>
      <c r="CM52" s="354">
        <v>121.59</v>
      </c>
      <c r="CN52" s="164"/>
      <c r="CO52" s="164"/>
      <c r="CP52" s="164"/>
      <c r="CQ52" s="164"/>
      <c r="CR52" s="164"/>
      <c r="CS52" s="164"/>
      <c r="CT52" s="176"/>
      <c r="CU52" s="164"/>
      <c r="CV52" s="164"/>
      <c r="CW52" s="164"/>
      <c r="CX52" s="164"/>
      <c r="CY52" s="164"/>
      <c r="CZ52" s="164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  <c r="FL52" s="176"/>
      <c r="FM52" s="176"/>
      <c r="FN52" s="176"/>
      <c r="FO52" s="176"/>
      <c r="FP52" s="176"/>
      <c r="FQ52" s="176"/>
    </row>
    <row r="53" spans="1:173" s="175" customFormat="1" x14ac:dyDescent="0.2">
      <c r="A53" s="68"/>
      <c r="BT53" s="177"/>
      <c r="BU53" s="177"/>
      <c r="BW53" s="260"/>
      <c r="BX53" s="164"/>
      <c r="BY53" s="353">
        <v>21</v>
      </c>
      <c r="BZ53" s="350" t="s">
        <v>245</v>
      </c>
      <c r="CA53" s="354">
        <v>120.07</v>
      </c>
      <c r="CB53" s="354">
        <v>160.66</v>
      </c>
      <c r="CC53" s="354">
        <v>125.47</v>
      </c>
      <c r="CD53" s="354">
        <v>137.30000000000001</v>
      </c>
      <c r="CE53" s="354">
        <v>161538.99</v>
      </c>
      <c r="CF53" s="354">
        <v>2271.17</v>
      </c>
      <c r="CG53" s="354">
        <v>92.64</v>
      </c>
      <c r="CH53" s="354">
        <v>94.28</v>
      </c>
      <c r="CI53" s="354">
        <v>14.46</v>
      </c>
      <c r="CJ53" s="354">
        <v>14.77</v>
      </c>
      <c r="CK53" s="354">
        <v>18.420000000000002</v>
      </c>
      <c r="CL53" s="354">
        <v>172.2</v>
      </c>
      <c r="CM53" s="354">
        <v>122.6</v>
      </c>
      <c r="CN53" s="164"/>
      <c r="CO53" s="164"/>
      <c r="CP53" s="164"/>
      <c r="CQ53" s="164"/>
      <c r="CR53" s="164"/>
      <c r="CS53" s="164"/>
      <c r="CT53" s="176"/>
      <c r="CU53" s="164"/>
      <c r="CV53" s="164"/>
      <c r="CW53" s="164"/>
      <c r="CX53" s="164"/>
      <c r="CY53" s="164"/>
      <c r="CZ53" s="164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  <c r="FL53" s="176"/>
      <c r="FM53" s="176"/>
      <c r="FN53" s="176"/>
      <c r="FO53" s="176"/>
      <c r="FP53" s="176"/>
      <c r="FQ53" s="176"/>
    </row>
    <row r="54" spans="1:173" s="93" customFormat="1" x14ac:dyDescent="0.2">
      <c r="B54" s="175"/>
      <c r="C54" s="89"/>
      <c r="BT54" s="327"/>
      <c r="BU54" s="327"/>
      <c r="BW54" s="351"/>
      <c r="BX54" s="351"/>
      <c r="BY54" s="353">
        <v>22</v>
      </c>
      <c r="BZ54" s="350" t="s">
        <v>240</v>
      </c>
      <c r="CA54" s="354">
        <v>120.25</v>
      </c>
      <c r="CB54" s="354">
        <v>160.87</v>
      </c>
      <c r="CC54" s="354">
        <v>125.54</v>
      </c>
      <c r="CD54" s="354">
        <v>137.43</v>
      </c>
      <c r="CE54" s="354">
        <v>162305.88</v>
      </c>
      <c r="CF54" s="354">
        <v>2303.79</v>
      </c>
      <c r="CG54" s="354">
        <v>92.87</v>
      </c>
      <c r="CH54" s="354">
        <v>94.42</v>
      </c>
      <c r="CI54" s="354">
        <v>14.47</v>
      </c>
      <c r="CJ54" s="354">
        <v>14.8</v>
      </c>
      <c r="CK54" s="354">
        <v>18.45</v>
      </c>
      <c r="CL54" s="354">
        <v>171.8</v>
      </c>
      <c r="CM54" s="354">
        <v>123</v>
      </c>
      <c r="CN54" s="329"/>
      <c r="CO54" s="329"/>
      <c r="CP54" s="329"/>
      <c r="CQ54" s="329"/>
      <c r="CR54" s="329"/>
      <c r="CS54" s="329"/>
      <c r="CT54" s="330"/>
      <c r="CU54" s="329"/>
      <c r="CV54" s="329"/>
      <c r="CW54" s="329"/>
      <c r="CX54" s="329"/>
      <c r="CY54" s="329"/>
      <c r="CZ54" s="329"/>
      <c r="DA54" s="330"/>
      <c r="DB54" s="330"/>
      <c r="DC54" s="330"/>
      <c r="DD54" s="330"/>
      <c r="DE54" s="330"/>
      <c r="DF54" s="330"/>
      <c r="DG54" s="330"/>
      <c r="DH54" s="330"/>
      <c r="DI54" s="330"/>
      <c r="DJ54" s="330"/>
      <c r="DK54" s="330"/>
      <c r="DL54" s="330"/>
      <c r="DM54" s="330"/>
      <c r="DN54" s="330"/>
      <c r="DO54" s="330"/>
      <c r="DP54" s="330"/>
      <c r="DQ54" s="297"/>
      <c r="DR54" s="297"/>
      <c r="DS54" s="297"/>
      <c r="DT54" s="297"/>
      <c r="DU54" s="297"/>
      <c r="DV54" s="297"/>
      <c r="DW54" s="297"/>
      <c r="DX54" s="297"/>
      <c r="DY54" s="297"/>
      <c r="DZ54" s="297"/>
      <c r="EA54" s="297"/>
      <c r="EB54" s="297"/>
      <c r="EC54" s="297"/>
      <c r="ED54" s="297"/>
      <c r="EE54" s="297"/>
      <c r="EF54" s="297"/>
      <c r="EG54" s="297"/>
      <c r="EH54" s="297"/>
      <c r="EI54" s="297"/>
      <c r="EJ54" s="297"/>
      <c r="EK54" s="297"/>
      <c r="EL54" s="297"/>
      <c r="EM54" s="331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</row>
    <row r="55" spans="1:173" s="46" customFormat="1" x14ac:dyDescent="0.2">
      <c r="B55" s="45"/>
      <c r="C55" s="45"/>
      <c r="BT55" s="332"/>
      <c r="BU55" s="332"/>
      <c r="BW55" s="148"/>
      <c r="BX55" s="148"/>
      <c r="BY55" s="353">
        <v>23</v>
      </c>
      <c r="BZ55" s="350" t="s">
        <v>246</v>
      </c>
      <c r="CA55" s="108">
        <v>119.63</v>
      </c>
      <c r="CB55" s="108">
        <v>162.04</v>
      </c>
      <c r="CC55" s="108">
        <v>125.5</v>
      </c>
      <c r="CD55" s="108">
        <v>137.52000000000001</v>
      </c>
      <c r="CE55" s="108">
        <v>162031.76</v>
      </c>
      <c r="CF55" s="108">
        <v>2307.69</v>
      </c>
      <c r="CG55" s="108">
        <v>92.76</v>
      </c>
      <c r="CH55" s="108">
        <v>94.29</v>
      </c>
      <c r="CI55" s="108">
        <v>14.46</v>
      </c>
      <c r="CJ55" s="108">
        <v>14.83</v>
      </c>
      <c r="CK55" s="108">
        <v>18.47</v>
      </c>
      <c r="CL55" s="108">
        <v>172.16</v>
      </c>
      <c r="CM55" s="108">
        <v>123.34</v>
      </c>
      <c r="CN55" s="117"/>
      <c r="CO55" s="117"/>
      <c r="CP55" s="117"/>
      <c r="CQ55" s="117"/>
      <c r="CR55" s="117"/>
      <c r="CS55" s="117"/>
      <c r="CT55" s="334"/>
      <c r="CU55" s="117"/>
      <c r="CV55" s="117"/>
      <c r="CW55" s="117"/>
      <c r="CX55" s="117"/>
      <c r="CY55" s="117"/>
      <c r="CZ55" s="117"/>
      <c r="DA55" s="334"/>
      <c r="DB55" s="334"/>
      <c r="DC55" s="334"/>
      <c r="DD55" s="334"/>
      <c r="DE55" s="334"/>
      <c r="DF55" s="334"/>
      <c r="DG55" s="334"/>
      <c r="DH55" s="334"/>
      <c r="DI55" s="334"/>
      <c r="DJ55" s="334"/>
      <c r="DK55" s="334"/>
      <c r="DL55" s="334"/>
      <c r="DM55" s="334"/>
      <c r="DN55" s="334"/>
      <c r="DO55" s="334"/>
      <c r="DP55" s="334"/>
      <c r="DQ55" s="298"/>
      <c r="DR55" s="298"/>
      <c r="DS55" s="298"/>
      <c r="DT55" s="298"/>
      <c r="DU55" s="298"/>
      <c r="DV55" s="298"/>
      <c r="DW55" s="298"/>
      <c r="DX55" s="298"/>
      <c r="DY55" s="298"/>
      <c r="DZ55" s="298"/>
      <c r="EA55" s="298"/>
      <c r="EB55" s="298"/>
      <c r="EC55" s="298"/>
      <c r="ED55" s="298"/>
      <c r="EE55" s="298"/>
      <c r="EF55" s="298"/>
      <c r="EG55" s="298"/>
      <c r="EH55" s="298"/>
      <c r="EI55" s="298"/>
      <c r="EJ55" s="298"/>
      <c r="EK55" s="298"/>
      <c r="EL55" s="298"/>
      <c r="EM55" s="33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</row>
    <row r="56" spans="1:173" s="46" customFormat="1" x14ac:dyDescent="0.2">
      <c r="B56" s="45"/>
      <c r="C56" s="45"/>
      <c r="BT56" s="332"/>
      <c r="BU56" s="332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17"/>
      <c r="CO56" s="117"/>
      <c r="CP56" s="117"/>
      <c r="CQ56" s="117"/>
      <c r="CR56" s="117"/>
      <c r="CS56" s="117"/>
      <c r="CT56" s="334"/>
      <c r="CU56" s="117"/>
      <c r="CV56" s="117"/>
      <c r="CW56" s="117"/>
      <c r="CX56" s="117"/>
      <c r="CY56" s="117"/>
      <c r="CZ56" s="117"/>
      <c r="DA56" s="334"/>
      <c r="DB56" s="334"/>
      <c r="DC56" s="334"/>
      <c r="DD56" s="334"/>
      <c r="DE56" s="334"/>
      <c r="DF56" s="334"/>
      <c r="DG56" s="334"/>
      <c r="DH56" s="334"/>
      <c r="DI56" s="334"/>
      <c r="DJ56" s="334"/>
      <c r="DK56" s="334"/>
      <c r="DL56" s="334"/>
      <c r="DM56" s="334"/>
      <c r="DN56" s="334"/>
      <c r="DO56" s="334"/>
      <c r="DP56" s="334"/>
      <c r="DQ56" s="298"/>
      <c r="DR56" s="298"/>
      <c r="DS56" s="298"/>
      <c r="DT56" s="298"/>
      <c r="DU56" s="298"/>
      <c r="DV56" s="298"/>
      <c r="DW56" s="298"/>
      <c r="DX56" s="298"/>
      <c r="DY56" s="298"/>
      <c r="DZ56" s="298"/>
      <c r="EA56" s="298"/>
      <c r="EB56" s="298"/>
      <c r="EC56" s="298"/>
      <c r="ED56" s="298"/>
      <c r="EE56" s="298"/>
      <c r="EF56" s="298"/>
      <c r="EG56" s="298"/>
      <c r="EH56" s="298"/>
      <c r="EI56" s="298"/>
      <c r="EJ56" s="298"/>
      <c r="EK56" s="298"/>
      <c r="EL56" s="298"/>
      <c r="EM56" s="33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</row>
    <row r="57" spans="1:173" s="85" customFormat="1" x14ac:dyDescent="0.2">
      <c r="B57" s="84"/>
      <c r="C57" s="84"/>
      <c r="BT57" s="336"/>
      <c r="BU57" s="336"/>
      <c r="BW57" s="149"/>
      <c r="BX57" s="149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301"/>
      <c r="CO57" s="301"/>
      <c r="CP57" s="301"/>
      <c r="CQ57" s="301"/>
      <c r="CR57" s="301"/>
      <c r="CS57" s="301"/>
      <c r="CT57" s="338"/>
      <c r="CU57" s="301"/>
      <c r="CV57" s="301"/>
      <c r="CW57" s="301"/>
      <c r="CX57" s="301"/>
      <c r="CY57" s="301"/>
      <c r="CZ57" s="301"/>
      <c r="DA57" s="338"/>
      <c r="DB57" s="338"/>
      <c r="DC57" s="338"/>
      <c r="DD57" s="338"/>
      <c r="DE57" s="338"/>
      <c r="DF57" s="338"/>
      <c r="DG57" s="338"/>
      <c r="DH57" s="338"/>
      <c r="DI57" s="338"/>
      <c r="DJ57" s="338"/>
      <c r="DK57" s="338"/>
      <c r="DL57" s="338"/>
      <c r="DM57" s="338"/>
      <c r="DN57" s="338"/>
      <c r="DO57" s="338"/>
      <c r="DP57" s="338"/>
      <c r="DQ57" s="339"/>
      <c r="DR57" s="339"/>
      <c r="DS57" s="339"/>
      <c r="DT57" s="339"/>
      <c r="DU57" s="339"/>
      <c r="DV57" s="339"/>
      <c r="DW57" s="339"/>
      <c r="DX57" s="339"/>
      <c r="DY57" s="339"/>
      <c r="DZ57" s="339"/>
      <c r="EA57" s="339"/>
      <c r="EB57" s="339"/>
      <c r="EC57" s="339"/>
      <c r="ED57" s="339"/>
      <c r="EE57" s="339"/>
      <c r="EF57" s="339"/>
      <c r="EG57" s="339"/>
      <c r="EH57" s="339"/>
      <c r="EI57" s="339"/>
      <c r="EJ57" s="339"/>
      <c r="EK57" s="339"/>
      <c r="EL57" s="339"/>
      <c r="EM57" s="340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</row>
    <row r="58" spans="1:173" s="46" customFormat="1" x14ac:dyDescent="0.2">
      <c r="B58" s="341"/>
      <c r="C58" s="84"/>
      <c r="BT58" s="342"/>
      <c r="BU58" s="342"/>
      <c r="BW58" s="148"/>
      <c r="BX58" s="107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07"/>
      <c r="CO58" s="107"/>
      <c r="CP58" s="107"/>
      <c r="CQ58" s="107"/>
      <c r="CR58" s="107"/>
      <c r="CS58" s="107"/>
      <c r="CT58" s="45"/>
      <c r="CU58" s="107"/>
      <c r="CV58" s="107"/>
      <c r="CW58" s="107"/>
      <c r="CX58" s="107"/>
      <c r="CY58" s="107"/>
      <c r="CZ58" s="107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</row>
    <row r="59" spans="1:173" s="46" customFormat="1" x14ac:dyDescent="0.2">
      <c r="B59" s="341"/>
      <c r="C59" s="84"/>
      <c r="BT59" s="342"/>
      <c r="BU59" s="342"/>
      <c r="BW59" s="148"/>
      <c r="BX59" s="107"/>
      <c r="BY59" s="117"/>
      <c r="BZ59" s="117"/>
      <c r="CA59" s="117">
        <f>AVERAGE(CA33:CA55)</f>
        <v>120.29739130434781</v>
      </c>
      <c r="CB59" s="117">
        <f t="shared" ref="CB59:CM59" si="5">AVERAGE(CB33:CB55)</f>
        <v>159.72521739130431</v>
      </c>
      <c r="CC59" s="117">
        <f t="shared" si="5"/>
        <v>125.53695652173913</v>
      </c>
      <c r="CD59" s="117">
        <f t="shared" si="5"/>
        <v>136.51347826086956</v>
      </c>
      <c r="CE59" s="117">
        <f t="shared" si="5"/>
        <v>163220.57565217389</v>
      </c>
      <c r="CF59" s="117">
        <f t="shared" si="5"/>
        <v>2385.0547826086959</v>
      </c>
      <c r="CG59" s="117">
        <f t="shared" si="5"/>
        <v>92.932173913043499</v>
      </c>
      <c r="CH59" s="117">
        <f t="shared" si="5"/>
        <v>93.779130434782616</v>
      </c>
      <c r="CI59" s="117">
        <f t="shared" si="5"/>
        <v>14.390434782608697</v>
      </c>
      <c r="CJ59" s="117">
        <f t="shared" si="5"/>
        <v>14.666956521739129</v>
      </c>
      <c r="CK59" s="117">
        <f t="shared" si="5"/>
        <v>18.347826086956523</v>
      </c>
      <c r="CL59" s="117">
        <f t="shared" si="5"/>
        <v>170.40391304347824</v>
      </c>
      <c r="CM59" s="117">
        <f t="shared" si="5"/>
        <v>121.78565217391305</v>
      </c>
      <c r="CN59" s="107"/>
      <c r="CO59" s="107"/>
      <c r="CP59" s="107"/>
      <c r="CQ59" s="107"/>
      <c r="CR59" s="107"/>
      <c r="CS59" s="107"/>
      <c r="CT59" s="45"/>
      <c r="CU59" s="107"/>
      <c r="CV59" s="107"/>
      <c r="CW59" s="107"/>
      <c r="CX59" s="107"/>
      <c r="CY59" s="107"/>
      <c r="CZ59" s="107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</row>
    <row r="60" spans="1:173" s="46" customFormat="1" x14ac:dyDescent="0.2">
      <c r="B60" s="341"/>
      <c r="C60" s="84"/>
      <c r="BT60" s="342"/>
      <c r="BU60" s="342"/>
      <c r="BW60" s="148"/>
      <c r="BX60" s="107"/>
      <c r="BY60" s="117"/>
      <c r="BZ60" s="117"/>
      <c r="CA60" s="117">
        <v>120.29739130434781</v>
      </c>
      <c r="CB60" s="117">
        <v>159.72521739130431</v>
      </c>
      <c r="CC60" s="117">
        <v>125.53695652173913</v>
      </c>
      <c r="CD60" s="117">
        <v>136.51347826086956</v>
      </c>
      <c r="CE60" s="117">
        <v>163220.57565217389</v>
      </c>
      <c r="CF60" s="117">
        <v>2385.0547826086959</v>
      </c>
      <c r="CG60" s="117">
        <v>92.932173913043499</v>
      </c>
      <c r="CH60" s="117">
        <v>93.779130434782616</v>
      </c>
      <c r="CI60" s="117">
        <v>14.390434782608697</v>
      </c>
      <c r="CJ60" s="117">
        <v>14.666956521739129</v>
      </c>
      <c r="CK60" s="117">
        <v>18.347826086956523</v>
      </c>
      <c r="CL60" s="117">
        <v>170.40391304347824</v>
      </c>
      <c r="CM60" s="117">
        <v>121.78565217391305</v>
      </c>
      <c r="CN60" s="107"/>
      <c r="CO60" s="107"/>
      <c r="CP60" s="107"/>
      <c r="CQ60" s="107"/>
      <c r="CR60" s="107"/>
      <c r="CS60" s="107"/>
      <c r="CT60" s="45"/>
      <c r="CU60" s="107"/>
      <c r="CV60" s="107"/>
      <c r="CW60" s="107"/>
      <c r="CX60" s="107"/>
      <c r="CY60" s="107"/>
      <c r="CZ60" s="107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</row>
    <row r="61" spans="1:173" s="46" customFormat="1" x14ac:dyDescent="0.2">
      <c r="B61" s="341"/>
      <c r="C61" s="84"/>
      <c r="BT61" s="342"/>
      <c r="BU61" s="342"/>
      <c r="BW61" s="148"/>
      <c r="BX61" s="107"/>
      <c r="BY61" s="301"/>
      <c r="BZ61" s="355"/>
      <c r="CA61" s="355">
        <f>CA60-CA59</f>
        <v>0</v>
      </c>
      <c r="CB61" s="355">
        <f t="shared" ref="CB61:CM61" si="6">CB60-CB59</f>
        <v>0</v>
      </c>
      <c r="CC61" s="355">
        <f t="shared" si="6"/>
        <v>0</v>
      </c>
      <c r="CD61" s="355">
        <f t="shared" si="6"/>
        <v>0</v>
      </c>
      <c r="CE61" s="355">
        <f t="shared" si="6"/>
        <v>0</v>
      </c>
      <c r="CF61" s="355">
        <f t="shared" si="6"/>
        <v>0</v>
      </c>
      <c r="CG61" s="355">
        <f t="shared" si="6"/>
        <v>0</v>
      </c>
      <c r="CH61" s="355">
        <f t="shared" si="6"/>
        <v>0</v>
      </c>
      <c r="CI61" s="355">
        <f t="shared" si="6"/>
        <v>0</v>
      </c>
      <c r="CJ61" s="355">
        <f t="shared" si="6"/>
        <v>0</v>
      </c>
      <c r="CK61" s="355">
        <f t="shared" si="6"/>
        <v>0</v>
      </c>
      <c r="CL61" s="355">
        <f t="shared" si="6"/>
        <v>0</v>
      </c>
      <c r="CM61" s="355">
        <f t="shared" si="6"/>
        <v>0</v>
      </c>
      <c r="CN61" s="107"/>
      <c r="CO61" s="107"/>
      <c r="CP61" s="107"/>
      <c r="CQ61" s="107"/>
      <c r="CR61" s="107"/>
      <c r="CS61" s="107"/>
      <c r="CT61" s="45"/>
      <c r="CU61" s="107"/>
      <c r="CV61" s="107"/>
      <c r="CW61" s="107"/>
      <c r="CX61" s="107"/>
      <c r="CY61" s="107"/>
      <c r="CZ61" s="107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</row>
    <row r="62" spans="1:173" s="46" customFormat="1" x14ac:dyDescent="0.2">
      <c r="B62" s="341"/>
      <c r="C62" s="84"/>
      <c r="BT62" s="342"/>
      <c r="BU62" s="342"/>
      <c r="BW62" s="148"/>
      <c r="BX62" s="107"/>
      <c r="BY62" s="107" t="s">
        <v>30</v>
      </c>
      <c r="BZ62" s="107"/>
      <c r="CA62" s="107">
        <f t="shared" ref="CA62:CM62" si="7">MAX(CA33:CA55)</f>
        <v>121.43</v>
      </c>
      <c r="CB62" s="107">
        <f t="shared" si="7"/>
        <v>162.34</v>
      </c>
      <c r="CC62" s="107">
        <f t="shared" si="7"/>
        <v>126.27</v>
      </c>
      <c r="CD62" s="107">
        <f t="shared" si="7"/>
        <v>137.52000000000001</v>
      </c>
      <c r="CE62" s="107">
        <f t="shared" si="7"/>
        <v>166237.60999999999</v>
      </c>
      <c r="CF62" s="107">
        <f t="shared" si="7"/>
        <v>2507.6</v>
      </c>
      <c r="CG62" s="107">
        <f t="shared" si="7"/>
        <v>94.25</v>
      </c>
      <c r="CH62" s="107">
        <f t="shared" si="7"/>
        <v>94.42</v>
      </c>
      <c r="CI62" s="107">
        <f t="shared" si="7"/>
        <v>14.54</v>
      </c>
      <c r="CJ62" s="107">
        <f t="shared" si="7"/>
        <v>14.87</v>
      </c>
      <c r="CK62" s="107">
        <f t="shared" si="7"/>
        <v>18.47</v>
      </c>
      <c r="CL62" s="107">
        <f t="shared" si="7"/>
        <v>172.2</v>
      </c>
      <c r="CM62" s="107">
        <f t="shared" si="7"/>
        <v>123.34</v>
      </c>
      <c r="CN62" s="107"/>
      <c r="CO62" s="107"/>
      <c r="CP62" s="107"/>
      <c r="CQ62" s="107"/>
      <c r="CR62" s="107"/>
      <c r="CS62" s="107"/>
      <c r="CT62" s="45"/>
      <c r="CU62" s="107"/>
      <c r="CV62" s="107"/>
      <c r="CW62" s="107"/>
      <c r="CX62" s="107"/>
      <c r="CY62" s="107"/>
      <c r="CZ62" s="107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</row>
    <row r="63" spans="1:173" x14ac:dyDescent="0.2">
      <c r="C63" s="84"/>
      <c r="BY63" s="107" t="s">
        <v>31</v>
      </c>
      <c r="BZ63" s="107"/>
      <c r="CA63" s="107">
        <f t="shared" ref="CA63:CM63" si="8">MIN(CA33:CA55)</f>
        <v>119.3</v>
      </c>
      <c r="CB63" s="107">
        <f t="shared" si="8"/>
        <v>156.72</v>
      </c>
      <c r="CC63" s="107">
        <f t="shared" si="8"/>
        <v>124.62</v>
      </c>
      <c r="CD63" s="107">
        <f t="shared" si="8"/>
        <v>135.96</v>
      </c>
      <c r="CE63" s="107">
        <f t="shared" si="8"/>
        <v>161172.41</v>
      </c>
      <c r="CF63" s="107">
        <f t="shared" si="8"/>
        <v>2267.27</v>
      </c>
      <c r="CG63" s="107">
        <f t="shared" si="8"/>
        <v>91.98</v>
      </c>
      <c r="CH63" s="107">
        <f t="shared" si="8"/>
        <v>92.54</v>
      </c>
      <c r="CI63" s="107">
        <f t="shared" si="8"/>
        <v>14.22</v>
      </c>
      <c r="CJ63" s="107">
        <f t="shared" si="8"/>
        <v>14.4</v>
      </c>
      <c r="CK63" s="107">
        <f t="shared" si="8"/>
        <v>18.28</v>
      </c>
      <c r="CL63" s="107">
        <f t="shared" si="8"/>
        <v>168.61</v>
      </c>
      <c r="CM63" s="107">
        <f t="shared" si="8"/>
        <v>120.72</v>
      </c>
    </row>
    <row r="64" spans="1:173" x14ac:dyDescent="0.2">
      <c r="C64" s="84"/>
      <c r="BY64" s="107"/>
      <c r="BZ64" s="107"/>
      <c r="CA64" s="107"/>
      <c r="CB64" s="107"/>
      <c r="CC64" s="107"/>
      <c r="CE64" s="107"/>
      <c r="CF64" s="107"/>
      <c r="CG64" s="107"/>
      <c r="CH64" s="107"/>
      <c r="CI64" s="107"/>
      <c r="CJ64" s="107"/>
      <c r="CK64" s="107"/>
      <c r="CL64" s="107"/>
      <c r="CN64" s="275"/>
    </row>
    <row r="65" spans="1:173" x14ac:dyDescent="0.2">
      <c r="C65" s="84"/>
      <c r="BY65" s="107"/>
      <c r="BZ65" s="107"/>
      <c r="CA65" s="107">
        <f t="shared" ref="CA65:CM65" si="9">CA62-CA63</f>
        <v>2.1300000000000097</v>
      </c>
      <c r="CB65" s="107">
        <f t="shared" si="9"/>
        <v>5.6200000000000045</v>
      </c>
      <c r="CC65" s="107">
        <f t="shared" si="9"/>
        <v>1.6499999999999915</v>
      </c>
      <c r="CD65" s="107">
        <f t="shared" si="9"/>
        <v>1.5600000000000023</v>
      </c>
      <c r="CE65" s="107">
        <f t="shared" si="9"/>
        <v>5065.1999999999825</v>
      </c>
      <c r="CF65" s="107">
        <f t="shared" si="9"/>
        <v>240.32999999999993</v>
      </c>
      <c r="CG65" s="107">
        <f t="shared" si="9"/>
        <v>2.269999999999996</v>
      </c>
      <c r="CH65" s="107">
        <f t="shared" si="9"/>
        <v>1.8799999999999955</v>
      </c>
      <c r="CI65" s="107">
        <f t="shared" si="9"/>
        <v>0.31999999999999851</v>
      </c>
      <c r="CJ65" s="107">
        <f t="shared" si="9"/>
        <v>0.46999999999999886</v>
      </c>
      <c r="CK65" s="107">
        <f t="shared" si="9"/>
        <v>0.18999999999999773</v>
      </c>
      <c r="CL65" s="107">
        <f t="shared" si="9"/>
        <v>3.589999999999975</v>
      </c>
      <c r="CM65" s="107">
        <f t="shared" si="9"/>
        <v>2.6200000000000045</v>
      </c>
      <c r="CN65" s="164"/>
    </row>
    <row r="66" spans="1:173" x14ac:dyDescent="0.2">
      <c r="C66" s="84"/>
      <c r="BY66" s="107"/>
      <c r="BZ66" s="107"/>
      <c r="CA66" s="107"/>
      <c r="CB66" s="107"/>
      <c r="CC66" s="107"/>
      <c r="CE66" s="107"/>
      <c r="CF66" s="107"/>
      <c r="CG66" s="107"/>
      <c r="CH66" s="107"/>
      <c r="CI66" s="107"/>
      <c r="CJ66" s="107"/>
      <c r="CK66" s="107"/>
      <c r="CL66" s="107"/>
      <c r="CN66" s="164"/>
    </row>
    <row r="67" spans="1:173" x14ac:dyDescent="0.2">
      <c r="C67" s="84"/>
      <c r="CD67" s="160"/>
      <c r="CL67" s="160"/>
      <c r="CM67" s="160"/>
      <c r="CN67" s="164"/>
    </row>
    <row r="68" spans="1:173" x14ac:dyDescent="0.2">
      <c r="C68" s="84"/>
      <c r="BY68" s="349" t="s">
        <v>18</v>
      </c>
      <c r="BZ68" s="349"/>
      <c r="CA68" s="275" t="s">
        <v>5</v>
      </c>
      <c r="CB68" s="275" t="s">
        <v>6</v>
      </c>
      <c r="CC68" s="275" t="s">
        <v>7</v>
      </c>
      <c r="CD68" s="275" t="s">
        <v>8</v>
      </c>
      <c r="CE68" s="107" t="s">
        <v>9</v>
      </c>
      <c r="CF68" s="160" t="s">
        <v>10</v>
      </c>
      <c r="CG68" s="160" t="s">
        <v>11</v>
      </c>
      <c r="CH68" s="160" t="s">
        <v>12</v>
      </c>
      <c r="CI68" s="160" t="s">
        <v>13</v>
      </c>
      <c r="CJ68" s="160" t="s">
        <v>14</v>
      </c>
      <c r="CK68" s="160" t="s">
        <v>15</v>
      </c>
      <c r="CL68" s="108" t="s">
        <v>16</v>
      </c>
      <c r="CM68" s="107" t="s">
        <v>17</v>
      </c>
      <c r="CN68" s="164"/>
    </row>
    <row r="69" spans="1:173" x14ac:dyDescent="0.2">
      <c r="C69" s="84"/>
      <c r="BY69" s="353">
        <v>1</v>
      </c>
      <c r="BZ69" s="350" t="s">
        <v>241</v>
      </c>
      <c r="CA69" s="354">
        <v>102.19</v>
      </c>
      <c r="CB69" s="354">
        <v>0.75860000000000005</v>
      </c>
      <c r="CC69" s="354">
        <v>0.96760000000000002</v>
      </c>
      <c r="CD69" s="354">
        <v>0.89570000000000005</v>
      </c>
      <c r="CE69" s="354">
        <v>1349.5</v>
      </c>
      <c r="CF69" s="354">
        <v>20.45</v>
      </c>
      <c r="CG69" s="354">
        <v>1.3192999999999999</v>
      </c>
      <c r="CH69" s="354">
        <v>1.3065</v>
      </c>
      <c r="CI69" s="354">
        <v>8.5716999999999999</v>
      </c>
      <c r="CJ69" s="354">
        <v>8.4549000000000003</v>
      </c>
      <c r="CK69" s="354">
        <v>6.6614000000000004</v>
      </c>
      <c r="CL69" s="356">
        <v>0.71767999999999998</v>
      </c>
      <c r="CM69" s="117">
        <v>1</v>
      </c>
      <c r="CN69" s="164"/>
      <c r="CO69" s="107"/>
      <c r="CP69" s="107"/>
    </row>
    <row r="70" spans="1:173" x14ac:dyDescent="0.2">
      <c r="B70" s="158"/>
      <c r="BY70" s="353">
        <v>2</v>
      </c>
      <c r="BZ70" s="350" t="s">
        <v>242</v>
      </c>
      <c r="CA70" s="354">
        <v>101.7</v>
      </c>
      <c r="CB70" s="354">
        <v>0.75470000000000004</v>
      </c>
      <c r="CC70" s="354">
        <v>0.96519999999999995</v>
      </c>
      <c r="CD70" s="354">
        <v>0.89300000000000002</v>
      </c>
      <c r="CE70" s="354">
        <v>1358.93</v>
      </c>
      <c r="CF70" s="354">
        <v>20.62</v>
      </c>
      <c r="CG70" s="354">
        <v>1.321</v>
      </c>
      <c r="CH70" s="354">
        <v>1.3089</v>
      </c>
      <c r="CI70" s="354">
        <v>8.5441000000000003</v>
      </c>
      <c r="CJ70" s="354">
        <v>8.4450000000000003</v>
      </c>
      <c r="CK70" s="354">
        <v>6.6410999999999998</v>
      </c>
      <c r="CL70" s="356">
        <v>0.71586000000000005</v>
      </c>
      <c r="CM70" s="117">
        <v>1</v>
      </c>
      <c r="CN70" s="164"/>
      <c r="CO70" s="107"/>
      <c r="CP70" s="107"/>
    </row>
    <row r="71" spans="1:173" x14ac:dyDescent="0.2">
      <c r="B71" s="158"/>
      <c r="BY71" s="353">
        <v>3</v>
      </c>
      <c r="BZ71" s="350" t="s">
        <v>220</v>
      </c>
      <c r="CA71" s="354">
        <v>101.23</v>
      </c>
      <c r="CB71" s="354">
        <v>0.75019999999999998</v>
      </c>
      <c r="CC71" s="354">
        <v>0.96819999999999995</v>
      </c>
      <c r="CD71" s="354">
        <v>0.89359999999999995</v>
      </c>
      <c r="CE71" s="354">
        <v>1364</v>
      </c>
      <c r="CF71" s="354">
        <v>20.58</v>
      </c>
      <c r="CG71" s="354">
        <v>1.3187</v>
      </c>
      <c r="CH71" s="354">
        <v>1.3128</v>
      </c>
      <c r="CI71" s="354">
        <v>8.5129000000000001</v>
      </c>
      <c r="CJ71" s="354">
        <v>8.4373000000000005</v>
      </c>
      <c r="CK71" s="354">
        <v>6.6454000000000004</v>
      </c>
      <c r="CL71" s="356">
        <v>0.71467000000000003</v>
      </c>
      <c r="CM71" s="117">
        <v>1</v>
      </c>
      <c r="CN71" s="164"/>
      <c r="CO71" s="107"/>
      <c r="CP71" s="107"/>
    </row>
    <row r="72" spans="1:173" x14ac:dyDescent="0.2">
      <c r="B72" s="158"/>
      <c r="BY72" s="353">
        <v>4</v>
      </c>
      <c r="BZ72" s="350" t="s">
        <v>221</v>
      </c>
      <c r="CA72" s="354">
        <v>101.35</v>
      </c>
      <c r="CB72" s="354">
        <v>0.75270000000000004</v>
      </c>
      <c r="CC72" s="354">
        <v>0.97419999999999995</v>
      </c>
      <c r="CD72" s="354">
        <v>0.89890000000000003</v>
      </c>
      <c r="CE72" s="354">
        <v>1351</v>
      </c>
      <c r="CF72" s="354">
        <v>20.14</v>
      </c>
      <c r="CG72" s="354">
        <v>1.3139000000000001</v>
      </c>
      <c r="CH72" s="354">
        <v>1.3076000000000001</v>
      </c>
      <c r="CI72" s="354">
        <v>8.5573999999999995</v>
      </c>
      <c r="CJ72" s="354">
        <v>8.4789999999999992</v>
      </c>
      <c r="CK72" s="354">
        <v>6.6840000000000002</v>
      </c>
      <c r="CL72" s="356">
        <v>0.71355999999999997</v>
      </c>
      <c r="CM72" s="117">
        <v>1</v>
      </c>
      <c r="CN72" s="164"/>
      <c r="CO72" s="117"/>
      <c r="CP72" s="117"/>
    </row>
    <row r="73" spans="1:173" x14ac:dyDescent="0.2">
      <c r="B73" s="158"/>
      <c r="BY73" s="353">
        <v>5</v>
      </c>
      <c r="BZ73" s="350" t="s">
        <v>222</v>
      </c>
      <c r="CA73" s="354">
        <v>100.97</v>
      </c>
      <c r="CB73" s="354">
        <v>0.76060000000000005</v>
      </c>
      <c r="CC73" s="354">
        <v>0.97370000000000001</v>
      </c>
      <c r="CD73" s="354">
        <v>0.89739999999999998</v>
      </c>
      <c r="CE73" s="354">
        <v>1362.38</v>
      </c>
      <c r="CF73" s="354">
        <v>20.285</v>
      </c>
      <c r="CG73" s="354">
        <v>1.3058000000000001</v>
      </c>
      <c r="CH73" s="354">
        <v>1.3008999999999999</v>
      </c>
      <c r="CI73" s="354">
        <v>8.5223999999999993</v>
      </c>
      <c r="CJ73" s="354">
        <v>8.4489000000000001</v>
      </c>
      <c r="CK73" s="354">
        <v>6.6730999999999998</v>
      </c>
      <c r="CL73" s="356">
        <v>0.71543000000000001</v>
      </c>
      <c r="CM73" s="117">
        <v>1</v>
      </c>
      <c r="CN73" s="164"/>
      <c r="CO73" s="117"/>
      <c r="CP73" s="117"/>
    </row>
    <row r="74" spans="1:173" x14ac:dyDescent="0.2">
      <c r="B74" s="158"/>
      <c r="BY74" s="353">
        <v>6</v>
      </c>
      <c r="BZ74" s="350" t="s">
        <v>223</v>
      </c>
      <c r="CA74" s="354">
        <v>102.41</v>
      </c>
      <c r="CB74" s="354">
        <v>0.76670000000000005</v>
      </c>
      <c r="CC74" s="354">
        <v>0.98160000000000003</v>
      </c>
      <c r="CD74" s="354">
        <v>0.90190000000000003</v>
      </c>
      <c r="CE74" s="354">
        <v>1330.72</v>
      </c>
      <c r="CF74" s="354">
        <v>19.706</v>
      </c>
      <c r="CG74" s="354">
        <v>1.3099000000000001</v>
      </c>
      <c r="CH74" s="354">
        <v>1.3157000000000001</v>
      </c>
      <c r="CI74" s="354">
        <v>8.5734999999999992</v>
      </c>
      <c r="CJ74" s="354">
        <v>8.4838000000000005</v>
      </c>
      <c r="CK74" s="354">
        <v>6.7054</v>
      </c>
      <c r="CL74" s="356">
        <v>0.71569000000000005</v>
      </c>
      <c r="CM74" s="117">
        <v>1</v>
      </c>
      <c r="CN74" s="164"/>
      <c r="CO74" s="117"/>
      <c r="CP74" s="117"/>
    </row>
    <row r="75" spans="1:173" x14ac:dyDescent="0.2">
      <c r="B75" s="158"/>
      <c r="BY75" s="353">
        <v>7</v>
      </c>
      <c r="BZ75" s="350" t="s">
        <v>224</v>
      </c>
      <c r="CA75" s="354">
        <v>102.31</v>
      </c>
      <c r="CB75" s="354">
        <v>0.76980000000000004</v>
      </c>
      <c r="CC75" s="354">
        <v>0.98299999999999998</v>
      </c>
      <c r="CD75" s="354">
        <v>0.90180000000000005</v>
      </c>
      <c r="CE75" s="354">
        <v>1333.6</v>
      </c>
      <c r="CF75" s="354">
        <v>19.690000000000001</v>
      </c>
      <c r="CG75" s="354">
        <v>1.3065</v>
      </c>
      <c r="CH75" s="354">
        <v>1.3163</v>
      </c>
      <c r="CI75" s="354">
        <v>8.5571000000000002</v>
      </c>
      <c r="CJ75" s="354">
        <v>8.4617000000000004</v>
      </c>
      <c r="CK75" s="354">
        <v>6.7049000000000003</v>
      </c>
      <c r="CL75" s="356">
        <v>0.71836999999999995</v>
      </c>
      <c r="CM75" s="117">
        <v>1</v>
      </c>
      <c r="CN75" s="164"/>
      <c r="CO75" s="117"/>
      <c r="CP75" s="117"/>
    </row>
    <row r="76" spans="1:173" x14ac:dyDescent="0.2">
      <c r="A76" s="158"/>
      <c r="B76" s="158"/>
      <c r="BT76" s="168"/>
      <c r="BU76" s="168"/>
      <c r="BV76" s="167"/>
      <c r="BW76" s="262"/>
      <c r="BX76" s="163"/>
      <c r="BY76" s="353">
        <v>8</v>
      </c>
      <c r="BZ76" s="350" t="s">
        <v>225</v>
      </c>
      <c r="CA76" s="354">
        <v>101.3</v>
      </c>
      <c r="CB76" s="354">
        <v>0.7661</v>
      </c>
      <c r="CC76" s="354">
        <v>0.97670000000000001</v>
      </c>
      <c r="CD76" s="354">
        <v>0.89470000000000005</v>
      </c>
      <c r="CE76" s="354">
        <v>1353.51</v>
      </c>
      <c r="CF76" s="354">
        <v>20.34</v>
      </c>
      <c r="CG76" s="354">
        <v>1.2943</v>
      </c>
      <c r="CH76" s="354">
        <v>1.3030999999999999</v>
      </c>
      <c r="CI76" s="354">
        <v>8.4891000000000005</v>
      </c>
      <c r="CJ76" s="354">
        <v>8.3026</v>
      </c>
      <c r="CK76" s="354">
        <v>6.6528999999999998</v>
      </c>
      <c r="CL76" s="356">
        <v>0.71870000000000001</v>
      </c>
      <c r="CM76" s="117">
        <v>1</v>
      </c>
      <c r="CN76" s="164"/>
      <c r="CO76" s="343"/>
      <c r="CP76" s="343"/>
      <c r="CQ76" s="225"/>
      <c r="CR76" s="225"/>
      <c r="CS76" s="225"/>
      <c r="CT76" s="166"/>
      <c r="CU76" s="225"/>
      <c r="CV76" s="225"/>
      <c r="CW76" s="225"/>
      <c r="CX76" s="163"/>
      <c r="CY76" s="163"/>
      <c r="CZ76" s="163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</row>
    <row r="77" spans="1:173" x14ac:dyDescent="0.2">
      <c r="B77" s="158"/>
      <c r="BY77" s="353">
        <v>9</v>
      </c>
      <c r="BZ77" s="350" t="s">
        <v>226</v>
      </c>
      <c r="CA77" s="354">
        <v>101.36</v>
      </c>
      <c r="CB77" s="354">
        <v>0.77129999999999999</v>
      </c>
      <c r="CC77" s="354">
        <v>0.97499999999999998</v>
      </c>
      <c r="CD77" s="354">
        <v>0.89690000000000003</v>
      </c>
      <c r="CE77" s="354">
        <v>1345.09</v>
      </c>
      <c r="CF77" s="354">
        <v>20.18</v>
      </c>
      <c r="CG77" s="354">
        <v>1.2958000000000001</v>
      </c>
      <c r="CH77" s="354">
        <v>1.304</v>
      </c>
      <c r="CI77" s="354">
        <v>8.4526000000000003</v>
      </c>
      <c r="CJ77" s="354">
        <v>8.2753999999999994</v>
      </c>
      <c r="CK77" s="354">
        <v>6.6696</v>
      </c>
      <c r="CL77" s="356">
        <v>0.71575</v>
      </c>
      <c r="CM77" s="117">
        <v>1</v>
      </c>
      <c r="CN77" s="164"/>
      <c r="CO77" s="275"/>
      <c r="CP77" s="275"/>
    </row>
    <row r="78" spans="1:173" x14ac:dyDescent="0.2">
      <c r="A78" s="158"/>
      <c r="B78" s="158"/>
      <c r="BT78" s="158"/>
      <c r="BU78" s="158"/>
      <c r="BX78" s="163"/>
      <c r="BY78" s="353">
        <v>10</v>
      </c>
      <c r="BZ78" s="350" t="s">
        <v>227</v>
      </c>
      <c r="CA78" s="357">
        <v>102.08</v>
      </c>
      <c r="CB78" s="354">
        <v>0.77259999999999995</v>
      </c>
      <c r="CC78" s="354">
        <v>0.97470000000000001</v>
      </c>
      <c r="CD78" s="354">
        <v>0.89690000000000003</v>
      </c>
      <c r="CE78" s="354">
        <v>1336.9</v>
      </c>
      <c r="CF78" s="354">
        <v>19.82</v>
      </c>
      <c r="CG78" s="354">
        <v>1.3023</v>
      </c>
      <c r="CH78" s="354">
        <v>1.2972999999999999</v>
      </c>
      <c r="CI78" s="354">
        <v>8.4559999999999995</v>
      </c>
      <c r="CJ78" s="354">
        <v>8.2250999999999994</v>
      </c>
      <c r="CK78" s="354">
        <v>6.6707999999999998</v>
      </c>
      <c r="CL78" s="356">
        <v>0.71682000000000001</v>
      </c>
      <c r="CM78" s="117">
        <v>1</v>
      </c>
      <c r="CN78" s="164"/>
      <c r="CO78" s="275"/>
      <c r="CP78" s="275"/>
      <c r="CQ78" s="163"/>
      <c r="CR78" s="163"/>
      <c r="CS78" s="163"/>
      <c r="CT78" s="158"/>
      <c r="CU78" s="163"/>
      <c r="CV78" s="163"/>
      <c r="CW78" s="163"/>
      <c r="CX78" s="163"/>
      <c r="CY78" s="163"/>
      <c r="CZ78" s="163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</row>
    <row r="79" spans="1:173" x14ac:dyDescent="0.2">
      <c r="A79" s="158"/>
      <c r="B79" s="158"/>
      <c r="BT79" s="158"/>
      <c r="BU79" s="158"/>
      <c r="BX79" s="163"/>
      <c r="BY79" s="353">
        <v>11</v>
      </c>
      <c r="BZ79" s="350" t="s">
        <v>228</v>
      </c>
      <c r="CA79" s="357">
        <v>100.92</v>
      </c>
      <c r="CB79" s="354">
        <v>0.77470000000000006</v>
      </c>
      <c r="CC79" s="354">
        <v>0.97450000000000003</v>
      </c>
      <c r="CD79" s="354">
        <v>0.89559999999999995</v>
      </c>
      <c r="CE79" s="354">
        <v>1340.25</v>
      </c>
      <c r="CF79" s="354">
        <v>19.77</v>
      </c>
      <c r="CG79" s="354">
        <v>1.304</v>
      </c>
      <c r="CH79" s="354">
        <v>1.294</v>
      </c>
      <c r="CI79" s="354">
        <v>8.4650999999999996</v>
      </c>
      <c r="CJ79" s="354">
        <v>8.2276000000000007</v>
      </c>
      <c r="CK79" s="354">
        <v>6.6614000000000004</v>
      </c>
      <c r="CL79" s="356">
        <v>0.71723999999999999</v>
      </c>
      <c r="CM79" s="117">
        <v>1</v>
      </c>
      <c r="CN79" s="164"/>
      <c r="CO79" s="164"/>
      <c r="CP79" s="164"/>
      <c r="CQ79" s="163"/>
      <c r="CR79" s="163"/>
      <c r="CS79" s="163"/>
      <c r="CT79" s="158"/>
      <c r="CU79" s="163"/>
      <c r="CV79" s="163"/>
      <c r="CW79" s="163"/>
      <c r="CX79" s="163"/>
      <c r="CY79" s="163"/>
      <c r="CZ79" s="163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</row>
    <row r="80" spans="1:173" x14ac:dyDescent="0.2">
      <c r="A80" s="158"/>
      <c r="B80" s="158"/>
      <c r="BT80" s="158"/>
      <c r="BU80" s="158"/>
      <c r="BX80" s="163"/>
      <c r="BY80" s="353">
        <v>12</v>
      </c>
      <c r="BZ80" s="350" t="s">
        <v>229</v>
      </c>
      <c r="CA80" s="357">
        <v>100.22</v>
      </c>
      <c r="CB80" s="354">
        <v>0.77100000000000002</v>
      </c>
      <c r="CC80" s="354">
        <v>0.9637</v>
      </c>
      <c r="CD80" s="354">
        <v>0.88780000000000003</v>
      </c>
      <c r="CE80" s="354">
        <v>1348.6</v>
      </c>
      <c r="CF80" s="354">
        <v>19.98</v>
      </c>
      <c r="CG80" s="354">
        <v>1.2951999999999999</v>
      </c>
      <c r="CH80" s="354">
        <v>1.2865</v>
      </c>
      <c r="CI80" s="354">
        <v>8.3928999999999991</v>
      </c>
      <c r="CJ80" s="354">
        <v>8.1684999999999999</v>
      </c>
      <c r="CK80" s="354">
        <v>6.6037999999999997</v>
      </c>
      <c r="CL80" s="356">
        <v>0.71655000000000002</v>
      </c>
      <c r="CM80" s="117">
        <v>1</v>
      </c>
      <c r="CN80" s="164"/>
      <c r="CO80" s="164"/>
      <c r="CP80" s="164"/>
      <c r="CQ80" s="163"/>
      <c r="CR80" s="163"/>
      <c r="CS80" s="163"/>
      <c r="CT80" s="158"/>
      <c r="CU80" s="163"/>
      <c r="CV80" s="163"/>
      <c r="CW80" s="163"/>
      <c r="CX80" s="163"/>
      <c r="CY80" s="163"/>
      <c r="CZ80" s="163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</row>
    <row r="81" spans="1:173" x14ac:dyDescent="0.2">
      <c r="A81" s="158"/>
      <c r="B81" s="158"/>
      <c r="BT81" s="158"/>
      <c r="BU81" s="158"/>
      <c r="BX81" s="163"/>
      <c r="BY81" s="353">
        <v>13</v>
      </c>
      <c r="BZ81" s="350" t="s">
        <v>230</v>
      </c>
      <c r="CA81" s="357">
        <v>100.73</v>
      </c>
      <c r="CB81" s="354">
        <v>0.76719999999999999</v>
      </c>
      <c r="CC81" s="354">
        <v>0.96260000000000001</v>
      </c>
      <c r="CD81" s="354">
        <v>0.88759999999999994</v>
      </c>
      <c r="CE81" s="354">
        <v>1343.1</v>
      </c>
      <c r="CF81" s="354">
        <v>19.62</v>
      </c>
      <c r="CG81" s="354">
        <v>1.3096000000000001</v>
      </c>
      <c r="CH81" s="354">
        <v>1.2895000000000001</v>
      </c>
      <c r="CI81" s="354">
        <v>8.4207999999999998</v>
      </c>
      <c r="CJ81" s="354">
        <v>8.2319999999999993</v>
      </c>
      <c r="CK81" s="354">
        <v>6.6036000000000001</v>
      </c>
      <c r="CL81" s="356">
        <v>0.71321000000000001</v>
      </c>
      <c r="CM81" s="117">
        <v>1</v>
      </c>
      <c r="CN81" s="164"/>
      <c r="CO81" s="164"/>
      <c r="CP81" s="164"/>
      <c r="CQ81" s="163"/>
      <c r="CR81" s="163"/>
      <c r="CS81" s="163"/>
      <c r="CT81" s="158"/>
      <c r="CU81" s="163"/>
      <c r="CV81" s="163"/>
      <c r="CW81" s="163"/>
      <c r="CX81" s="163"/>
      <c r="CY81" s="163"/>
      <c r="CZ81" s="163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</row>
    <row r="82" spans="1:173" x14ac:dyDescent="0.2">
      <c r="A82" s="158"/>
      <c r="B82" s="158"/>
      <c r="BT82" s="158"/>
      <c r="BU82" s="158"/>
      <c r="BX82" s="163"/>
      <c r="BY82" s="353">
        <v>14</v>
      </c>
      <c r="BZ82" s="350" t="s">
        <v>231</v>
      </c>
      <c r="CA82" s="357">
        <v>100.22</v>
      </c>
      <c r="CB82" s="354">
        <v>0.75960000000000005</v>
      </c>
      <c r="CC82" s="354">
        <v>0.9587</v>
      </c>
      <c r="CD82" s="354">
        <v>0.88400000000000001</v>
      </c>
      <c r="CE82" s="354">
        <v>1349.02</v>
      </c>
      <c r="CF82" s="354">
        <v>19.710999999999999</v>
      </c>
      <c r="CG82" s="354">
        <v>1.3002</v>
      </c>
      <c r="CH82" s="354">
        <v>1.2807999999999999</v>
      </c>
      <c r="CI82" s="354">
        <v>8.3681000000000001</v>
      </c>
      <c r="CJ82" s="354">
        <v>8.1739999999999995</v>
      </c>
      <c r="CK82" s="354">
        <v>6.5768000000000004</v>
      </c>
      <c r="CL82" s="356">
        <v>0.71367000000000003</v>
      </c>
      <c r="CM82" s="117">
        <v>1</v>
      </c>
      <c r="CN82" s="164"/>
      <c r="CO82" s="164"/>
      <c r="CP82" s="164"/>
      <c r="CQ82" s="163"/>
      <c r="CR82" s="163"/>
      <c r="CS82" s="163"/>
      <c r="CT82" s="158"/>
      <c r="CU82" s="163"/>
      <c r="CV82" s="163"/>
      <c r="CW82" s="163"/>
      <c r="CX82" s="163"/>
      <c r="CY82" s="163"/>
      <c r="CZ82" s="163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</row>
    <row r="83" spans="1:173" x14ac:dyDescent="0.2">
      <c r="A83" s="158"/>
      <c r="B83" s="158"/>
      <c r="BT83" s="158"/>
      <c r="BU83" s="158"/>
      <c r="BX83" s="163"/>
      <c r="BY83" s="353">
        <v>15</v>
      </c>
      <c r="BZ83" s="350" t="s">
        <v>232</v>
      </c>
      <c r="CA83" s="357">
        <v>100.11</v>
      </c>
      <c r="CB83" s="354">
        <v>0.76180000000000003</v>
      </c>
      <c r="CC83" s="354">
        <v>0.95640000000000003</v>
      </c>
      <c r="CD83" s="354">
        <v>0.88360000000000005</v>
      </c>
      <c r="CE83" s="354">
        <v>1348.4</v>
      </c>
      <c r="CF83" s="354">
        <v>19.52</v>
      </c>
      <c r="CG83" s="354">
        <v>1.3123</v>
      </c>
      <c r="CH83" s="354">
        <v>1.2818000000000001</v>
      </c>
      <c r="CI83" s="354">
        <v>8.3611000000000004</v>
      </c>
      <c r="CJ83" s="354">
        <v>8.2010000000000005</v>
      </c>
      <c r="CK83" s="354">
        <v>6.5735999999999999</v>
      </c>
      <c r="CL83" s="356">
        <v>0.71147000000000005</v>
      </c>
      <c r="CM83" s="117">
        <v>1</v>
      </c>
      <c r="CN83" s="164"/>
      <c r="CO83" s="164"/>
      <c r="CP83" s="164"/>
      <c r="CQ83" s="163"/>
      <c r="CR83" s="163"/>
      <c r="CS83" s="163"/>
      <c r="CT83" s="158"/>
      <c r="CU83" s="163"/>
      <c r="CV83" s="163"/>
      <c r="CW83" s="163"/>
      <c r="CX83" s="163"/>
      <c r="CY83" s="163"/>
      <c r="CZ83" s="163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</row>
    <row r="84" spans="1:173" x14ac:dyDescent="0.2">
      <c r="A84" s="158"/>
      <c r="B84" s="158"/>
      <c r="BT84" s="158"/>
      <c r="BU84" s="158"/>
      <c r="BX84" s="163"/>
      <c r="BY84" s="353">
        <v>16</v>
      </c>
      <c r="BZ84" s="350" t="s">
        <v>233</v>
      </c>
      <c r="CA84" s="357">
        <v>100.69</v>
      </c>
      <c r="CB84" s="354">
        <v>0.76319999999999999</v>
      </c>
      <c r="CC84" s="354">
        <v>0.96279999999999999</v>
      </c>
      <c r="CD84" s="354">
        <v>0.88529999999999998</v>
      </c>
      <c r="CE84" s="354">
        <v>1333.75</v>
      </c>
      <c r="CF84" s="354">
        <v>18.960999999999999</v>
      </c>
      <c r="CG84" s="354">
        <v>1.3146</v>
      </c>
      <c r="CH84" s="354">
        <v>1.2908999999999999</v>
      </c>
      <c r="CI84" s="354">
        <v>8.3872</v>
      </c>
      <c r="CJ84" s="354">
        <v>8.2411999999999992</v>
      </c>
      <c r="CK84" s="354">
        <v>6.5877999999999997</v>
      </c>
      <c r="CL84" s="356">
        <v>0.71153</v>
      </c>
      <c r="CM84" s="117">
        <v>1</v>
      </c>
      <c r="CN84" s="164"/>
      <c r="CO84" s="164"/>
      <c r="CP84" s="164"/>
      <c r="CQ84" s="163"/>
      <c r="CR84" s="163"/>
      <c r="CS84" s="163"/>
      <c r="CT84" s="158"/>
      <c r="CU84" s="163"/>
      <c r="CV84" s="163"/>
      <c r="CW84" s="163"/>
      <c r="CX84" s="163"/>
      <c r="CY84" s="163"/>
      <c r="CZ84" s="163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</row>
    <row r="85" spans="1:173" x14ac:dyDescent="0.2">
      <c r="A85" s="158"/>
      <c r="B85" s="158"/>
      <c r="BT85" s="158"/>
      <c r="BU85" s="158"/>
      <c r="BX85" s="163"/>
      <c r="BY85" s="353">
        <v>17</v>
      </c>
      <c r="BZ85" s="350" t="s">
        <v>234</v>
      </c>
      <c r="CA85" s="354">
        <v>100.17</v>
      </c>
      <c r="CB85" s="354">
        <v>0.75880000000000003</v>
      </c>
      <c r="CC85" s="354">
        <v>0.96120000000000005</v>
      </c>
      <c r="CD85" s="354">
        <v>0.88260000000000005</v>
      </c>
      <c r="CE85" s="354">
        <v>1338.81</v>
      </c>
      <c r="CF85" s="354">
        <v>18.98</v>
      </c>
      <c r="CG85" s="354">
        <v>1.3090999999999999</v>
      </c>
      <c r="CH85" s="354">
        <v>1.2912999999999999</v>
      </c>
      <c r="CI85" s="354">
        <v>8.3475000000000001</v>
      </c>
      <c r="CJ85" s="354">
        <v>8.2227999999999994</v>
      </c>
      <c r="CK85" s="354">
        <v>6.5675999999999997</v>
      </c>
      <c r="CL85" s="356">
        <v>0.71253999999999995</v>
      </c>
      <c r="CM85" s="117">
        <v>1</v>
      </c>
      <c r="CN85" s="329"/>
      <c r="CO85" s="164"/>
      <c r="CP85" s="164"/>
      <c r="CQ85" s="163"/>
      <c r="CR85" s="163"/>
      <c r="CS85" s="163"/>
      <c r="CT85" s="158"/>
      <c r="CU85" s="163"/>
      <c r="CV85" s="163"/>
      <c r="CW85" s="163"/>
      <c r="CX85" s="163"/>
      <c r="CY85" s="163"/>
      <c r="CZ85" s="163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</row>
    <row r="86" spans="1:173" x14ac:dyDescent="0.2">
      <c r="A86" s="158"/>
      <c r="B86" s="158"/>
      <c r="BT86" s="158"/>
      <c r="BU86" s="158"/>
      <c r="BX86" s="163"/>
      <c r="BY86" s="353">
        <v>18</v>
      </c>
      <c r="BZ86" s="350" t="s">
        <v>235</v>
      </c>
      <c r="CA86" s="354">
        <v>100.22</v>
      </c>
      <c r="CB86" s="354">
        <v>0.75619999999999998</v>
      </c>
      <c r="CC86" s="354">
        <v>0.96379999999999999</v>
      </c>
      <c r="CD86" s="354">
        <v>0.88680000000000003</v>
      </c>
      <c r="CE86" s="354">
        <v>1336.83</v>
      </c>
      <c r="CF86" s="354">
        <v>18.829999999999998</v>
      </c>
      <c r="CG86" s="354">
        <v>1.3122</v>
      </c>
      <c r="CH86" s="354">
        <v>1.2911999999999999</v>
      </c>
      <c r="CI86" s="354">
        <v>8.3681000000000001</v>
      </c>
      <c r="CJ86" s="354">
        <v>8.1907999999999994</v>
      </c>
      <c r="CK86" s="354">
        <v>6.5987999999999998</v>
      </c>
      <c r="CL86" s="356">
        <v>0.71099999999999997</v>
      </c>
      <c r="CM86" s="117">
        <v>1</v>
      </c>
      <c r="CN86" s="117"/>
      <c r="CO86" s="117"/>
      <c r="CP86" s="117"/>
      <c r="CQ86" s="163"/>
      <c r="CR86" s="163"/>
      <c r="CS86" s="163"/>
      <c r="CT86" s="158"/>
      <c r="CU86" s="163"/>
      <c r="CV86" s="163"/>
      <c r="CW86" s="163"/>
      <c r="CX86" s="163"/>
      <c r="CY86" s="163"/>
      <c r="CZ86" s="163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  <c r="FL86" s="158"/>
      <c r="FM86" s="158"/>
      <c r="FN86" s="158"/>
      <c r="FO86" s="158"/>
      <c r="FP86" s="158"/>
      <c r="FQ86" s="158"/>
    </row>
    <row r="87" spans="1:173" x14ac:dyDescent="0.2">
      <c r="A87" s="158"/>
      <c r="B87" s="158"/>
      <c r="BT87" s="158"/>
      <c r="BU87" s="158"/>
      <c r="BX87" s="163"/>
      <c r="BY87" s="353">
        <v>19</v>
      </c>
      <c r="BZ87" s="350" t="s">
        <v>243</v>
      </c>
      <c r="CA87" s="354">
        <v>100.41</v>
      </c>
      <c r="CB87" s="354">
        <v>0.75580000000000003</v>
      </c>
      <c r="CC87" s="354">
        <v>0.96389999999999998</v>
      </c>
      <c r="CD87" s="354">
        <v>0.88570000000000004</v>
      </c>
      <c r="CE87" s="354">
        <v>1325.39</v>
      </c>
      <c r="CF87" s="354">
        <v>18.63</v>
      </c>
      <c r="CG87" s="354">
        <v>1.3101</v>
      </c>
      <c r="CH87" s="354">
        <v>1.2897000000000001</v>
      </c>
      <c r="CI87" s="354">
        <v>8.3957999999999995</v>
      </c>
      <c r="CJ87" s="354">
        <v>8.1867000000000001</v>
      </c>
      <c r="CK87" s="354">
        <v>6.5903</v>
      </c>
      <c r="CL87" s="356">
        <v>0.71182000000000001</v>
      </c>
      <c r="CM87" s="117">
        <v>1</v>
      </c>
      <c r="CN87" s="117"/>
      <c r="CO87" s="117"/>
      <c r="CP87" s="117"/>
      <c r="CQ87" s="163"/>
      <c r="CR87" s="163"/>
      <c r="CS87" s="163"/>
      <c r="CT87" s="158"/>
      <c r="CU87" s="163"/>
      <c r="CV87" s="163"/>
      <c r="CW87" s="163"/>
      <c r="CX87" s="163"/>
      <c r="CY87" s="163"/>
      <c r="CZ87" s="163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  <c r="FL87" s="158"/>
      <c r="FM87" s="158"/>
      <c r="FN87" s="158"/>
      <c r="FO87" s="158"/>
      <c r="FP87" s="158"/>
      <c r="FQ87" s="158"/>
    </row>
    <row r="88" spans="1:173" x14ac:dyDescent="0.2">
      <c r="B88" s="158"/>
      <c r="BY88" s="353">
        <v>20</v>
      </c>
      <c r="BZ88" s="350" t="s">
        <v>244</v>
      </c>
      <c r="CA88" s="354">
        <v>100.42</v>
      </c>
      <c r="CB88" s="354">
        <v>0.75749999999999995</v>
      </c>
      <c r="CC88" s="354">
        <v>0.96599999999999997</v>
      </c>
      <c r="CD88" s="354">
        <v>0.88560000000000005</v>
      </c>
      <c r="CE88" s="354">
        <v>1325.54</v>
      </c>
      <c r="CF88" s="354">
        <v>18.670000000000002</v>
      </c>
      <c r="CG88" s="354">
        <v>1.3098000000000001</v>
      </c>
      <c r="CH88" s="354">
        <v>1.2895000000000001</v>
      </c>
      <c r="CI88" s="354">
        <v>8.4014000000000006</v>
      </c>
      <c r="CJ88" s="354">
        <v>8.2132000000000005</v>
      </c>
      <c r="CK88" s="354">
        <v>6.5933999999999999</v>
      </c>
      <c r="CL88" s="356">
        <v>0.71194999999999997</v>
      </c>
      <c r="CM88" s="117">
        <v>1</v>
      </c>
      <c r="CN88" s="301"/>
    </row>
    <row r="89" spans="1:173" x14ac:dyDescent="0.2">
      <c r="B89" s="158"/>
      <c r="BY89" s="353">
        <v>21</v>
      </c>
      <c r="BZ89" s="350" t="s">
        <v>245</v>
      </c>
      <c r="CA89" s="329">
        <v>102.11</v>
      </c>
      <c r="CB89" s="329">
        <v>0.7631</v>
      </c>
      <c r="CC89" s="329">
        <v>0.97709999999999997</v>
      </c>
      <c r="CD89" s="329">
        <v>0.89410000000000001</v>
      </c>
      <c r="CE89" s="329">
        <v>1317.61</v>
      </c>
      <c r="CF89" s="329">
        <v>18.524999999999999</v>
      </c>
      <c r="CG89" s="329">
        <v>1.3234999999999999</v>
      </c>
      <c r="CH89" s="329">
        <v>1.3004</v>
      </c>
      <c r="CI89" s="329">
        <v>8.4803999999999995</v>
      </c>
      <c r="CJ89" s="329">
        <v>8.2990999999999993</v>
      </c>
      <c r="CK89" s="329">
        <v>6.6554000000000002</v>
      </c>
      <c r="CL89" s="356">
        <v>0.71197999999999995</v>
      </c>
      <c r="CM89" s="117">
        <v>1</v>
      </c>
    </row>
    <row r="90" spans="1:173" s="46" customFormat="1" x14ac:dyDescent="0.2">
      <c r="B90" s="341"/>
      <c r="BT90" s="342"/>
      <c r="BU90" s="342"/>
      <c r="BW90" s="148"/>
      <c r="BX90" s="107"/>
      <c r="BY90" s="353">
        <v>22</v>
      </c>
      <c r="BZ90" s="350" t="s">
        <v>240</v>
      </c>
      <c r="CA90" s="354">
        <v>102.29</v>
      </c>
      <c r="CB90" s="354">
        <v>0.76459999999999995</v>
      </c>
      <c r="CC90" s="354">
        <v>0.9798</v>
      </c>
      <c r="CD90" s="354">
        <v>0.89570000000000005</v>
      </c>
      <c r="CE90" s="354">
        <v>1319.56</v>
      </c>
      <c r="CF90" s="354">
        <v>18.73</v>
      </c>
      <c r="CG90" s="354">
        <v>1.3245</v>
      </c>
      <c r="CH90" s="354">
        <v>1.3027</v>
      </c>
      <c r="CI90" s="354">
        <v>8.4992000000000001</v>
      </c>
      <c r="CJ90" s="354">
        <v>8.3114000000000008</v>
      </c>
      <c r="CK90" s="354">
        <v>6.6653000000000002</v>
      </c>
      <c r="CL90" s="358">
        <v>0.71597</v>
      </c>
      <c r="CM90" s="359">
        <v>1</v>
      </c>
      <c r="CN90" s="107"/>
      <c r="CO90" s="107"/>
      <c r="CP90" s="107"/>
      <c r="CQ90" s="107"/>
      <c r="CR90" s="107"/>
      <c r="CS90" s="107"/>
      <c r="CT90" s="45"/>
      <c r="CU90" s="107"/>
      <c r="CV90" s="107"/>
      <c r="CW90" s="107"/>
      <c r="CX90" s="107"/>
      <c r="CY90" s="107"/>
      <c r="CZ90" s="107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</row>
    <row r="91" spans="1:173" s="46" customFormat="1" x14ac:dyDescent="0.2">
      <c r="B91" s="341"/>
      <c r="BT91" s="342"/>
      <c r="BU91" s="342"/>
      <c r="BW91" s="148"/>
      <c r="BX91" s="107"/>
      <c r="BY91" s="353">
        <v>23</v>
      </c>
      <c r="BZ91" s="350" t="s">
        <v>246</v>
      </c>
      <c r="CA91" s="108">
        <v>103.1</v>
      </c>
      <c r="CB91" s="108">
        <v>0.76119999999999999</v>
      </c>
      <c r="CC91" s="108">
        <v>0.98280000000000001</v>
      </c>
      <c r="CD91" s="108">
        <v>0.89729999999999999</v>
      </c>
      <c r="CE91" s="108">
        <v>1313.7</v>
      </c>
      <c r="CF91" s="108">
        <v>18.71</v>
      </c>
      <c r="CG91" s="108">
        <v>1.3295999999999999</v>
      </c>
      <c r="CH91" s="108">
        <v>1.3081</v>
      </c>
      <c r="CI91" s="108">
        <v>8.5307999999999993</v>
      </c>
      <c r="CJ91" s="108">
        <v>8.3181999999999992</v>
      </c>
      <c r="CK91" s="108">
        <v>6.6767000000000003</v>
      </c>
      <c r="CL91" s="108">
        <v>0.71640999999999999</v>
      </c>
      <c r="CM91" s="359">
        <v>1</v>
      </c>
      <c r="CN91" s="107"/>
      <c r="CO91" s="107"/>
      <c r="CP91" s="107"/>
      <c r="CQ91" s="107"/>
      <c r="CR91" s="107"/>
      <c r="CS91" s="107"/>
      <c r="CT91" s="45"/>
      <c r="CU91" s="107"/>
      <c r="CV91" s="107"/>
      <c r="CW91" s="107"/>
      <c r="CX91" s="107"/>
      <c r="CY91" s="107"/>
      <c r="CZ91" s="107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</row>
    <row r="92" spans="1:173" x14ac:dyDescent="0.2"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</row>
    <row r="93" spans="1:173" x14ac:dyDescent="0.2"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</row>
    <row r="95" spans="1:173" x14ac:dyDescent="0.2">
      <c r="BY95" s="117"/>
      <c r="BZ95" s="117"/>
      <c r="CA95" s="346">
        <f>AVERAGE(CA69:CA91)</f>
        <v>101.23956521739132</v>
      </c>
      <c r="CB95" s="346">
        <f t="shared" ref="CB95:CM95" si="10">AVERAGE(CB69:CB91)</f>
        <v>0.76252173913043497</v>
      </c>
      <c r="CC95" s="346">
        <f t="shared" si="10"/>
        <v>0.97013913043478273</v>
      </c>
      <c r="CD95" s="346">
        <f t="shared" si="10"/>
        <v>0.89228260869565235</v>
      </c>
      <c r="CE95" s="346">
        <f t="shared" si="10"/>
        <v>1340.2691304347829</v>
      </c>
      <c r="CF95" s="346">
        <f t="shared" si="10"/>
        <v>19.584695652173913</v>
      </c>
      <c r="CG95" s="346">
        <f t="shared" si="10"/>
        <v>1.3105304347826086</v>
      </c>
      <c r="CH95" s="346">
        <f t="shared" si="10"/>
        <v>1.2986739130434783</v>
      </c>
      <c r="CI95" s="346">
        <f t="shared" si="10"/>
        <v>8.4632695652173915</v>
      </c>
      <c r="CJ95" s="346">
        <f t="shared" si="10"/>
        <v>8.3043565217391286</v>
      </c>
      <c r="CK95" s="346">
        <f t="shared" si="10"/>
        <v>6.6375260869565222</v>
      </c>
      <c r="CL95" s="346">
        <f t="shared" si="10"/>
        <v>0.71469000000000016</v>
      </c>
      <c r="CM95" s="346">
        <f t="shared" si="10"/>
        <v>1</v>
      </c>
    </row>
    <row r="96" spans="1:173" x14ac:dyDescent="0.2">
      <c r="BY96" s="117"/>
      <c r="BZ96" s="117"/>
      <c r="CA96" s="346">
        <v>101.23956521739132</v>
      </c>
      <c r="CB96" s="346">
        <v>0.76252173913043497</v>
      </c>
      <c r="CC96" s="346">
        <v>0.97013913043478273</v>
      </c>
      <c r="CD96" s="346">
        <v>0.89228260869565235</v>
      </c>
      <c r="CE96" s="346">
        <v>1340.2691304347829</v>
      </c>
      <c r="CF96" s="346">
        <v>19.584695652173913</v>
      </c>
      <c r="CG96" s="346">
        <v>1.3105304347826086</v>
      </c>
      <c r="CH96" s="346">
        <v>1.2986739130434783</v>
      </c>
      <c r="CI96" s="346">
        <v>8.4632695652173915</v>
      </c>
      <c r="CJ96" s="346">
        <v>8.3043565217391286</v>
      </c>
      <c r="CK96" s="346">
        <v>6.6375260869565222</v>
      </c>
      <c r="CL96" s="346">
        <v>0.71469000000000016</v>
      </c>
      <c r="CM96" s="117">
        <v>1</v>
      </c>
    </row>
    <row r="97" spans="76:91" x14ac:dyDescent="0.2">
      <c r="BY97" s="301"/>
      <c r="BZ97" s="355"/>
      <c r="CA97" s="355">
        <f t="shared" ref="CA97:CM97" si="11">CA96-CA95</f>
        <v>0</v>
      </c>
      <c r="CB97" s="355">
        <f t="shared" si="11"/>
        <v>0</v>
      </c>
      <c r="CC97" s="355">
        <f t="shared" si="11"/>
        <v>0</v>
      </c>
      <c r="CD97" s="355">
        <f t="shared" si="11"/>
        <v>0</v>
      </c>
      <c r="CE97" s="355">
        <f t="shared" si="11"/>
        <v>0</v>
      </c>
      <c r="CF97" s="355">
        <f t="shared" si="11"/>
        <v>0</v>
      </c>
      <c r="CG97" s="355">
        <f t="shared" si="11"/>
        <v>0</v>
      </c>
      <c r="CH97" s="355">
        <f t="shared" si="11"/>
        <v>0</v>
      </c>
      <c r="CI97" s="355">
        <f t="shared" si="11"/>
        <v>0</v>
      </c>
      <c r="CJ97" s="355">
        <f t="shared" si="11"/>
        <v>0</v>
      </c>
      <c r="CK97" s="355">
        <f t="shared" si="11"/>
        <v>0</v>
      </c>
      <c r="CL97" s="355">
        <f t="shared" si="11"/>
        <v>0</v>
      </c>
      <c r="CM97" s="355">
        <f t="shared" si="11"/>
        <v>0</v>
      </c>
    </row>
    <row r="98" spans="76:91" x14ac:dyDescent="0.2">
      <c r="BY98" s="107" t="s">
        <v>30</v>
      </c>
      <c r="BZ98" s="107"/>
      <c r="CA98" s="346">
        <f t="shared" ref="CA98:CM98" si="12">MAX(CA69:CA91)</f>
        <v>103.1</v>
      </c>
      <c r="CB98" s="346">
        <f t="shared" si="12"/>
        <v>0.77470000000000006</v>
      </c>
      <c r="CC98" s="346">
        <f t="shared" si="12"/>
        <v>0.98299999999999998</v>
      </c>
      <c r="CD98" s="346">
        <f t="shared" si="12"/>
        <v>0.90190000000000003</v>
      </c>
      <c r="CE98" s="346">
        <f t="shared" si="12"/>
        <v>1364</v>
      </c>
      <c r="CF98" s="346">
        <f t="shared" si="12"/>
        <v>20.62</v>
      </c>
      <c r="CG98" s="346">
        <f t="shared" si="12"/>
        <v>1.3295999999999999</v>
      </c>
      <c r="CH98" s="346">
        <f t="shared" si="12"/>
        <v>1.3163</v>
      </c>
      <c r="CI98" s="346">
        <f t="shared" si="12"/>
        <v>8.5734999999999992</v>
      </c>
      <c r="CJ98" s="346">
        <f t="shared" si="12"/>
        <v>8.4838000000000005</v>
      </c>
      <c r="CK98" s="346">
        <f t="shared" si="12"/>
        <v>6.7054</v>
      </c>
      <c r="CL98" s="346">
        <f t="shared" si="12"/>
        <v>0.71870000000000001</v>
      </c>
      <c r="CM98" s="346">
        <f t="shared" si="12"/>
        <v>1</v>
      </c>
    </row>
    <row r="99" spans="76:91" x14ac:dyDescent="0.2">
      <c r="BY99" s="107" t="s">
        <v>31</v>
      </c>
      <c r="BZ99" s="107"/>
      <c r="CA99" s="346">
        <f t="shared" ref="CA99:CM99" si="13">MIN(CA69:CA91)</f>
        <v>100.11</v>
      </c>
      <c r="CB99" s="346">
        <f t="shared" si="13"/>
        <v>0.75019999999999998</v>
      </c>
      <c r="CC99" s="346">
        <f t="shared" si="13"/>
        <v>0.95640000000000003</v>
      </c>
      <c r="CD99" s="346">
        <f t="shared" si="13"/>
        <v>0.88260000000000005</v>
      </c>
      <c r="CE99" s="346">
        <f t="shared" si="13"/>
        <v>1313.7</v>
      </c>
      <c r="CF99" s="346">
        <f t="shared" si="13"/>
        <v>18.524999999999999</v>
      </c>
      <c r="CG99" s="346">
        <f t="shared" si="13"/>
        <v>1.2943</v>
      </c>
      <c r="CH99" s="346">
        <f t="shared" si="13"/>
        <v>1.2807999999999999</v>
      </c>
      <c r="CI99" s="346">
        <f t="shared" si="13"/>
        <v>8.3475000000000001</v>
      </c>
      <c r="CJ99" s="346">
        <f t="shared" si="13"/>
        <v>8.1684999999999999</v>
      </c>
      <c r="CK99" s="346">
        <f t="shared" si="13"/>
        <v>6.5675999999999997</v>
      </c>
      <c r="CL99" s="346">
        <f t="shared" si="13"/>
        <v>0.71099999999999997</v>
      </c>
      <c r="CM99" s="346">
        <f t="shared" si="13"/>
        <v>1</v>
      </c>
    </row>
    <row r="101" spans="76:91" x14ac:dyDescent="0.2">
      <c r="CA101" s="346">
        <f>CA98-CA99</f>
        <v>2.9899999999999949</v>
      </c>
      <c r="CB101" s="346">
        <f t="shared" ref="CB101:CM101" si="14">CB98-CB99</f>
        <v>2.4500000000000077E-2</v>
      </c>
      <c r="CC101" s="346">
        <f t="shared" si="14"/>
        <v>2.6599999999999957E-2</v>
      </c>
      <c r="CD101" s="346">
        <f t="shared" si="14"/>
        <v>1.9299999999999984E-2</v>
      </c>
      <c r="CE101" s="346">
        <f t="shared" si="14"/>
        <v>50.299999999999955</v>
      </c>
      <c r="CF101" s="346">
        <f t="shared" si="14"/>
        <v>2.0950000000000024</v>
      </c>
      <c r="CG101" s="346">
        <f t="shared" si="14"/>
        <v>3.5299999999999887E-2</v>
      </c>
      <c r="CH101" s="346">
        <f t="shared" si="14"/>
        <v>3.5500000000000087E-2</v>
      </c>
      <c r="CI101" s="346">
        <f t="shared" si="14"/>
        <v>0.22599999999999909</v>
      </c>
      <c r="CJ101" s="346">
        <f t="shared" si="14"/>
        <v>0.31530000000000058</v>
      </c>
      <c r="CK101" s="346">
        <f t="shared" si="14"/>
        <v>0.13780000000000037</v>
      </c>
      <c r="CL101" s="346">
        <f t="shared" si="14"/>
        <v>7.7000000000000401E-3</v>
      </c>
      <c r="CM101" s="346">
        <f t="shared" si="14"/>
        <v>0</v>
      </c>
    </row>
    <row r="107" spans="76:91" x14ac:dyDescent="0.2">
      <c r="BX107" s="353">
        <v>1</v>
      </c>
    </row>
    <row r="108" spans="76:91" x14ac:dyDescent="0.2">
      <c r="BX108" s="353">
        <v>2</v>
      </c>
      <c r="BY108" s="160" t="s">
        <v>29</v>
      </c>
    </row>
    <row r="109" spans="76:91" x14ac:dyDescent="0.2">
      <c r="BX109" s="353">
        <v>3</v>
      </c>
      <c r="BY109" s="160" t="s">
        <v>203</v>
      </c>
      <c r="BZ109" s="160" t="s">
        <v>204</v>
      </c>
      <c r="CA109" s="160" t="s">
        <v>205</v>
      </c>
      <c r="CB109" s="160" t="s">
        <v>206</v>
      </c>
      <c r="CC109" s="160" t="s">
        <v>207</v>
      </c>
      <c r="CD109" s="107" t="s">
        <v>208</v>
      </c>
      <c r="CE109" s="160" t="s">
        <v>209</v>
      </c>
      <c r="CF109" s="160" t="s">
        <v>210</v>
      </c>
      <c r="CG109" s="160" t="s">
        <v>211</v>
      </c>
      <c r="CH109" s="160" t="s">
        <v>212</v>
      </c>
      <c r="CI109" s="160" t="s">
        <v>213</v>
      </c>
      <c r="CJ109" s="160" t="s">
        <v>214</v>
      </c>
      <c r="CK109" s="160" t="s">
        <v>215</v>
      </c>
      <c r="CL109" s="108" t="s">
        <v>216</v>
      </c>
    </row>
    <row r="110" spans="76:91" x14ac:dyDescent="0.2">
      <c r="BX110" s="353">
        <v>4</v>
      </c>
      <c r="BY110" s="350" t="s">
        <v>199</v>
      </c>
      <c r="BZ110" s="160">
        <v>120.51</v>
      </c>
      <c r="CA110" s="160">
        <v>164.57</v>
      </c>
      <c r="CB110" s="160">
        <v>126.8</v>
      </c>
      <c r="CC110" s="160">
        <v>137.27000000000001</v>
      </c>
      <c r="CD110" s="107">
        <v>164818.9</v>
      </c>
      <c r="CE110" s="160">
        <v>2372.54</v>
      </c>
      <c r="CF110" s="160">
        <v>92.42</v>
      </c>
      <c r="CG110" s="160">
        <v>95.47</v>
      </c>
      <c r="CH110" s="160">
        <v>14.61</v>
      </c>
      <c r="CI110" s="160">
        <v>14.77</v>
      </c>
      <c r="CJ110" s="160">
        <v>18.47</v>
      </c>
      <c r="CK110" s="160">
        <v>123.57</v>
      </c>
      <c r="CL110" s="108">
        <v>172.85</v>
      </c>
    </row>
    <row r="111" spans="76:91" x14ac:dyDescent="0.2">
      <c r="BX111" s="353">
        <v>5</v>
      </c>
      <c r="BY111" s="350" t="s">
        <v>200</v>
      </c>
      <c r="BZ111" s="160">
        <v>120.02</v>
      </c>
      <c r="CA111" s="160">
        <v>163.38</v>
      </c>
      <c r="CB111" s="160">
        <v>126.4</v>
      </c>
      <c r="CC111" s="160">
        <v>137.05000000000001</v>
      </c>
      <c r="CD111" s="107">
        <v>166369.53</v>
      </c>
      <c r="CE111" s="160">
        <v>2504.0500000000002</v>
      </c>
      <c r="CF111" s="160">
        <v>92.63</v>
      </c>
      <c r="CG111" s="160">
        <v>95.64</v>
      </c>
      <c r="CH111" s="160">
        <v>14.59</v>
      </c>
      <c r="CI111" s="160">
        <v>14.79</v>
      </c>
      <c r="CJ111" s="160">
        <v>18.420000000000002</v>
      </c>
      <c r="CK111" s="160">
        <v>123.14</v>
      </c>
      <c r="CL111" s="108">
        <v>171.9</v>
      </c>
    </row>
    <row r="112" spans="76:91" x14ac:dyDescent="0.2">
      <c r="BX112" s="353">
        <v>6</v>
      </c>
      <c r="BY112" s="350" t="s">
        <v>183</v>
      </c>
      <c r="BZ112" s="160">
        <v>122.92</v>
      </c>
      <c r="CA112" s="160">
        <v>159.94</v>
      </c>
      <c r="CB112" s="160">
        <v>126.14</v>
      </c>
      <c r="CC112" s="160">
        <v>136.72</v>
      </c>
      <c r="CD112" s="107">
        <v>169266.19</v>
      </c>
      <c r="CE112" s="160">
        <v>2504.7600000000002</v>
      </c>
      <c r="CF112" s="160">
        <v>92.16</v>
      </c>
      <c r="CG112" s="160">
        <v>95.17</v>
      </c>
      <c r="CH112" s="160">
        <v>14.43</v>
      </c>
      <c r="CI112" s="160">
        <v>14.6</v>
      </c>
      <c r="CJ112" s="160">
        <v>18.36</v>
      </c>
      <c r="CK112" s="160">
        <v>123.57</v>
      </c>
      <c r="CL112" s="108">
        <v>172.61</v>
      </c>
    </row>
    <row r="113" spans="76:90" x14ac:dyDescent="0.2">
      <c r="BX113" s="353">
        <v>7</v>
      </c>
      <c r="BY113" s="350" t="s">
        <v>184</v>
      </c>
      <c r="BZ113" s="160">
        <v>122.23</v>
      </c>
      <c r="CA113" s="160">
        <v>160.11000000000001</v>
      </c>
      <c r="CB113" s="160">
        <v>126.33</v>
      </c>
      <c r="CC113" s="160">
        <v>136.76</v>
      </c>
      <c r="CD113" s="107">
        <v>168555.5</v>
      </c>
      <c r="CE113" s="160">
        <v>2474.8000000000002</v>
      </c>
      <c r="CF113" s="160">
        <v>92.81</v>
      </c>
      <c r="CG113" s="160">
        <v>95.34</v>
      </c>
      <c r="CH113" s="160">
        <v>14.44</v>
      </c>
      <c r="CI113" s="160">
        <v>14.61</v>
      </c>
      <c r="CJ113" s="160">
        <v>18.38</v>
      </c>
      <c r="CK113" s="160">
        <v>123.37</v>
      </c>
      <c r="CL113" s="108">
        <v>171.84</v>
      </c>
    </row>
    <row r="114" spans="76:90" x14ac:dyDescent="0.2">
      <c r="BX114" s="353">
        <v>8</v>
      </c>
      <c r="BY114" s="350" t="s">
        <v>185</v>
      </c>
      <c r="BZ114" s="160">
        <v>122.58</v>
      </c>
      <c r="CA114" s="160">
        <v>159.84</v>
      </c>
      <c r="CB114" s="160">
        <v>125.97</v>
      </c>
      <c r="CC114" s="160">
        <v>136.71</v>
      </c>
      <c r="CD114" s="107">
        <v>167318.01</v>
      </c>
      <c r="CE114" s="160">
        <v>2430.34</v>
      </c>
      <c r="CF114" s="160">
        <v>92.68</v>
      </c>
      <c r="CG114" s="160">
        <v>94.89</v>
      </c>
      <c r="CH114" s="160">
        <v>14.42</v>
      </c>
      <c r="CI114" s="160">
        <v>14.52</v>
      </c>
      <c r="CJ114" s="160">
        <v>18.36</v>
      </c>
      <c r="CK114" s="160">
        <v>123.43</v>
      </c>
      <c r="CL114" s="108">
        <v>171.96</v>
      </c>
    </row>
    <row r="115" spans="76:90" x14ac:dyDescent="0.2">
      <c r="BX115" s="353">
        <v>9</v>
      </c>
      <c r="BY115" s="350" t="s">
        <v>186</v>
      </c>
      <c r="BZ115" s="160">
        <v>121.25</v>
      </c>
      <c r="CA115" s="160">
        <v>159.62</v>
      </c>
      <c r="CB115" s="160">
        <v>125.75</v>
      </c>
      <c r="CC115" s="160">
        <v>136.72</v>
      </c>
      <c r="CD115" s="107">
        <v>168276.2</v>
      </c>
      <c r="CE115" s="160">
        <v>2511.88</v>
      </c>
      <c r="CF115" s="160">
        <v>93.4</v>
      </c>
      <c r="CG115" s="160">
        <v>94.66</v>
      </c>
      <c r="CH115" s="160">
        <v>14.41</v>
      </c>
      <c r="CI115" s="160">
        <v>14.52</v>
      </c>
      <c r="CJ115" s="160">
        <v>18.37</v>
      </c>
      <c r="CK115" s="160">
        <v>123.86</v>
      </c>
      <c r="CL115" s="108">
        <v>172.48</v>
      </c>
    </row>
    <row r="116" spans="76:90" x14ac:dyDescent="0.2">
      <c r="BX116" s="353">
        <v>10</v>
      </c>
      <c r="BY116" s="350" t="s">
        <v>202</v>
      </c>
      <c r="BZ116" s="160">
        <v>118.98</v>
      </c>
      <c r="CA116" s="160">
        <v>161.97999999999999</v>
      </c>
      <c r="CB116" s="160">
        <v>125.58</v>
      </c>
      <c r="CC116" s="160">
        <v>136.76</v>
      </c>
      <c r="CD116" s="107">
        <v>166543.21</v>
      </c>
      <c r="CE116" s="160">
        <v>2507.75</v>
      </c>
      <c r="CF116" s="160">
        <v>93.86</v>
      </c>
      <c r="CG116" s="160">
        <v>94.45</v>
      </c>
      <c r="CH116" s="160">
        <v>14.47</v>
      </c>
      <c r="CI116" s="160">
        <v>14.59</v>
      </c>
      <c r="CJ116" s="160">
        <v>18.399999999999999</v>
      </c>
      <c r="CK116" s="160">
        <v>123.11</v>
      </c>
      <c r="CL116" s="108">
        <v>171.08</v>
      </c>
    </row>
    <row r="117" spans="76:90" x14ac:dyDescent="0.2">
      <c r="BX117" s="353"/>
      <c r="BY117" s="350"/>
    </row>
    <row r="118" spans="76:90" x14ac:dyDescent="0.2">
      <c r="BX118" s="353"/>
      <c r="BY118" s="350"/>
    </row>
    <row r="119" spans="76:90" x14ac:dyDescent="0.2">
      <c r="BX119" s="353"/>
      <c r="BY119" s="350"/>
    </row>
    <row r="120" spans="76:90" x14ac:dyDescent="0.2">
      <c r="BX120" s="353"/>
      <c r="BY120" s="350"/>
    </row>
    <row r="121" spans="76:90" x14ac:dyDescent="0.2">
      <c r="BX121" s="353"/>
      <c r="BY121" s="350"/>
    </row>
    <row r="122" spans="76:90" x14ac:dyDescent="0.2">
      <c r="BX122" s="353"/>
      <c r="BY122" s="350"/>
    </row>
    <row r="123" spans="76:90" x14ac:dyDescent="0.2">
      <c r="BX123" s="353"/>
      <c r="BY123" s="350"/>
    </row>
    <row r="124" spans="76:90" x14ac:dyDescent="0.2">
      <c r="BX124" s="353"/>
      <c r="BY124" s="350"/>
    </row>
    <row r="125" spans="76:90" x14ac:dyDescent="0.2">
      <c r="BX125" s="353"/>
      <c r="BY125" s="350"/>
    </row>
    <row r="126" spans="76:90" x14ac:dyDescent="0.2">
      <c r="BY126" s="350"/>
    </row>
    <row r="127" spans="76:90" x14ac:dyDescent="0.2">
      <c r="BY127" s="350"/>
    </row>
    <row r="128" spans="76:90" x14ac:dyDescent="0.2">
      <c r="BY128" s="350"/>
    </row>
    <row r="131" spans="77:92" x14ac:dyDescent="0.2">
      <c r="BY131" s="349"/>
      <c r="BZ131" s="349"/>
      <c r="CA131" s="349"/>
      <c r="CB131" s="349"/>
      <c r="CC131" s="349"/>
      <c r="CD131" s="349"/>
      <c r="CE131" s="349"/>
      <c r="CF131" s="350"/>
      <c r="CG131" s="350"/>
      <c r="CH131" s="350"/>
      <c r="CI131" s="350"/>
      <c r="CJ131" s="350"/>
      <c r="CK131" s="350"/>
      <c r="CL131" s="351"/>
      <c r="CM131" s="148"/>
      <c r="CN131" s="275"/>
    </row>
    <row r="132" spans="77:92" x14ac:dyDescent="0.2">
      <c r="BY132" s="349"/>
      <c r="BZ132" s="349"/>
      <c r="CA132" s="349"/>
      <c r="CB132" s="349"/>
      <c r="CC132" s="349"/>
      <c r="CD132" s="349"/>
      <c r="CE132" s="349"/>
      <c r="CF132" s="350"/>
      <c r="CG132" s="350"/>
      <c r="CH132" s="350"/>
      <c r="CI132" s="350"/>
      <c r="CJ132" s="350"/>
      <c r="CK132" s="350"/>
      <c r="CL132" s="351"/>
      <c r="CM132" s="148"/>
      <c r="CN132" s="275"/>
    </row>
    <row r="133" spans="77:92" x14ac:dyDescent="0.2">
      <c r="BY133" s="349"/>
      <c r="BZ133" s="349"/>
      <c r="CA133" s="275"/>
      <c r="CB133" s="275"/>
      <c r="CC133" s="275"/>
      <c r="CD133" s="275"/>
      <c r="CE133" s="107"/>
      <c r="CN133" s="275"/>
    </row>
    <row r="134" spans="77:92" x14ac:dyDescent="0.2">
      <c r="BY134" s="353"/>
      <c r="BZ134" s="350"/>
      <c r="CA134" s="354"/>
      <c r="CB134" s="354"/>
      <c r="CC134" s="354"/>
      <c r="CD134" s="354"/>
      <c r="CE134" s="354"/>
      <c r="CF134" s="354"/>
      <c r="CG134" s="354"/>
      <c r="CH134" s="354"/>
      <c r="CI134" s="354"/>
      <c r="CJ134" s="354"/>
      <c r="CK134" s="354"/>
      <c r="CL134" s="354"/>
      <c r="CM134" s="354"/>
      <c r="CN134" s="164"/>
    </row>
    <row r="135" spans="77:92" x14ac:dyDescent="0.2">
      <c r="BY135" s="353"/>
      <c r="BZ135" s="350"/>
      <c r="CA135" s="354"/>
      <c r="CB135" s="354"/>
      <c r="CC135" s="354"/>
      <c r="CD135" s="354"/>
      <c r="CE135" s="354"/>
      <c r="CF135" s="354"/>
      <c r="CG135" s="354"/>
      <c r="CH135" s="354"/>
      <c r="CI135" s="354"/>
      <c r="CJ135" s="354"/>
      <c r="CK135" s="354"/>
      <c r="CL135" s="354"/>
      <c r="CM135" s="354"/>
      <c r="CN135" s="164"/>
    </row>
    <row r="136" spans="77:92" x14ac:dyDescent="0.2">
      <c r="BY136" s="353"/>
      <c r="BZ136" s="350"/>
      <c r="CA136" s="354"/>
      <c r="CB136" s="354"/>
      <c r="CC136" s="354"/>
      <c r="CD136" s="354"/>
      <c r="CE136" s="354"/>
      <c r="CF136" s="354"/>
      <c r="CG136" s="354"/>
      <c r="CH136" s="354"/>
      <c r="CI136" s="354"/>
      <c r="CJ136" s="354"/>
      <c r="CK136" s="354"/>
      <c r="CL136" s="354"/>
      <c r="CM136" s="354"/>
      <c r="CN136" s="164"/>
    </row>
    <row r="137" spans="77:92" x14ac:dyDescent="0.2">
      <c r="BY137" s="353"/>
      <c r="BZ137" s="350"/>
      <c r="CA137" s="354"/>
      <c r="CB137" s="354"/>
      <c r="CC137" s="354"/>
      <c r="CD137" s="354"/>
      <c r="CE137" s="354"/>
      <c r="CF137" s="354"/>
      <c r="CG137" s="354"/>
      <c r="CH137" s="354"/>
      <c r="CI137" s="354"/>
      <c r="CJ137" s="354"/>
      <c r="CK137" s="354"/>
      <c r="CL137" s="354"/>
      <c r="CM137" s="354"/>
      <c r="CN137" s="164"/>
    </row>
    <row r="138" spans="77:92" x14ac:dyDescent="0.2">
      <c r="BY138" s="353"/>
      <c r="BZ138" s="350"/>
      <c r="CA138" s="354"/>
      <c r="CB138" s="354"/>
      <c r="CC138" s="354"/>
      <c r="CD138" s="354"/>
      <c r="CE138" s="354"/>
      <c r="CF138" s="354"/>
      <c r="CG138" s="354"/>
      <c r="CH138" s="354"/>
      <c r="CI138" s="354"/>
      <c r="CJ138" s="354"/>
      <c r="CK138" s="354"/>
      <c r="CL138" s="354"/>
      <c r="CM138" s="354"/>
      <c r="CN138" s="164"/>
    </row>
    <row r="139" spans="77:92" x14ac:dyDescent="0.2">
      <c r="BY139" s="353"/>
      <c r="BZ139" s="350"/>
      <c r="CA139" s="354"/>
      <c r="CB139" s="354"/>
      <c r="CC139" s="354"/>
      <c r="CD139" s="354"/>
      <c r="CE139" s="354"/>
      <c r="CF139" s="354"/>
      <c r="CG139" s="354"/>
      <c r="CH139" s="354"/>
      <c r="CI139" s="354"/>
      <c r="CJ139" s="354"/>
      <c r="CK139" s="354"/>
      <c r="CL139" s="354"/>
      <c r="CM139" s="354"/>
      <c r="CN139" s="164"/>
    </row>
    <row r="140" spans="77:92" x14ac:dyDescent="0.2">
      <c r="BY140" s="353"/>
      <c r="BZ140" s="350"/>
      <c r="CA140" s="354"/>
      <c r="CB140" s="354"/>
      <c r="CC140" s="354"/>
      <c r="CD140" s="354"/>
      <c r="CE140" s="354"/>
      <c r="CF140" s="354"/>
      <c r="CG140" s="354"/>
      <c r="CH140" s="354"/>
      <c r="CI140" s="354"/>
      <c r="CJ140" s="354"/>
      <c r="CK140" s="354"/>
      <c r="CL140" s="354"/>
      <c r="CM140" s="354"/>
      <c r="CN140" s="164"/>
    </row>
    <row r="141" spans="77:92" x14ac:dyDescent="0.2">
      <c r="BY141" s="353"/>
      <c r="BZ141" s="350"/>
      <c r="CA141" s="354"/>
      <c r="CB141" s="354"/>
      <c r="CC141" s="354"/>
      <c r="CD141" s="354"/>
      <c r="CE141" s="354"/>
      <c r="CF141" s="354"/>
      <c r="CG141" s="354"/>
      <c r="CH141" s="354"/>
      <c r="CI141" s="354"/>
      <c r="CJ141" s="354"/>
      <c r="CK141" s="354"/>
      <c r="CL141" s="354"/>
      <c r="CM141" s="354"/>
      <c r="CN141" s="164"/>
    </row>
    <row r="142" spans="77:92" x14ac:dyDescent="0.2">
      <c r="BY142" s="353"/>
      <c r="BZ142" s="350"/>
      <c r="CA142" s="354"/>
      <c r="CB142" s="354"/>
      <c r="CC142" s="354"/>
      <c r="CD142" s="354"/>
      <c r="CE142" s="354"/>
      <c r="CF142" s="354"/>
      <c r="CG142" s="354"/>
      <c r="CH142" s="354"/>
      <c r="CI142" s="354"/>
      <c r="CJ142" s="354"/>
      <c r="CK142" s="354"/>
      <c r="CL142" s="354"/>
      <c r="CM142" s="354"/>
      <c r="CN142" s="164"/>
    </row>
    <row r="143" spans="77:92" x14ac:dyDescent="0.2">
      <c r="BY143" s="353"/>
      <c r="BZ143" s="350"/>
      <c r="CA143" s="354"/>
      <c r="CB143" s="354"/>
      <c r="CC143" s="354"/>
      <c r="CD143" s="354"/>
      <c r="CE143" s="354"/>
      <c r="CF143" s="354"/>
      <c r="CG143" s="354"/>
      <c r="CH143" s="354"/>
      <c r="CI143" s="354"/>
      <c r="CJ143" s="354"/>
      <c r="CK143" s="354"/>
      <c r="CL143" s="354"/>
      <c r="CM143" s="354"/>
      <c r="CN143" s="164"/>
    </row>
    <row r="144" spans="77:92" x14ac:dyDescent="0.2">
      <c r="BY144" s="353"/>
      <c r="BZ144" s="350"/>
      <c r="CA144" s="354"/>
      <c r="CB144" s="354"/>
      <c r="CC144" s="354"/>
      <c r="CD144" s="354"/>
      <c r="CE144" s="354"/>
      <c r="CF144" s="354"/>
      <c r="CG144" s="354"/>
      <c r="CH144" s="354"/>
      <c r="CI144" s="354"/>
      <c r="CJ144" s="354"/>
      <c r="CK144" s="354"/>
      <c r="CL144" s="354"/>
      <c r="CM144" s="354"/>
      <c r="CN144" s="164"/>
    </row>
    <row r="145" spans="77:92" x14ac:dyDescent="0.2">
      <c r="BY145" s="353"/>
      <c r="BZ145" s="350"/>
      <c r="CA145" s="354"/>
      <c r="CB145" s="354"/>
      <c r="CC145" s="354"/>
      <c r="CD145" s="354"/>
      <c r="CE145" s="354"/>
      <c r="CF145" s="354"/>
      <c r="CG145" s="354"/>
      <c r="CH145" s="354"/>
      <c r="CI145" s="354"/>
      <c r="CJ145" s="354"/>
      <c r="CK145" s="354"/>
      <c r="CL145" s="354"/>
      <c r="CM145" s="354"/>
      <c r="CN145" s="164"/>
    </row>
    <row r="146" spans="77:92" x14ac:dyDescent="0.2">
      <c r="BY146" s="353"/>
      <c r="BZ146" s="350"/>
      <c r="CA146" s="354"/>
      <c r="CB146" s="354"/>
      <c r="CC146" s="354"/>
      <c r="CD146" s="354"/>
      <c r="CE146" s="354"/>
      <c r="CF146" s="354"/>
      <c r="CG146" s="354"/>
      <c r="CH146" s="354"/>
      <c r="CI146" s="354"/>
      <c r="CJ146" s="354"/>
      <c r="CK146" s="354"/>
      <c r="CL146" s="354"/>
      <c r="CM146" s="354"/>
      <c r="CN146" s="164"/>
    </row>
    <row r="147" spans="77:92" x14ac:dyDescent="0.2">
      <c r="BY147" s="353"/>
      <c r="BZ147" s="350"/>
      <c r="CA147" s="354"/>
      <c r="CB147" s="354"/>
      <c r="CC147" s="354"/>
      <c r="CD147" s="354"/>
      <c r="CE147" s="354"/>
      <c r="CF147" s="354"/>
      <c r="CG147" s="354"/>
      <c r="CH147" s="354"/>
      <c r="CI147" s="354"/>
      <c r="CJ147" s="354"/>
      <c r="CK147" s="354"/>
      <c r="CL147" s="354"/>
      <c r="CM147" s="354"/>
      <c r="CN147" s="164"/>
    </row>
    <row r="148" spans="77:92" x14ac:dyDescent="0.2">
      <c r="BY148" s="353"/>
      <c r="BZ148" s="350"/>
      <c r="CA148" s="354"/>
      <c r="CB148" s="354"/>
      <c r="CC148" s="354"/>
      <c r="CD148" s="354"/>
      <c r="CE148" s="354"/>
      <c r="CF148" s="354"/>
      <c r="CG148" s="354"/>
      <c r="CH148" s="354"/>
      <c r="CI148" s="354"/>
      <c r="CJ148" s="354"/>
      <c r="CK148" s="354"/>
      <c r="CL148" s="354"/>
      <c r="CM148" s="354"/>
      <c r="CN148" s="164"/>
    </row>
    <row r="149" spans="77:92" x14ac:dyDescent="0.2">
      <c r="BY149" s="353"/>
      <c r="BZ149" s="350"/>
      <c r="CA149" s="354"/>
      <c r="CB149" s="354"/>
      <c r="CC149" s="354"/>
      <c r="CD149" s="354"/>
      <c r="CE149" s="354"/>
      <c r="CF149" s="354"/>
      <c r="CG149" s="354"/>
      <c r="CH149" s="354"/>
      <c r="CI149" s="354"/>
      <c r="CJ149" s="354"/>
      <c r="CK149" s="354"/>
      <c r="CL149" s="354"/>
      <c r="CM149" s="354"/>
      <c r="CN149" s="164"/>
    </row>
    <row r="150" spans="77:92" x14ac:dyDescent="0.2">
      <c r="BY150" s="353"/>
      <c r="BZ150" s="350"/>
      <c r="CA150" s="354"/>
      <c r="CB150" s="354"/>
      <c r="CC150" s="354"/>
      <c r="CD150" s="354"/>
      <c r="CE150" s="354"/>
      <c r="CF150" s="354"/>
      <c r="CG150" s="354"/>
      <c r="CH150" s="354"/>
      <c r="CI150" s="354"/>
      <c r="CJ150" s="354"/>
      <c r="CK150" s="354"/>
      <c r="CL150" s="354"/>
      <c r="CM150" s="354"/>
      <c r="CN150" s="164"/>
    </row>
    <row r="151" spans="77:92" x14ac:dyDescent="0.2">
      <c r="BY151" s="353"/>
      <c r="BZ151" s="350"/>
      <c r="CA151" s="354"/>
      <c r="CB151" s="354"/>
      <c r="CC151" s="354"/>
      <c r="CD151" s="354"/>
      <c r="CE151" s="354"/>
      <c r="CF151" s="354"/>
      <c r="CG151" s="354"/>
      <c r="CH151" s="354"/>
      <c r="CI151" s="354"/>
      <c r="CJ151" s="354"/>
      <c r="CK151" s="354"/>
      <c r="CL151" s="354"/>
      <c r="CM151" s="354"/>
      <c r="CN151" s="164"/>
    </row>
    <row r="152" spans="77:92" x14ac:dyDescent="0.2">
      <c r="BY152" s="353"/>
      <c r="BZ152" s="350"/>
      <c r="CA152" s="354"/>
      <c r="CB152" s="354"/>
      <c r="CC152" s="354"/>
      <c r="CD152" s="354"/>
      <c r="CE152" s="354"/>
      <c r="CF152" s="354"/>
      <c r="CG152" s="354"/>
      <c r="CH152" s="354"/>
      <c r="CI152" s="354"/>
      <c r="CJ152" s="354"/>
      <c r="CK152" s="354"/>
      <c r="CL152" s="354"/>
      <c r="CM152" s="354"/>
      <c r="CN152" s="164"/>
    </row>
  </sheetData>
  <mergeCells count="24">
    <mergeCell ref="BE6:BF6"/>
    <mergeCell ref="BT6:BU6"/>
    <mergeCell ref="AM6:AN6"/>
    <mergeCell ref="AP6:AQ6"/>
    <mergeCell ref="AS6:AT6"/>
    <mergeCell ref="AV6:AW6"/>
    <mergeCell ref="AY6:AZ6"/>
    <mergeCell ref="BB6:BC6"/>
    <mergeCell ref="BK6:BL6"/>
    <mergeCell ref="BH6:BI6"/>
    <mergeCell ref="BN6:BO6"/>
    <mergeCell ref="BQ6:BR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152"/>
  <sheetViews>
    <sheetView zoomScale="80" zoomScaleNormal="80" workbookViewId="0">
      <pane xSplit="2" ySplit="6" topLeftCell="BI7" activePane="bottomRight" state="frozen"/>
      <selection pane="topRight" activeCell="C1" sqref="C1"/>
      <selection pane="bottomLeft" activeCell="A7" sqref="A7"/>
      <selection pane="bottomRight" activeCell="BK46" sqref="BK46"/>
    </sheetView>
  </sheetViews>
  <sheetFormatPr defaultColWidth="9.140625" defaultRowHeight="12.75" x14ac:dyDescent="0.2"/>
  <cols>
    <col min="1" max="1" width="15.28515625" style="35" customWidth="1"/>
    <col min="2" max="2" width="33.42578125" style="162" customWidth="1"/>
    <col min="3" max="3" width="23.42578125" style="158" customWidth="1"/>
    <col min="4" max="4" width="17.85546875" style="158" customWidth="1"/>
    <col min="5" max="5" width="9.42578125" style="158" customWidth="1"/>
    <col min="6" max="6" width="17.85546875" style="158" customWidth="1"/>
    <col min="7" max="7" width="20.28515625" style="158" customWidth="1"/>
    <col min="8" max="8" width="11" style="158" customWidth="1"/>
    <col min="9" max="9" width="20.28515625" style="158" customWidth="1"/>
    <col min="10" max="10" width="18.42578125" style="158" customWidth="1"/>
    <col min="11" max="11" width="9.5703125" style="158" customWidth="1"/>
    <col min="12" max="12" width="22.42578125" style="158" customWidth="1"/>
    <col min="13" max="13" width="16.140625" style="158" customWidth="1"/>
    <col min="14" max="14" width="11" style="158" customWidth="1"/>
    <col min="15" max="15" width="21" style="158" customWidth="1"/>
    <col min="16" max="16" width="18.5703125" style="158" customWidth="1"/>
    <col min="17" max="17" width="10.28515625" style="158" customWidth="1"/>
    <col min="18" max="18" width="19.5703125" style="158" customWidth="1"/>
    <col min="19" max="19" width="18.42578125" style="158" customWidth="1"/>
    <col min="20" max="20" width="10.7109375" style="158" customWidth="1"/>
    <col min="21" max="22" width="18.42578125" style="158" customWidth="1"/>
    <col min="23" max="23" width="10.5703125" style="158" customWidth="1"/>
    <col min="24" max="24" width="19.5703125" style="158" customWidth="1"/>
    <col min="25" max="25" width="18.28515625" style="158" customWidth="1"/>
    <col min="26" max="26" width="10" style="158" customWidth="1"/>
    <col min="27" max="27" width="20.42578125" style="158" customWidth="1"/>
    <col min="28" max="28" width="19.28515625" style="158" customWidth="1"/>
    <col min="29" max="29" width="10.7109375" style="158" customWidth="1"/>
    <col min="30" max="30" width="20.42578125" style="158" customWidth="1"/>
    <col min="31" max="31" width="17.5703125" style="158" customWidth="1"/>
    <col min="32" max="32" width="9.85546875" style="158" customWidth="1"/>
    <col min="33" max="33" width="18.42578125" style="158" customWidth="1"/>
    <col min="34" max="34" width="17.140625" style="158" customWidth="1"/>
    <col min="35" max="35" width="10.28515625" style="158" customWidth="1"/>
    <col min="36" max="36" width="20.140625" style="158" customWidth="1"/>
    <col min="37" max="37" width="18.7109375" style="158" customWidth="1"/>
    <col min="38" max="38" width="9.85546875" style="158" customWidth="1"/>
    <col min="39" max="39" width="20.28515625" style="158" customWidth="1"/>
    <col min="40" max="40" width="18.85546875" style="158" customWidth="1"/>
    <col min="41" max="41" width="9.140625" style="158" customWidth="1"/>
    <col min="42" max="42" width="21.28515625" style="158" customWidth="1"/>
    <col min="43" max="43" width="19.85546875" style="158" customWidth="1"/>
    <col min="44" max="44" width="10" style="158" customWidth="1"/>
    <col min="45" max="46" width="19.85546875" style="158" customWidth="1"/>
    <col min="47" max="47" width="10.5703125" style="158" customWidth="1"/>
    <col min="48" max="48" width="18" style="158" customWidth="1"/>
    <col min="49" max="49" width="16.140625" style="158" customWidth="1"/>
    <col min="50" max="50" width="8.7109375" style="158" customWidth="1"/>
    <col min="51" max="51" width="21.7109375" style="158" customWidth="1"/>
    <col min="52" max="52" width="18" style="158" customWidth="1"/>
    <col min="53" max="53" width="9.85546875" style="158" customWidth="1"/>
    <col min="54" max="54" width="17.7109375" style="158" customWidth="1"/>
    <col min="55" max="55" width="18.42578125" style="158" customWidth="1"/>
    <col min="56" max="56" width="10.5703125" style="158" customWidth="1"/>
    <col min="57" max="57" width="18.28515625" style="158" customWidth="1"/>
    <col min="58" max="58" width="16.42578125" style="158" customWidth="1"/>
    <col min="59" max="59" width="9.42578125" style="158" customWidth="1"/>
    <col min="60" max="61" width="16.42578125" style="158" customWidth="1"/>
    <col min="62" max="62" width="13" style="158" customWidth="1"/>
    <col min="63" max="64" width="16.42578125" style="158" customWidth="1"/>
    <col min="65" max="65" width="8.28515625" style="158" customWidth="1"/>
    <col min="66" max="66" width="18.5703125" style="161" customWidth="1"/>
    <col min="67" max="67" width="16.7109375" style="161" customWidth="1"/>
    <col min="68" max="68" width="20.28515625" style="158" customWidth="1"/>
    <col min="69" max="69" width="20.28515625" style="163" customWidth="1"/>
    <col min="70" max="70" width="14.7109375" style="160" customWidth="1"/>
    <col min="71" max="71" width="14.140625" style="160" customWidth="1"/>
    <col min="72" max="72" width="18.5703125" style="160" customWidth="1"/>
    <col min="73" max="73" width="23.42578125" style="160" customWidth="1"/>
    <col min="74" max="75" width="11.7109375" style="160" customWidth="1"/>
    <col min="76" max="76" width="11.7109375" style="107" customWidth="1"/>
    <col min="77" max="77" width="19.5703125" style="160" customWidth="1"/>
    <col min="78" max="78" width="13.85546875" style="160" customWidth="1"/>
    <col min="79" max="83" width="11.7109375" style="160" customWidth="1"/>
    <col min="84" max="84" width="12.5703125" style="108" customWidth="1"/>
    <col min="85" max="85" width="11.7109375" style="107" customWidth="1"/>
    <col min="86" max="91" width="13.28515625" style="160" customWidth="1"/>
    <col min="92" max="93" width="13.28515625" style="159" customWidth="1"/>
    <col min="94" max="98" width="13.28515625" style="160" customWidth="1"/>
    <col min="99" max="167" width="13.28515625" style="159" customWidth="1"/>
    <col min="168" max="16384" width="9.140625" style="158"/>
  </cols>
  <sheetData>
    <row r="1" spans="1:170" x14ac:dyDescent="0.2">
      <c r="B1" s="159"/>
      <c r="BN1" s="158"/>
      <c r="BO1" s="158"/>
      <c r="BR1" s="163"/>
      <c r="BS1" s="163"/>
      <c r="BX1" s="160"/>
      <c r="BZ1" s="107"/>
      <c r="CF1" s="160"/>
      <c r="CG1" s="160"/>
      <c r="CH1" s="108"/>
      <c r="CI1" s="107"/>
      <c r="FL1" s="159"/>
      <c r="FM1" s="159"/>
      <c r="FN1" s="159"/>
    </row>
    <row r="2" spans="1:170" x14ac:dyDescent="0.2">
      <c r="B2" s="159"/>
      <c r="BN2" s="158"/>
      <c r="BO2" s="158"/>
      <c r="BR2" s="163"/>
      <c r="BS2" s="163"/>
      <c r="BX2" s="160"/>
      <c r="BZ2" s="107"/>
      <c r="CF2" s="160"/>
      <c r="CG2" s="160"/>
      <c r="CH2" s="108"/>
      <c r="CI2" s="107"/>
      <c r="FL2" s="159"/>
      <c r="FM2" s="159"/>
      <c r="FN2" s="159"/>
    </row>
    <row r="3" spans="1:170" x14ac:dyDescent="0.2">
      <c r="A3" s="265" t="s">
        <v>32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 t="s">
        <v>0</v>
      </c>
      <c r="AI3" s="267"/>
      <c r="AJ3" s="267"/>
      <c r="AK3" s="267"/>
      <c r="AL3" s="267"/>
      <c r="AM3" s="267"/>
      <c r="AN3" s="268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02"/>
      <c r="BO3" s="202"/>
      <c r="BP3" s="159"/>
      <c r="BQ3" s="160"/>
      <c r="BX3" s="160"/>
      <c r="BY3" s="107"/>
    </row>
    <row r="4" spans="1:170" x14ac:dyDescent="0.2">
      <c r="A4" s="265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8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02"/>
      <c r="BO4" s="202"/>
      <c r="BP4" s="159"/>
      <c r="BQ4" s="160"/>
      <c r="BX4" s="160"/>
      <c r="BY4" s="107"/>
    </row>
    <row r="5" spans="1:170" x14ac:dyDescent="0.2">
      <c r="A5" s="270"/>
      <c r="B5" s="271" t="s">
        <v>247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72"/>
      <c r="BO5" s="272"/>
      <c r="BP5" s="274"/>
      <c r="BQ5" s="344"/>
      <c r="BR5" s="344"/>
      <c r="BS5" s="275"/>
      <c r="BT5" s="275"/>
      <c r="BU5" s="275"/>
      <c r="BV5" s="275"/>
      <c r="BX5" s="160"/>
      <c r="BY5" s="107"/>
    </row>
    <row r="6" spans="1:170" s="196" customFormat="1" ht="13.5" thickBot="1" x14ac:dyDescent="0.25">
      <c r="A6" s="276" t="s">
        <v>1</v>
      </c>
      <c r="B6" s="277"/>
      <c r="C6" s="374" t="s">
        <v>248</v>
      </c>
      <c r="D6" s="374"/>
      <c r="E6" s="367"/>
      <c r="F6" s="374" t="s">
        <v>249</v>
      </c>
      <c r="G6" s="374"/>
      <c r="H6" s="279"/>
      <c r="I6" s="374" t="s">
        <v>250</v>
      </c>
      <c r="J6" s="374"/>
      <c r="K6" s="279"/>
      <c r="L6" s="374" t="s">
        <v>259</v>
      </c>
      <c r="M6" s="374"/>
      <c r="N6" s="280"/>
      <c r="O6" s="374" t="s">
        <v>260</v>
      </c>
      <c r="P6" s="374"/>
      <c r="Q6" s="279"/>
      <c r="R6" s="374" t="s">
        <v>251</v>
      </c>
      <c r="S6" s="374"/>
      <c r="T6" s="367"/>
      <c r="U6" s="374" t="s">
        <v>252</v>
      </c>
      <c r="V6" s="374"/>
      <c r="W6" s="279"/>
      <c r="X6" s="374" t="s">
        <v>261</v>
      </c>
      <c r="Y6" s="374"/>
      <c r="Z6" s="280"/>
      <c r="AA6" s="374" t="s">
        <v>262</v>
      </c>
      <c r="AB6" s="374"/>
      <c r="AC6" s="280"/>
      <c r="AD6" s="374" t="s">
        <v>253</v>
      </c>
      <c r="AE6" s="374"/>
      <c r="AF6" s="279"/>
      <c r="AG6" s="374" t="s">
        <v>254</v>
      </c>
      <c r="AH6" s="374"/>
      <c r="AI6" s="279"/>
      <c r="AJ6" s="374" t="s">
        <v>255</v>
      </c>
      <c r="AK6" s="374"/>
      <c r="AL6" s="279"/>
      <c r="AM6" s="374" t="s">
        <v>263</v>
      </c>
      <c r="AN6" s="374"/>
      <c r="AO6" s="279"/>
      <c r="AP6" s="374" t="s">
        <v>264</v>
      </c>
      <c r="AQ6" s="374"/>
      <c r="AR6" s="367"/>
      <c r="AS6" s="374" t="s">
        <v>256</v>
      </c>
      <c r="AT6" s="374"/>
      <c r="AU6" s="279"/>
      <c r="AV6" s="374" t="s">
        <v>257</v>
      </c>
      <c r="AW6" s="374"/>
      <c r="AX6" s="279"/>
      <c r="AY6" s="374" t="s">
        <v>265</v>
      </c>
      <c r="AZ6" s="374"/>
      <c r="BA6" s="279"/>
      <c r="BB6" s="374" t="s">
        <v>266</v>
      </c>
      <c r="BC6" s="374"/>
      <c r="BD6" s="279"/>
      <c r="BE6" s="374" t="s">
        <v>267</v>
      </c>
      <c r="BF6" s="374"/>
      <c r="BG6" s="367"/>
      <c r="BH6" s="374" t="s">
        <v>258</v>
      </c>
      <c r="BI6" s="374"/>
      <c r="BJ6" s="367"/>
      <c r="BK6" s="374" t="s">
        <v>268</v>
      </c>
      <c r="BL6" s="374"/>
      <c r="BM6" s="367"/>
      <c r="BN6" s="374" t="s">
        <v>2</v>
      </c>
      <c r="BO6" s="374"/>
      <c r="BP6" s="282"/>
      <c r="BQ6" s="366"/>
      <c r="BR6" s="244"/>
      <c r="BS6" s="344"/>
      <c r="BT6" s="344"/>
      <c r="BU6" s="344"/>
      <c r="BV6" s="344"/>
      <c r="BW6" s="344"/>
      <c r="BX6" s="275"/>
      <c r="BY6" s="107"/>
      <c r="BZ6" s="160"/>
      <c r="CA6" s="160"/>
      <c r="CB6" s="160"/>
      <c r="CC6" s="160"/>
      <c r="CD6" s="160"/>
      <c r="CE6" s="160"/>
      <c r="CF6" s="108"/>
      <c r="CG6" s="107"/>
      <c r="CH6" s="160"/>
      <c r="CI6" s="160"/>
      <c r="CJ6" s="160"/>
      <c r="CK6" s="160"/>
      <c r="CL6" s="160"/>
      <c r="CM6" s="160"/>
      <c r="CN6" s="159"/>
      <c r="CO6" s="159"/>
      <c r="CP6" s="160"/>
      <c r="CQ6" s="160"/>
      <c r="CR6" s="160"/>
      <c r="CS6" s="160"/>
      <c r="CT6" s="160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</row>
    <row r="7" spans="1:170" ht="13.5" thickTop="1" x14ac:dyDescent="0.2">
      <c r="A7" s="270"/>
      <c r="B7" s="28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84"/>
      <c r="BO7" s="284"/>
      <c r="BP7" s="286"/>
      <c r="BQ7" s="345"/>
      <c r="BR7" s="345"/>
      <c r="BS7" s="275"/>
      <c r="BT7" s="275"/>
      <c r="BU7" s="275"/>
      <c r="BV7" s="275"/>
      <c r="BW7" s="275"/>
      <c r="BX7" s="275"/>
      <c r="BY7" s="107"/>
    </row>
    <row r="8" spans="1:170" x14ac:dyDescent="0.2">
      <c r="A8" s="270"/>
      <c r="B8" s="283"/>
      <c r="C8" s="284"/>
      <c r="D8" s="284" t="s">
        <v>3</v>
      </c>
      <c r="E8" s="284"/>
      <c r="F8" s="284"/>
      <c r="G8" s="284" t="s">
        <v>3</v>
      </c>
      <c r="H8" s="267"/>
      <c r="I8" s="284"/>
      <c r="J8" s="284" t="s">
        <v>3</v>
      </c>
      <c r="K8" s="267"/>
      <c r="L8" s="284"/>
      <c r="M8" s="284" t="s">
        <v>3</v>
      </c>
      <c r="N8" s="267"/>
      <c r="O8" s="284"/>
      <c r="P8" s="284" t="s">
        <v>3</v>
      </c>
      <c r="Q8" s="267"/>
      <c r="R8" s="284"/>
      <c r="S8" s="284" t="s">
        <v>3</v>
      </c>
      <c r="T8" s="284"/>
      <c r="U8" s="284"/>
      <c r="V8" s="284" t="s">
        <v>3</v>
      </c>
      <c r="W8" s="267"/>
      <c r="X8" s="284"/>
      <c r="Y8" s="284" t="s">
        <v>3</v>
      </c>
      <c r="Z8" s="267"/>
      <c r="AA8" s="284"/>
      <c r="AB8" s="284" t="s">
        <v>3</v>
      </c>
      <c r="AC8" s="267"/>
      <c r="AD8" s="284"/>
      <c r="AE8" s="284" t="s">
        <v>3</v>
      </c>
      <c r="AF8" s="267"/>
      <c r="AG8" s="284"/>
      <c r="AH8" s="284" t="s">
        <v>3</v>
      </c>
      <c r="AI8" s="267"/>
      <c r="AJ8" s="284"/>
      <c r="AK8" s="284" t="s">
        <v>3</v>
      </c>
      <c r="AL8" s="267"/>
      <c r="AM8" s="284"/>
      <c r="AN8" s="284" t="s">
        <v>3</v>
      </c>
      <c r="AO8" s="267"/>
      <c r="AP8" s="284"/>
      <c r="AQ8" s="284" t="s">
        <v>3</v>
      </c>
      <c r="AR8" s="284"/>
      <c r="AS8" s="284"/>
      <c r="AT8" s="284" t="s">
        <v>3</v>
      </c>
      <c r="AU8" s="267"/>
      <c r="AV8" s="284"/>
      <c r="AW8" s="284" t="s">
        <v>3</v>
      </c>
      <c r="AX8" s="267"/>
      <c r="AY8" s="284"/>
      <c r="AZ8" s="284" t="s">
        <v>3</v>
      </c>
      <c r="BA8" s="267"/>
      <c r="BB8" s="284"/>
      <c r="BC8" s="284" t="s">
        <v>3</v>
      </c>
      <c r="BD8" s="267"/>
      <c r="BE8" s="284"/>
      <c r="BF8" s="284" t="s">
        <v>3</v>
      </c>
      <c r="BG8" s="284"/>
      <c r="BH8" s="284"/>
      <c r="BI8" s="284" t="s">
        <v>3</v>
      </c>
      <c r="BJ8" s="284"/>
      <c r="BK8" s="284"/>
      <c r="BL8" s="284" t="s">
        <v>3</v>
      </c>
      <c r="BM8" s="284"/>
      <c r="BN8" s="284"/>
      <c r="BO8" s="284" t="s">
        <v>3</v>
      </c>
      <c r="BP8" s="286"/>
      <c r="BQ8" s="345"/>
      <c r="BR8" s="345"/>
      <c r="BS8" s="275"/>
      <c r="BT8" s="275"/>
      <c r="BU8" s="275"/>
      <c r="BV8" s="275"/>
      <c r="BW8" s="275"/>
      <c r="BX8" s="275"/>
      <c r="BY8" s="107"/>
    </row>
    <row r="9" spans="1:170" x14ac:dyDescent="0.2">
      <c r="A9" s="287"/>
      <c r="B9" s="283"/>
      <c r="C9" s="284" t="s">
        <v>3</v>
      </c>
      <c r="D9" s="284" t="s">
        <v>19</v>
      </c>
      <c r="E9" s="284"/>
      <c r="F9" s="284" t="s">
        <v>3</v>
      </c>
      <c r="G9" s="284" t="s">
        <v>19</v>
      </c>
      <c r="H9" s="284"/>
      <c r="I9" s="284" t="s">
        <v>3</v>
      </c>
      <c r="J9" s="284" t="s">
        <v>19</v>
      </c>
      <c r="K9" s="284"/>
      <c r="L9" s="284" t="s">
        <v>3</v>
      </c>
      <c r="M9" s="284" t="s">
        <v>19</v>
      </c>
      <c r="N9" s="284"/>
      <c r="O9" s="284" t="s">
        <v>3</v>
      </c>
      <c r="P9" s="284" t="s">
        <v>19</v>
      </c>
      <c r="Q9" s="284"/>
      <c r="R9" s="284" t="s">
        <v>3</v>
      </c>
      <c r="S9" s="284" t="s">
        <v>19</v>
      </c>
      <c r="T9" s="284"/>
      <c r="U9" s="284" t="s">
        <v>3</v>
      </c>
      <c r="V9" s="284" t="s">
        <v>19</v>
      </c>
      <c r="W9" s="284"/>
      <c r="X9" s="284" t="s">
        <v>3</v>
      </c>
      <c r="Y9" s="284" t="s">
        <v>19</v>
      </c>
      <c r="Z9" s="284"/>
      <c r="AA9" s="284" t="s">
        <v>3</v>
      </c>
      <c r="AB9" s="284" t="s">
        <v>19</v>
      </c>
      <c r="AC9" s="284"/>
      <c r="AD9" s="284" t="s">
        <v>3</v>
      </c>
      <c r="AE9" s="284" t="s">
        <v>19</v>
      </c>
      <c r="AF9" s="284"/>
      <c r="AG9" s="284" t="s">
        <v>3</v>
      </c>
      <c r="AH9" s="284" t="s">
        <v>19</v>
      </c>
      <c r="AI9" s="284"/>
      <c r="AJ9" s="284" t="s">
        <v>3</v>
      </c>
      <c r="AK9" s="284" t="s">
        <v>19</v>
      </c>
      <c r="AL9" s="284"/>
      <c r="AM9" s="284" t="s">
        <v>3</v>
      </c>
      <c r="AN9" s="284" t="s">
        <v>19</v>
      </c>
      <c r="AO9" s="284"/>
      <c r="AP9" s="284" t="s">
        <v>3</v>
      </c>
      <c r="AQ9" s="284" t="s">
        <v>19</v>
      </c>
      <c r="AR9" s="284"/>
      <c r="AS9" s="284" t="s">
        <v>3</v>
      </c>
      <c r="AT9" s="284" t="s">
        <v>19</v>
      </c>
      <c r="AU9" s="284"/>
      <c r="AV9" s="284" t="s">
        <v>3</v>
      </c>
      <c r="AW9" s="284" t="s">
        <v>19</v>
      </c>
      <c r="AX9" s="284"/>
      <c r="AY9" s="284" t="s">
        <v>3</v>
      </c>
      <c r="AZ9" s="284" t="s">
        <v>19</v>
      </c>
      <c r="BA9" s="284"/>
      <c r="BB9" s="284" t="s">
        <v>3</v>
      </c>
      <c r="BC9" s="284" t="s">
        <v>19</v>
      </c>
      <c r="BD9" s="284"/>
      <c r="BE9" s="284" t="s">
        <v>3</v>
      </c>
      <c r="BF9" s="284" t="s">
        <v>19</v>
      </c>
      <c r="BG9" s="284"/>
      <c r="BH9" s="284" t="s">
        <v>3</v>
      </c>
      <c r="BI9" s="284" t="s">
        <v>19</v>
      </c>
      <c r="BJ9" s="284"/>
      <c r="BK9" s="284" t="s">
        <v>3</v>
      </c>
      <c r="BL9" s="284" t="s">
        <v>19</v>
      </c>
      <c r="BM9" s="284"/>
      <c r="BN9" s="284" t="s">
        <v>3</v>
      </c>
      <c r="BO9" s="284" t="s">
        <v>19</v>
      </c>
      <c r="BP9" s="286"/>
      <c r="BQ9" s="345"/>
      <c r="BR9" s="345"/>
      <c r="BS9" s="345"/>
      <c r="BT9" s="345"/>
      <c r="BU9" s="345"/>
      <c r="BV9" s="345"/>
      <c r="BW9" s="345"/>
      <c r="BX9" s="345"/>
      <c r="BY9" s="107"/>
    </row>
    <row r="10" spans="1:170" x14ac:dyDescent="0.2">
      <c r="A10" s="270"/>
      <c r="B10" s="288" t="s">
        <v>20</v>
      </c>
      <c r="C10" s="284" t="s">
        <v>23</v>
      </c>
      <c r="D10" s="284" t="s">
        <v>21</v>
      </c>
      <c r="E10" s="284"/>
      <c r="F10" s="284" t="s">
        <v>23</v>
      </c>
      <c r="G10" s="284" t="s">
        <v>21</v>
      </c>
      <c r="H10" s="284"/>
      <c r="I10" s="284" t="s">
        <v>23</v>
      </c>
      <c r="J10" s="284" t="s">
        <v>21</v>
      </c>
      <c r="K10" s="284"/>
      <c r="L10" s="284" t="s">
        <v>23</v>
      </c>
      <c r="M10" s="284" t="s">
        <v>21</v>
      </c>
      <c r="N10" s="284"/>
      <c r="O10" s="284" t="s">
        <v>23</v>
      </c>
      <c r="P10" s="284" t="s">
        <v>21</v>
      </c>
      <c r="Q10" s="284"/>
      <c r="R10" s="284" t="s">
        <v>23</v>
      </c>
      <c r="S10" s="284" t="s">
        <v>21</v>
      </c>
      <c r="T10" s="284"/>
      <c r="U10" s="284" t="s">
        <v>23</v>
      </c>
      <c r="V10" s="284" t="s">
        <v>21</v>
      </c>
      <c r="W10" s="284"/>
      <c r="X10" s="284" t="s">
        <v>23</v>
      </c>
      <c r="Y10" s="284" t="s">
        <v>21</v>
      </c>
      <c r="Z10" s="284"/>
      <c r="AA10" s="284" t="s">
        <v>23</v>
      </c>
      <c r="AB10" s="284" t="s">
        <v>21</v>
      </c>
      <c r="AC10" s="284"/>
      <c r="AD10" s="284" t="s">
        <v>23</v>
      </c>
      <c r="AE10" s="284" t="s">
        <v>21</v>
      </c>
      <c r="AF10" s="284"/>
      <c r="AG10" s="284" t="s">
        <v>23</v>
      </c>
      <c r="AH10" s="284" t="s">
        <v>21</v>
      </c>
      <c r="AI10" s="284"/>
      <c r="AJ10" s="284" t="s">
        <v>23</v>
      </c>
      <c r="AK10" s="284" t="s">
        <v>21</v>
      </c>
      <c r="AL10" s="284"/>
      <c r="AM10" s="284" t="s">
        <v>23</v>
      </c>
      <c r="AN10" s="284" t="s">
        <v>21</v>
      </c>
      <c r="AO10" s="284"/>
      <c r="AP10" s="284" t="s">
        <v>23</v>
      </c>
      <c r="AQ10" s="284" t="s">
        <v>21</v>
      </c>
      <c r="AR10" s="284"/>
      <c r="AS10" s="284" t="s">
        <v>23</v>
      </c>
      <c r="AT10" s="284" t="s">
        <v>21</v>
      </c>
      <c r="AU10" s="284"/>
      <c r="AV10" s="284" t="s">
        <v>23</v>
      </c>
      <c r="AW10" s="284" t="s">
        <v>21</v>
      </c>
      <c r="AX10" s="284"/>
      <c r="AY10" s="284" t="s">
        <v>23</v>
      </c>
      <c r="AZ10" s="284" t="s">
        <v>21</v>
      </c>
      <c r="BA10" s="284"/>
      <c r="BB10" s="284" t="s">
        <v>23</v>
      </c>
      <c r="BC10" s="284" t="s">
        <v>21</v>
      </c>
      <c r="BD10" s="284"/>
      <c r="BE10" s="284" t="s">
        <v>23</v>
      </c>
      <c r="BF10" s="284" t="s">
        <v>21</v>
      </c>
      <c r="BG10" s="284"/>
      <c r="BH10" s="284" t="s">
        <v>23</v>
      </c>
      <c r="BI10" s="284" t="s">
        <v>21</v>
      </c>
      <c r="BJ10" s="284"/>
      <c r="BK10" s="284" t="s">
        <v>23</v>
      </c>
      <c r="BL10" s="284" t="s">
        <v>21</v>
      </c>
      <c r="BM10" s="284"/>
      <c r="BN10" s="284" t="s">
        <v>24</v>
      </c>
      <c r="BO10" s="284" t="s">
        <v>21</v>
      </c>
      <c r="BP10" s="286"/>
      <c r="BQ10" s="345"/>
      <c r="BR10" s="345"/>
      <c r="BS10" s="345"/>
      <c r="BT10" s="345"/>
      <c r="BU10" s="345"/>
      <c r="BV10" s="345"/>
      <c r="BW10" s="345"/>
      <c r="BX10" s="345"/>
      <c r="BY10" s="107"/>
    </row>
    <row r="11" spans="1:170" s="210" customFormat="1" ht="15.75" customHeight="1" x14ac:dyDescent="0.2">
      <c r="A11" s="289"/>
      <c r="B11" s="290"/>
      <c r="C11" s="284"/>
      <c r="D11" s="284" t="s">
        <v>22</v>
      </c>
      <c r="E11" s="284"/>
      <c r="F11" s="284"/>
      <c r="G11" s="284" t="s">
        <v>22</v>
      </c>
      <c r="H11" s="284"/>
      <c r="I11" s="284"/>
      <c r="J11" s="284" t="s">
        <v>22</v>
      </c>
      <c r="K11" s="284"/>
      <c r="L11" s="284"/>
      <c r="M11" s="284" t="s">
        <v>22</v>
      </c>
      <c r="N11" s="284"/>
      <c r="O11" s="284"/>
      <c r="P11" s="284" t="s">
        <v>22</v>
      </c>
      <c r="Q11" s="284"/>
      <c r="R11" s="284"/>
      <c r="S11" s="284" t="s">
        <v>22</v>
      </c>
      <c r="T11" s="284"/>
      <c r="U11" s="284"/>
      <c r="V11" s="284" t="s">
        <v>22</v>
      </c>
      <c r="W11" s="284"/>
      <c r="X11" s="284"/>
      <c r="Y11" s="284" t="s">
        <v>22</v>
      </c>
      <c r="Z11" s="284"/>
      <c r="AA11" s="284"/>
      <c r="AB11" s="284" t="s">
        <v>22</v>
      </c>
      <c r="AC11" s="284"/>
      <c r="AD11" s="284"/>
      <c r="AE11" s="284" t="s">
        <v>22</v>
      </c>
      <c r="AF11" s="284"/>
      <c r="AG11" s="284"/>
      <c r="AH11" s="284" t="s">
        <v>22</v>
      </c>
      <c r="AI11" s="284"/>
      <c r="AJ11" s="284"/>
      <c r="AK11" s="284" t="s">
        <v>22</v>
      </c>
      <c r="AL11" s="284"/>
      <c r="AM11" s="284"/>
      <c r="AN11" s="284" t="s">
        <v>22</v>
      </c>
      <c r="AO11" s="284"/>
      <c r="AP11" s="284"/>
      <c r="AQ11" s="284" t="s">
        <v>22</v>
      </c>
      <c r="AR11" s="284"/>
      <c r="AS11" s="284"/>
      <c r="AT11" s="284" t="s">
        <v>22</v>
      </c>
      <c r="AU11" s="284"/>
      <c r="AV11" s="284"/>
      <c r="AW11" s="284" t="s">
        <v>22</v>
      </c>
      <c r="AX11" s="284"/>
      <c r="AY11" s="284"/>
      <c r="AZ11" s="284" t="s">
        <v>22</v>
      </c>
      <c r="BA11" s="284"/>
      <c r="BB11" s="284"/>
      <c r="BC11" s="284" t="s">
        <v>22</v>
      </c>
      <c r="BD11" s="284"/>
      <c r="BE11" s="284"/>
      <c r="BF11" s="284" t="s">
        <v>22</v>
      </c>
      <c r="BG11" s="284"/>
      <c r="BH11" s="284"/>
      <c r="BI11" s="284" t="s">
        <v>22</v>
      </c>
      <c r="BJ11" s="284"/>
      <c r="BK11" s="284"/>
      <c r="BL11" s="284" t="s">
        <v>22</v>
      </c>
      <c r="BM11" s="284"/>
      <c r="BN11" s="284"/>
      <c r="BO11" s="284" t="s">
        <v>22</v>
      </c>
      <c r="BP11" s="286"/>
      <c r="BQ11" s="345"/>
      <c r="BR11" s="345"/>
      <c r="BS11" s="345"/>
      <c r="BT11" s="345"/>
      <c r="BU11" s="345"/>
      <c r="BV11" s="345"/>
      <c r="BW11" s="345"/>
      <c r="BX11" s="345"/>
      <c r="BY11" s="114"/>
      <c r="BZ11" s="212"/>
      <c r="CA11" s="212"/>
      <c r="CB11" s="212"/>
      <c r="CC11" s="212"/>
      <c r="CD11" s="212"/>
      <c r="CE11" s="212"/>
      <c r="CF11" s="116"/>
      <c r="CG11" s="114"/>
      <c r="CH11" s="212"/>
      <c r="CI11" s="212"/>
      <c r="CJ11" s="212"/>
      <c r="CK11" s="212"/>
      <c r="CL11" s="212"/>
      <c r="CM11" s="212"/>
      <c r="CN11" s="211"/>
      <c r="CO11" s="211"/>
      <c r="CP11" s="212"/>
      <c r="CQ11" s="212"/>
      <c r="CR11" s="212"/>
      <c r="CS11" s="212"/>
      <c r="CT11" s="212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</row>
    <row r="12" spans="1:170" x14ac:dyDescent="0.2">
      <c r="A12" s="270"/>
      <c r="B12" s="283"/>
      <c r="C12" s="284"/>
      <c r="D12" s="284" t="s">
        <v>4</v>
      </c>
      <c r="E12" s="284"/>
      <c r="F12" s="284"/>
      <c r="G12" s="284" t="s">
        <v>4</v>
      </c>
      <c r="H12" s="284"/>
      <c r="I12" s="284"/>
      <c r="J12" s="284" t="s">
        <v>4</v>
      </c>
      <c r="K12" s="284"/>
      <c r="L12" s="284"/>
      <c r="M12" s="284" t="s">
        <v>4</v>
      </c>
      <c r="N12" s="267"/>
      <c r="O12" s="284"/>
      <c r="P12" s="284" t="s">
        <v>4</v>
      </c>
      <c r="Q12" s="284"/>
      <c r="R12" s="284"/>
      <c r="S12" s="284" t="s">
        <v>4</v>
      </c>
      <c r="T12" s="284"/>
      <c r="U12" s="284"/>
      <c r="V12" s="284" t="s">
        <v>4</v>
      </c>
      <c r="W12" s="284"/>
      <c r="X12" s="284"/>
      <c r="Y12" s="284" t="s">
        <v>4</v>
      </c>
      <c r="Z12" s="284"/>
      <c r="AA12" s="284"/>
      <c r="AB12" s="284" t="s">
        <v>4</v>
      </c>
      <c r="AC12" s="284"/>
      <c r="AD12" s="284"/>
      <c r="AE12" s="284" t="s">
        <v>4</v>
      </c>
      <c r="AF12" s="284"/>
      <c r="AG12" s="284"/>
      <c r="AH12" s="284" t="s">
        <v>4</v>
      </c>
      <c r="AI12" s="284"/>
      <c r="AJ12" s="284"/>
      <c r="AK12" s="284" t="s">
        <v>4</v>
      </c>
      <c r="AL12" s="284"/>
      <c r="AM12" s="284"/>
      <c r="AN12" s="284" t="s">
        <v>4</v>
      </c>
      <c r="AO12" s="284"/>
      <c r="AP12" s="284"/>
      <c r="AQ12" s="284" t="s">
        <v>4</v>
      </c>
      <c r="AR12" s="284"/>
      <c r="AS12" s="284"/>
      <c r="AT12" s="284" t="s">
        <v>4</v>
      </c>
      <c r="AU12" s="284"/>
      <c r="AV12" s="284"/>
      <c r="AW12" s="284" t="s">
        <v>4</v>
      </c>
      <c r="AX12" s="284"/>
      <c r="AY12" s="284"/>
      <c r="AZ12" s="284" t="s">
        <v>4</v>
      </c>
      <c r="BA12" s="284"/>
      <c r="BB12" s="284"/>
      <c r="BC12" s="284" t="s">
        <v>4</v>
      </c>
      <c r="BD12" s="284"/>
      <c r="BE12" s="284"/>
      <c r="BF12" s="284" t="s">
        <v>4</v>
      </c>
      <c r="BG12" s="284"/>
      <c r="BH12" s="284"/>
      <c r="BI12" s="284" t="s">
        <v>4</v>
      </c>
      <c r="BJ12" s="284"/>
      <c r="BK12" s="284"/>
      <c r="BL12" s="284" t="s">
        <v>4</v>
      </c>
      <c r="BM12" s="284"/>
      <c r="BN12" s="284"/>
      <c r="BO12" s="284" t="s">
        <v>4</v>
      </c>
      <c r="BP12" s="286"/>
      <c r="BQ12" s="345"/>
      <c r="BR12" s="345"/>
      <c r="BS12" s="275"/>
      <c r="BT12" s="345"/>
      <c r="BU12" s="345"/>
      <c r="BV12" s="345"/>
      <c r="BW12" s="345"/>
      <c r="BX12" s="345"/>
      <c r="BY12" s="117"/>
    </row>
    <row r="13" spans="1:170" s="206" customFormat="1" x14ac:dyDescent="0.2">
      <c r="A13" s="291"/>
      <c r="B13" s="292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4"/>
      <c r="BP13" s="286"/>
      <c r="BQ13" s="345"/>
      <c r="BR13" s="345"/>
      <c r="BS13" s="275"/>
      <c r="BT13" s="275"/>
      <c r="BU13" s="275"/>
      <c r="BV13" s="275"/>
      <c r="BW13" s="275"/>
      <c r="BX13" s="275"/>
      <c r="BY13" s="107"/>
      <c r="BZ13" s="160"/>
      <c r="CA13" s="160"/>
      <c r="CB13" s="160"/>
      <c r="CC13" s="160"/>
      <c r="CD13" s="160"/>
      <c r="CE13" s="160"/>
      <c r="CF13" s="108"/>
      <c r="CG13" s="107"/>
      <c r="CH13" s="160"/>
      <c r="CI13" s="160"/>
      <c r="CJ13" s="160"/>
      <c r="CK13" s="160"/>
      <c r="CL13" s="160"/>
      <c r="CM13" s="160"/>
      <c r="CN13" s="159"/>
      <c r="CO13" s="159"/>
      <c r="CP13" s="160"/>
      <c r="CQ13" s="160"/>
      <c r="CR13" s="160"/>
      <c r="CS13" s="160"/>
      <c r="CT13" s="160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</row>
    <row r="14" spans="1:170" x14ac:dyDescent="0.2">
      <c r="A14" s="295" t="s">
        <v>1</v>
      </c>
      <c r="B14" s="283"/>
      <c r="C14" s="266"/>
      <c r="D14" s="267"/>
      <c r="E14" s="267"/>
      <c r="F14" s="267"/>
      <c r="G14" s="267"/>
      <c r="H14" s="267"/>
      <c r="I14" s="266"/>
      <c r="J14" s="267"/>
      <c r="K14" s="267"/>
      <c r="L14" s="266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97"/>
      <c r="BO14" s="299"/>
      <c r="BP14" s="286"/>
      <c r="BQ14" s="345"/>
      <c r="BR14" s="345"/>
      <c r="BS14" s="275"/>
      <c r="BT14" s="275"/>
      <c r="BU14" s="275"/>
      <c r="BV14" s="275"/>
      <c r="BW14" s="275"/>
      <c r="BX14" s="275"/>
      <c r="BY14" s="107"/>
    </row>
    <row r="15" spans="1:170" x14ac:dyDescent="0.2">
      <c r="A15" s="287">
        <v>1</v>
      </c>
      <c r="B15" s="296" t="s">
        <v>5</v>
      </c>
      <c r="C15" s="297">
        <v>103.51</v>
      </c>
      <c r="D15" s="298">
        <v>119.3</v>
      </c>
      <c r="E15" s="298"/>
      <c r="F15" s="297">
        <v>103.59</v>
      </c>
      <c r="G15" s="298">
        <v>118.75</v>
      </c>
      <c r="H15" s="267"/>
      <c r="I15" s="297">
        <v>103.27</v>
      </c>
      <c r="J15" s="298">
        <v>119.18</v>
      </c>
      <c r="K15" s="267"/>
      <c r="L15" s="297">
        <v>103.33</v>
      </c>
      <c r="M15" s="298">
        <v>119.15</v>
      </c>
      <c r="N15" s="267"/>
      <c r="O15" s="297">
        <v>101.53</v>
      </c>
      <c r="P15" s="298">
        <v>120.5</v>
      </c>
      <c r="Q15" s="267"/>
      <c r="R15" s="297">
        <v>101.56</v>
      </c>
      <c r="S15" s="298">
        <v>120.16</v>
      </c>
      <c r="T15" s="298"/>
      <c r="U15" s="297">
        <v>102.16</v>
      </c>
      <c r="V15" s="298">
        <v>119.54</v>
      </c>
      <c r="W15" s="267"/>
      <c r="X15" s="297">
        <v>101.89</v>
      </c>
      <c r="Y15" s="298">
        <v>120.24</v>
      </c>
      <c r="Z15" s="267"/>
      <c r="AA15" s="297">
        <v>102.69</v>
      </c>
      <c r="AB15" s="298">
        <v>119.21</v>
      </c>
      <c r="AC15" s="267"/>
      <c r="AD15" s="297">
        <v>102.35</v>
      </c>
      <c r="AE15" s="298">
        <v>119.44</v>
      </c>
      <c r="AF15" s="267"/>
      <c r="AG15" s="297">
        <v>101.99</v>
      </c>
      <c r="AH15" s="298">
        <v>119.92</v>
      </c>
      <c r="AI15" s="267"/>
      <c r="AJ15" s="297">
        <v>101.9</v>
      </c>
      <c r="AK15" s="298">
        <v>120.48</v>
      </c>
      <c r="AL15" s="267"/>
      <c r="AM15" s="297">
        <v>101.73</v>
      </c>
      <c r="AN15" s="298">
        <v>120.51</v>
      </c>
      <c r="AO15" s="267"/>
      <c r="AP15" s="297">
        <v>101.71</v>
      </c>
      <c r="AQ15" s="298">
        <v>120.8</v>
      </c>
      <c r="AR15" s="298"/>
      <c r="AS15" s="297">
        <v>100.63</v>
      </c>
      <c r="AT15" s="298">
        <v>121.24</v>
      </c>
      <c r="AU15" s="267"/>
      <c r="AV15" s="297">
        <v>100.91</v>
      </c>
      <c r="AW15" s="298">
        <v>121.09</v>
      </c>
      <c r="AX15" s="267"/>
      <c r="AY15" s="297">
        <v>100.51</v>
      </c>
      <c r="AZ15" s="298">
        <v>121.34</v>
      </c>
      <c r="BA15" s="267"/>
      <c r="BB15" s="297">
        <v>100.4</v>
      </c>
      <c r="BC15" s="298">
        <v>121.57</v>
      </c>
      <c r="BD15" s="267"/>
      <c r="BE15" s="297">
        <v>100.68</v>
      </c>
      <c r="BF15" s="298">
        <v>121.51</v>
      </c>
      <c r="BG15" s="298"/>
      <c r="BH15" s="297">
        <v>101.36</v>
      </c>
      <c r="BI15" s="298">
        <v>120.75</v>
      </c>
      <c r="BJ15" s="298"/>
      <c r="BK15" s="297">
        <v>101.09</v>
      </c>
      <c r="BL15" s="298">
        <v>121.42</v>
      </c>
      <c r="BM15" s="298"/>
      <c r="BN15" s="297">
        <f>(C15+F15+I15+L15+O15+R15+U15+X15+AA15+AD15+AG15+AJ15+AM15+AP15+AS15+AV15+AY15+BB15+BE15+BH15+BK15)/21</f>
        <v>101.84714285714287</v>
      </c>
      <c r="BO15" s="299">
        <f>(D15+G15+J15+M15+P15+S15+V15+Y15+AB15+AE15+AH15+AK15+AN15+AQ15+AT15+AW15+AZ15+BC15+BF15+BI15+BL15)/21</f>
        <v>120.29047619047621</v>
      </c>
      <c r="BP15" s="300"/>
      <c r="BQ15" s="346"/>
      <c r="BR15" s="346"/>
      <c r="BS15" s="301"/>
      <c r="BT15" s="301"/>
      <c r="BU15" s="275"/>
      <c r="BV15" s="347"/>
      <c r="BW15" s="347"/>
      <c r="BX15" s="275"/>
      <c r="BY15" s="107"/>
    </row>
    <row r="16" spans="1:170" s="202" customFormat="1" x14ac:dyDescent="0.2">
      <c r="A16" s="287">
        <v>2</v>
      </c>
      <c r="B16" s="296" t="s">
        <v>6</v>
      </c>
      <c r="C16" s="297">
        <v>0.75490000000000002</v>
      </c>
      <c r="D16" s="298">
        <v>163.57</v>
      </c>
      <c r="E16" s="298"/>
      <c r="F16" s="297">
        <v>0.75370000000000004</v>
      </c>
      <c r="G16" s="298">
        <v>163.19999999999999</v>
      </c>
      <c r="H16" s="267"/>
      <c r="I16" s="297">
        <v>0.75029999999999997</v>
      </c>
      <c r="J16" s="298">
        <v>164.04</v>
      </c>
      <c r="K16" s="267"/>
      <c r="L16" s="297">
        <v>0.75039999999999996</v>
      </c>
      <c r="M16" s="298">
        <v>164.07</v>
      </c>
      <c r="N16" s="267"/>
      <c r="O16" s="297">
        <v>0.74809999999999999</v>
      </c>
      <c r="P16" s="298">
        <v>163.53</v>
      </c>
      <c r="Q16" s="267"/>
      <c r="R16" s="297">
        <v>0.74870000000000003</v>
      </c>
      <c r="S16" s="298">
        <v>163</v>
      </c>
      <c r="T16" s="298"/>
      <c r="U16" s="297">
        <v>0.75190000000000001</v>
      </c>
      <c r="V16" s="298">
        <v>162.41999999999999</v>
      </c>
      <c r="W16" s="267"/>
      <c r="X16" s="297">
        <v>0.75339999999999996</v>
      </c>
      <c r="Y16" s="298">
        <v>162.62</v>
      </c>
      <c r="Z16" s="267"/>
      <c r="AA16" s="297">
        <v>0.75680000000000003</v>
      </c>
      <c r="AB16" s="298">
        <v>161.75</v>
      </c>
      <c r="AC16" s="267"/>
      <c r="AD16" s="297">
        <v>0.75590000000000002</v>
      </c>
      <c r="AE16" s="298">
        <v>161.72</v>
      </c>
      <c r="AF16" s="267"/>
      <c r="AG16" s="297">
        <v>0.75760000000000005</v>
      </c>
      <c r="AH16" s="298">
        <v>161.44999999999999</v>
      </c>
      <c r="AI16" s="267"/>
      <c r="AJ16" s="297">
        <v>0.76649999999999996</v>
      </c>
      <c r="AK16" s="298">
        <v>160.16999999999999</v>
      </c>
      <c r="AL16" s="267"/>
      <c r="AM16" s="297">
        <v>0.76890000000000003</v>
      </c>
      <c r="AN16" s="298">
        <v>159.43</v>
      </c>
      <c r="AO16" s="267"/>
      <c r="AP16" s="297">
        <v>0.77010000000000001</v>
      </c>
      <c r="AQ16" s="298">
        <v>159.56</v>
      </c>
      <c r="AR16" s="298"/>
      <c r="AS16" s="297">
        <v>0.76549999999999996</v>
      </c>
      <c r="AT16" s="298">
        <v>159.38</v>
      </c>
      <c r="AU16" s="267"/>
      <c r="AV16" s="297">
        <v>0.76859999999999995</v>
      </c>
      <c r="AW16" s="298">
        <v>158.97999999999999</v>
      </c>
      <c r="AX16" s="267"/>
      <c r="AY16" s="297">
        <v>0.7732</v>
      </c>
      <c r="AZ16" s="298">
        <v>157.72999999999999</v>
      </c>
      <c r="BA16" s="267"/>
      <c r="BB16" s="297">
        <v>0.77270000000000005</v>
      </c>
      <c r="BC16" s="298">
        <v>157.96</v>
      </c>
      <c r="BD16" s="267"/>
      <c r="BE16" s="297">
        <v>0.76990000000000003</v>
      </c>
      <c r="BF16" s="298">
        <v>158.91</v>
      </c>
      <c r="BG16" s="298"/>
      <c r="BH16" s="297">
        <v>0.76959999999999995</v>
      </c>
      <c r="BI16" s="298">
        <v>159.03</v>
      </c>
      <c r="BJ16" s="298"/>
      <c r="BK16" s="297">
        <v>0.7712</v>
      </c>
      <c r="BL16" s="298">
        <v>159.13999999999999</v>
      </c>
      <c r="BM16" s="298"/>
      <c r="BN16" s="297">
        <f t="shared" ref="BN16:BN26" si="0">(C16+F16+I16+L16+O16+R16+U16+X16+AA16+AD16+AG16+AJ16+AM16+AP16+AS16+AV16+AY16+BB16+BE16+BH16+BK16)/21</f>
        <v>0.76085238095238095</v>
      </c>
      <c r="BO16" s="299">
        <f t="shared" ref="BO16:BO26" si="1">(D16+G16+J16+M16+P16+S16+V16+Y16+AB16+AE16+AH16+AK16+AN16+AQ16+AT16+AW16+AZ16+BC16+BF16+BI16+BL16)/21</f>
        <v>161.03142857142856</v>
      </c>
      <c r="BP16" s="300"/>
      <c r="BQ16" s="346"/>
      <c r="BR16" s="346"/>
      <c r="BS16" s="301"/>
      <c r="BT16" s="301"/>
      <c r="BU16" s="275"/>
      <c r="BV16" s="347"/>
      <c r="BW16" s="347"/>
      <c r="BX16" s="275"/>
      <c r="BY16" s="107"/>
      <c r="BZ16" s="160"/>
      <c r="CA16" s="160"/>
      <c r="CB16" s="160"/>
      <c r="CC16" s="160"/>
      <c r="CD16" s="160"/>
      <c r="CE16" s="160"/>
      <c r="CF16" s="108"/>
      <c r="CG16" s="107"/>
      <c r="CH16" s="160"/>
      <c r="CI16" s="160"/>
      <c r="CJ16" s="160"/>
      <c r="CK16" s="160"/>
      <c r="CL16" s="160"/>
      <c r="CM16" s="160"/>
      <c r="CN16" s="159"/>
      <c r="CO16" s="159"/>
      <c r="CP16" s="160"/>
      <c r="CQ16" s="160"/>
      <c r="CR16" s="160"/>
      <c r="CS16" s="160"/>
      <c r="CT16" s="160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</row>
    <row r="17" spans="1:167" x14ac:dyDescent="0.2">
      <c r="A17" s="287">
        <v>3</v>
      </c>
      <c r="B17" s="296" t="s">
        <v>7</v>
      </c>
      <c r="C17" s="297">
        <v>0.98509999999999998</v>
      </c>
      <c r="D17" s="298">
        <v>125.36</v>
      </c>
      <c r="E17" s="298"/>
      <c r="F17" s="297">
        <v>0.98050000000000004</v>
      </c>
      <c r="G17" s="298">
        <v>125.46</v>
      </c>
      <c r="H17" s="267"/>
      <c r="I17" s="297">
        <v>0.97840000000000005</v>
      </c>
      <c r="J17" s="298">
        <v>125.8</v>
      </c>
      <c r="K17" s="267"/>
      <c r="L17" s="297">
        <v>0.97929999999999995</v>
      </c>
      <c r="M17" s="298">
        <v>125.72</v>
      </c>
      <c r="N17" s="267"/>
      <c r="O17" s="297">
        <v>0.96889999999999998</v>
      </c>
      <c r="P17" s="298">
        <v>126.27</v>
      </c>
      <c r="Q17" s="267"/>
      <c r="R17" s="297">
        <v>0.96809999999999996</v>
      </c>
      <c r="S17" s="298">
        <v>126.05</v>
      </c>
      <c r="T17" s="298"/>
      <c r="U17" s="297">
        <v>0.9728</v>
      </c>
      <c r="V17" s="298">
        <v>125.53</v>
      </c>
      <c r="W17" s="267"/>
      <c r="X17" s="297">
        <v>0.97299999999999998</v>
      </c>
      <c r="Y17" s="298">
        <v>125.91</v>
      </c>
      <c r="Z17" s="267"/>
      <c r="AA17" s="297">
        <v>0.97499999999999998</v>
      </c>
      <c r="AB17" s="298">
        <v>125.56</v>
      </c>
      <c r="AC17" s="267"/>
      <c r="AD17" s="297">
        <v>0.97319999999999995</v>
      </c>
      <c r="AE17" s="298">
        <v>125.62</v>
      </c>
      <c r="AF17" s="267"/>
      <c r="AG17" s="297">
        <v>0.97299999999999998</v>
      </c>
      <c r="AH17" s="298">
        <v>125.7</v>
      </c>
      <c r="AI17" s="267"/>
      <c r="AJ17" s="297">
        <v>0.98040000000000005</v>
      </c>
      <c r="AK17" s="298">
        <v>125.22</v>
      </c>
      <c r="AL17" s="267"/>
      <c r="AM17" s="297">
        <v>0.97709999999999997</v>
      </c>
      <c r="AN17" s="298">
        <v>125.46</v>
      </c>
      <c r="AO17" s="267"/>
      <c r="AP17" s="297">
        <v>0.97729999999999995</v>
      </c>
      <c r="AQ17" s="298">
        <v>125.72</v>
      </c>
      <c r="AR17" s="298"/>
      <c r="AS17" s="297">
        <v>0.96950000000000003</v>
      </c>
      <c r="AT17" s="298">
        <v>125.84</v>
      </c>
      <c r="AU17" s="267"/>
      <c r="AV17" s="297">
        <v>0.96970000000000001</v>
      </c>
      <c r="AW17" s="298">
        <v>126.01</v>
      </c>
      <c r="AX17" s="267"/>
      <c r="AY17" s="297">
        <v>0.96879999999999999</v>
      </c>
      <c r="AZ17" s="298">
        <v>125.89</v>
      </c>
      <c r="BA17" s="267"/>
      <c r="BB17" s="297">
        <v>0.96799999999999997</v>
      </c>
      <c r="BC17" s="298">
        <v>126.1</v>
      </c>
      <c r="BD17" s="267"/>
      <c r="BE17" s="297">
        <v>0.97099999999999997</v>
      </c>
      <c r="BF17" s="298">
        <v>125.99</v>
      </c>
      <c r="BG17" s="298"/>
      <c r="BH17" s="297">
        <v>0.97050000000000003</v>
      </c>
      <c r="BI17" s="298">
        <v>126.11</v>
      </c>
      <c r="BJ17" s="298"/>
      <c r="BK17" s="297">
        <v>0.96960000000000002</v>
      </c>
      <c r="BL17" s="298">
        <v>126.59</v>
      </c>
      <c r="BM17" s="298"/>
      <c r="BN17" s="297">
        <f t="shared" si="0"/>
        <v>0.97377142857142862</v>
      </c>
      <c r="BO17" s="299">
        <f t="shared" si="1"/>
        <v>125.80523809523808</v>
      </c>
      <c r="BP17" s="300"/>
      <c r="BQ17" s="346"/>
      <c r="BR17" s="346"/>
      <c r="BS17" s="301"/>
      <c r="BT17" s="301"/>
      <c r="BU17" s="275"/>
      <c r="BV17" s="347"/>
      <c r="BW17" s="347"/>
      <c r="BX17" s="275"/>
      <c r="BY17" s="107"/>
    </row>
    <row r="18" spans="1:167" x14ac:dyDescent="0.2">
      <c r="A18" s="287">
        <v>4</v>
      </c>
      <c r="B18" s="296" t="s">
        <v>8</v>
      </c>
      <c r="C18" s="297">
        <v>0.89759999999999995</v>
      </c>
      <c r="D18" s="298">
        <v>137.61000000000001</v>
      </c>
      <c r="E18" s="298"/>
      <c r="F18" s="297">
        <v>0.89449999999999996</v>
      </c>
      <c r="G18" s="298">
        <v>137.57</v>
      </c>
      <c r="H18" s="267"/>
      <c r="I18" s="297">
        <v>0.89559999999999995</v>
      </c>
      <c r="J18" s="298">
        <v>137.54</v>
      </c>
      <c r="K18" s="267"/>
      <c r="L18" s="297">
        <v>0.89590000000000003</v>
      </c>
      <c r="M18" s="298">
        <v>137.49</v>
      </c>
      <c r="N18" s="267"/>
      <c r="O18" s="297">
        <v>0.88970000000000005</v>
      </c>
      <c r="P18" s="298">
        <v>137.51</v>
      </c>
      <c r="Q18" s="267"/>
      <c r="R18" s="297">
        <v>0.88680000000000003</v>
      </c>
      <c r="S18" s="298">
        <v>137.56</v>
      </c>
      <c r="T18" s="298"/>
      <c r="U18" s="297">
        <v>0.88749999999999996</v>
      </c>
      <c r="V18" s="298">
        <v>137.6</v>
      </c>
      <c r="W18" s="267"/>
      <c r="X18" s="297">
        <v>0.89119999999999999</v>
      </c>
      <c r="Y18" s="298">
        <v>137.54</v>
      </c>
      <c r="Z18" s="267"/>
      <c r="AA18" s="297">
        <v>0.89049999999999996</v>
      </c>
      <c r="AB18" s="298">
        <v>137.44999999999999</v>
      </c>
      <c r="AC18" s="267"/>
      <c r="AD18" s="297">
        <v>0.88919999999999999</v>
      </c>
      <c r="AE18" s="298">
        <v>137.38</v>
      </c>
      <c r="AF18" s="267"/>
      <c r="AG18" s="297">
        <v>0.89039999999999997</v>
      </c>
      <c r="AH18" s="298">
        <v>137.33000000000001</v>
      </c>
      <c r="AI18" s="267"/>
      <c r="AJ18" s="297">
        <v>0.89539999999999997</v>
      </c>
      <c r="AK18" s="298">
        <v>137.13</v>
      </c>
      <c r="AL18" s="267"/>
      <c r="AM18" s="297">
        <v>0.89410000000000001</v>
      </c>
      <c r="AN18" s="298">
        <v>137.16999999999999</v>
      </c>
      <c r="AO18" s="267"/>
      <c r="AP18" s="297">
        <v>0.89729999999999999</v>
      </c>
      <c r="AQ18" s="298">
        <v>137.03</v>
      </c>
      <c r="AR18" s="298"/>
      <c r="AS18" s="297">
        <v>0.89019999999999999</v>
      </c>
      <c r="AT18" s="298">
        <v>137.03</v>
      </c>
      <c r="AU18" s="267"/>
      <c r="AV18" s="297">
        <v>0.89190000000000003</v>
      </c>
      <c r="AW18" s="298">
        <v>137</v>
      </c>
      <c r="AX18" s="267"/>
      <c r="AY18" s="297">
        <v>0.88980000000000004</v>
      </c>
      <c r="AZ18" s="298">
        <v>137.02000000000001</v>
      </c>
      <c r="BA18" s="267"/>
      <c r="BB18" s="297">
        <v>0.88929999999999998</v>
      </c>
      <c r="BC18" s="298">
        <v>137.26</v>
      </c>
      <c r="BD18" s="267"/>
      <c r="BE18" s="297">
        <v>0.89129999999999998</v>
      </c>
      <c r="BF18" s="298">
        <v>137.24</v>
      </c>
      <c r="BG18" s="298"/>
      <c r="BH18" s="297">
        <v>0.89159999999999995</v>
      </c>
      <c r="BI18" s="298">
        <v>137.33000000000001</v>
      </c>
      <c r="BJ18" s="298"/>
      <c r="BK18" s="297">
        <v>0.89419999999999999</v>
      </c>
      <c r="BL18" s="298">
        <v>137.33000000000001</v>
      </c>
      <c r="BM18" s="298"/>
      <c r="BN18" s="297">
        <f t="shared" si="0"/>
        <v>0.89209523809523816</v>
      </c>
      <c r="BO18" s="299">
        <f t="shared" si="1"/>
        <v>137.33904761904762</v>
      </c>
      <c r="BP18" s="300"/>
      <c r="BQ18" s="346"/>
      <c r="BR18" s="346"/>
      <c r="BS18" s="301"/>
      <c r="BT18" s="301"/>
      <c r="BU18" s="275"/>
      <c r="BV18" s="347"/>
      <c r="BW18" s="347"/>
      <c r="BX18" s="275"/>
      <c r="BY18" s="107"/>
    </row>
    <row r="19" spans="1:167" x14ac:dyDescent="0.2">
      <c r="A19" s="287">
        <v>5</v>
      </c>
      <c r="B19" s="296" t="s">
        <v>9</v>
      </c>
      <c r="C19" s="297">
        <v>1305.4000000000001</v>
      </c>
      <c r="D19" s="302">
        <v>161203.85</v>
      </c>
      <c r="E19" s="302"/>
      <c r="F19" s="303">
        <v>1311.44</v>
      </c>
      <c r="G19" s="302">
        <v>161320.22</v>
      </c>
      <c r="H19" s="267"/>
      <c r="I19" s="297">
        <v>1327.54</v>
      </c>
      <c r="J19" s="302">
        <v>163393.62</v>
      </c>
      <c r="K19" s="267"/>
      <c r="L19" s="297">
        <v>1330.21</v>
      </c>
      <c r="M19" s="302">
        <v>163775.46</v>
      </c>
      <c r="N19" s="267"/>
      <c r="O19" s="297">
        <v>1348.18</v>
      </c>
      <c r="P19" s="302">
        <v>164936.35</v>
      </c>
      <c r="Q19" s="267"/>
      <c r="R19" s="297">
        <v>1348.08</v>
      </c>
      <c r="S19" s="302">
        <v>164506.20000000001</v>
      </c>
      <c r="T19" s="302"/>
      <c r="U19" s="297">
        <v>1335.57</v>
      </c>
      <c r="V19" s="302">
        <v>163099.81</v>
      </c>
      <c r="W19" s="267"/>
      <c r="X19" s="297">
        <v>1327.99</v>
      </c>
      <c r="Y19" s="302">
        <v>162692.04999999999</v>
      </c>
      <c r="Z19" s="267"/>
      <c r="AA19" s="297">
        <v>1323.41</v>
      </c>
      <c r="AB19" s="302">
        <v>162011.85</v>
      </c>
      <c r="AC19" s="267"/>
      <c r="AD19" s="297">
        <v>1321.44</v>
      </c>
      <c r="AE19" s="302">
        <v>161546.03</v>
      </c>
      <c r="AF19" s="267"/>
      <c r="AG19" s="297">
        <v>1314.58</v>
      </c>
      <c r="AH19" s="302">
        <v>160786.28</v>
      </c>
      <c r="AI19" s="267"/>
      <c r="AJ19" s="297">
        <v>1314.83</v>
      </c>
      <c r="AK19" s="302">
        <v>161421.68</v>
      </c>
      <c r="AL19" s="267"/>
      <c r="AM19" s="297">
        <v>1314.91</v>
      </c>
      <c r="AN19" s="302">
        <v>161194.82</v>
      </c>
      <c r="AO19" s="267"/>
      <c r="AP19" s="297">
        <v>1319.53</v>
      </c>
      <c r="AQ19" s="302">
        <v>162130.65</v>
      </c>
      <c r="AR19" s="302"/>
      <c r="AS19" s="303">
        <v>1332.8</v>
      </c>
      <c r="AT19" s="302">
        <v>162601.60000000001</v>
      </c>
      <c r="AU19" s="267"/>
      <c r="AV19" s="297">
        <v>1336.26</v>
      </c>
      <c r="AW19" s="302">
        <v>163277.60999999999</v>
      </c>
      <c r="AX19" s="267"/>
      <c r="AY19" s="297">
        <v>1336.15</v>
      </c>
      <c r="AZ19" s="302">
        <v>162956.85</v>
      </c>
      <c r="BA19" s="267"/>
      <c r="BB19" s="297">
        <v>1336.56</v>
      </c>
      <c r="BC19" s="302">
        <v>163140.51</v>
      </c>
      <c r="BD19" s="267"/>
      <c r="BE19" s="297">
        <v>1325.05</v>
      </c>
      <c r="BF19" s="302">
        <v>162106.62</v>
      </c>
      <c r="BG19" s="302"/>
      <c r="BH19" s="303">
        <v>1321.68</v>
      </c>
      <c r="BI19" s="302">
        <v>161760.43</v>
      </c>
      <c r="BJ19" s="302"/>
      <c r="BK19" s="303">
        <v>1327.21</v>
      </c>
      <c r="BL19" s="302">
        <v>162901.76000000001</v>
      </c>
      <c r="BM19" s="302"/>
      <c r="BN19" s="297">
        <f t="shared" si="0"/>
        <v>1326.6104761904762</v>
      </c>
      <c r="BO19" s="299">
        <f t="shared" si="1"/>
        <v>162512.58333333337</v>
      </c>
      <c r="BP19" s="300"/>
      <c r="BQ19" s="346"/>
      <c r="BR19" s="346"/>
      <c r="BS19" s="301"/>
      <c r="BT19" s="301"/>
      <c r="BU19" s="348"/>
      <c r="BV19" s="347"/>
      <c r="BW19" s="347"/>
      <c r="BX19" s="275"/>
      <c r="BY19" s="107"/>
    </row>
    <row r="20" spans="1:167" x14ac:dyDescent="0.2">
      <c r="A20" s="287">
        <v>6</v>
      </c>
      <c r="B20" s="296" t="s">
        <v>10</v>
      </c>
      <c r="C20" s="297">
        <v>18.62</v>
      </c>
      <c r="D20" s="298">
        <v>2299.38</v>
      </c>
      <c r="E20" s="298"/>
      <c r="F20" s="297">
        <v>18.8</v>
      </c>
      <c r="G20" s="298">
        <v>2312.59</v>
      </c>
      <c r="H20" s="267"/>
      <c r="I20" s="297">
        <v>19.414999999999999</v>
      </c>
      <c r="J20" s="298">
        <v>2389.6</v>
      </c>
      <c r="K20" s="267"/>
      <c r="L20" s="297">
        <v>19.536000000000001</v>
      </c>
      <c r="M20" s="298">
        <v>2405.27</v>
      </c>
      <c r="N20" s="267"/>
      <c r="O20" s="297">
        <v>19.927</v>
      </c>
      <c r="P20" s="298">
        <v>2437.87</v>
      </c>
      <c r="Q20" s="267"/>
      <c r="R20" s="297">
        <v>19.91</v>
      </c>
      <c r="S20" s="298">
        <v>2429.62</v>
      </c>
      <c r="T20" s="298"/>
      <c r="U20" s="297">
        <v>19.489999999999998</v>
      </c>
      <c r="V20" s="298">
        <v>2380.12</v>
      </c>
      <c r="W20" s="267"/>
      <c r="X20" s="297">
        <v>19.131</v>
      </c>
      <c r="Y20" s="298">
        <v>2343.7399999999998</v>
      </c>
      <c r="Z20" s="267"/>
      <c r="AA20" s="297">
        <v>19.056999999999999</v>
      </c>
      <c r="AB20" s="298">
        <v>2332.92</v>
      </c>
      <c r="AC20" s="267"/>
      <c r="AD20" s="297">
        <v>19.009</v>
      </c>
      <c r="AE20" s="298">
        <v>2323.85</v>
      </c>
      <c r="AF20" s="267"/>
      <c r="AG20" s="297">
        <v>18.940999999999999</v>
      </c>
      <c r="AH20" s="298">
        <v>2316.67</v>
      </c>
      <c r="AI20" s="267"/>
      <c r="AJ20" s="297">
        <v>19.123999999999999</v>
      </c>
      <c r="AK20" s="298">
        <v>2347.85</v>
      </c>
      <c r="AL20" s="267"/>
      <c r="AM20" s="297">
        <v>19.206</v>
      </c>
      <c r="AN20" s="298">
        <v>2354.46</v>
      </c>
      <c r="AO20" s="267"/>
      <c r="AP20" s="297">
        <v>19.422000000000001</v>
      </c>
      <c r="AQ20" s="298">
        <v>2386.38</v>
      </c>
      <c r="AR20" s="298"/>
      <c r="AS20" s="297">
        <v>19.765000000000001</v>
      </c>
      <c r="AT20" s="298">
        <v>2411.33</v>
      </c>
      <c r="AU20" s="267"/>
      <c r="AV20" s="297">
        <v>19.824999999999999</v>
      </c>
      <c r="AW20" s="298">
        <v>2422.42</v>
      </c>
      <c r="AX20" s="267"/>
      <c r="AY20" s="297">
        <v>19.440000000000001</v>
      </c>
      <c r="AZ20" s="298">
        <v>2370.9</v>
      </c>
      <c r="BA20" s="267"/>
      <c r="BB20" s="297">
        <v>19.440999999999999</v>
      </c>
      <c r="BC20" s="298">
        <v>2372.9699999999998</v>
      </c>
      <c r="BD20" s="267"/>
      <c r="BE20" s="297">
        <v>19.084</v>
      </c>
      <c r="BF20" s="298">
        <v>2334.75</v>
      </c>
      <c r="BG20" s="298"/>
      <c r="BH20" s="297">
        <v>19.09</v>
      </c>
      <c r="BI20" s="298">
        <v>2336.4299999999998</v>
      </c>
      <c r="BJ20" s="298"/>
      <c r="BK20" s="297">
        <v>19.265999999999998</v>
      </c>
      <c r="BL20" s="298">
        <v>2364.75</v>
      </c>
      <c r="BM20" s="298"/>
      <c r="BN20" s="297">
        <f t="shared" si="0"/>
        <v>19.309476190476186</v>
      </c>
      <c r="BO20" s="299">
        <f t="shared" si="1"/>
        <v>2365.4223809523805</v>
      </c>
      <c r="BP20" s="300"/>
      <c r="BQ20" s="346"/>
      <c r="BR20" s="346"/>
      <c r="BS20" s="301"/>
      <c r="BT20" s="301"/>
      <c r="BU20" s="275"/>
      <c r="BV20" s="347"/>
      <c r="BW20" s="347"/>
      <c r="BX20" s="275"/>
      <c r="BY20" s="107"/>
    </row>
    <row r="21" spans="1:167" x14ac:dyDescent="0.2">
      <c r="A21" s="287">
        <v>7</v>
      </c>
      <c r="B21" s="296" t="s">
        <v>25</v>
      </c>
      <c r="C21" s="297">
        <v>1.3277000000000001</v>
      </c>
      <c r="D21" s="298">
        <v>93.01</v>
      </c>
      <c r="E21" s="298"/>
      <c r="F21" s="297">
        <v>1.3255999999999999</v>
      </c>
      <c r="G21" s="298">
        <v>92.8</v>
      </c>
      <c r="H21" s="267"/>
      <c r="I21" s="297">
        <v>1.3158000000000001</v>
      </c>
      <c r="J21" s="298">
        <v>93.54</v>
      </c>
      <c r="K21" s="267"/>
      <c r="L21" s="297">
        <v>1.3091999999999999</v>
      </c>
      <c r="M21" s="298">
        <v>94.04</v>
      </c>
      <c r="N21" s="267"/>
      <c r="O21" s="297">
        <v>1.3041</v>
      </c>
      <c r="P21" s="298">
        <v>93.81</v>
      </c>
      <c r="Q21" s="267"/>
      <c r="R21" s="297">
        <v>1.2951999999999999</v>
      </c>
      <c r="S21" s="298">
        <v>94.22</v>
      </c>
      <c r="T21" s="298"/>
      <c r="U21" s="297">
        <v>1.3127</v>
      </c>
      <c r="V21" s="298">
        <v>93.03</v>
      </c>
      <c r="W21" s="267"/>
      <c r="X21" s="297">
        <v>1.3289</v>
      </c>
      <c r="Y21" s="298">
        <v>92.19</v>
      </c>
      <c r="Z21" s="267"/>
      <c r="AA21" s="297">
        <v>1.3382000000000001</v>
      </c>
      <c r="AB21" s="298">
        <v>91.48</v>
      </c>
      <c r="AC21" s="267"/>
      <c r="AD21" s="297">
        <v>1.3371</v>
      </c>
      <c r="AE21" s="298">
        <v>91.43</v>
      </c>
      <c r="AF21" s="267"/>
      <c r="AG21" s="297">
        <v>1.3331999999999999</v>
      </c>
      <c r="AH21" s="298">
        <v>91.74</v>
      </c>
      <c r="AI21" s="267"/>
      <c r="AJ21" s="297">
        <v>1.3259000000000001</v>
      </c>
      <c r="AK21" s="298">
        <v>92.59</v>
      </c>
      <c r="AL21" s="267"/>
      <c r="AM21" s="297">
        <v>1.3243</v>
      </c>
      <c r="AN21" s="298">
        <v>92.57</v>
      </c>
      <c r="AO21" s="267"/>
      <c r="AP21" s="297">
        <v>1.3177000000000001</v>
      </c>
      <c r="AQ21" s="298">
        <v>93.25</v>
      </c>
      <c r="AR21" s="298"/>
      <c r="AS21" s="297">
        <v>1.3045</v>
      </c>
      <c r="AT21" s="298">
        <v>93.53</v>
      </c>
      <c r="AU21" s="267"/>
      <c r="AV21" s="297">
        <v>1.3098000000000001</v>
      </c>
      <c r="AW21" s="298">
        <v>93.29</v>
      </c>
      <c r="AX21" s="267"/>
      <c r="AY21" s="297">
        <v>1.3131999999999999</v>
      </c>
      <c r="AZ21" s="298">
        <v>92.87</v>
      </c>
      <c r="BA21" s="267"/>
      <c r="BB21" s="297">
        <v>1.3052999999999999</v>
      </c>
      <c r="BC21" s="298">
        <v>93.51</v>
      </c>
      <c r="BD21" s="267"/>
      <c r="BE21" s="297">
        <v>1.3043</v>
      </c>
      <c r="BF21" s="298">
        <v>93.8</v>
      </c>
      <c r="BG21" s="298"/>
      <c r="BH21" s="297">
        <v>1.3052999999999999</v>
      </c>
      <c r="BI21" s="298">
        <v>93.76</v>
      </c>
      <c r="BJ21" s="298"/>
      <c r="BK21" s="297">
        <v>1.3133999999999999</v>
      </c>
      <c r="BL21" s="298">
        <v>93.45</v>
      </c>
      <c r="BM21" s="298"/>
      <c r="BN21" s="297">
        <f t="shared" si="0"/>
        <v>1.3167333333333331</v>
      </c>
      <c r="BO21" s="299">
        <f t="shared" si="1"/>
        <v>93.043333333333322</v>
      </c>
      <c r="BP21" s="300"/>
      <c r="BQ21" s="346"/>
      <c r="BR21" s="346"/>
      <c r="BS21" s="301"/>
      <c r="BT21" s="301"/>
      <c r="BU21" s="275"/>
      <c r="BV21" s="347"/>
      <c r="BW21" s="347"/>
      <c r="BX21" s="275"/>
      <c r="BY21" s="107"/>
    </row>
    <row r="22" spans="1:167" x14ac:dyDescent="0.2">
      <c r="A22" s="287">
        <v>8</v>
      </c>
      <c r="B22" s="296" t="s">
        <v>26</v>
      </c>
      <c r="C22" s="297">
        <v>1.3118000000000001</v>
      </c>
      <c r="D22" s="298">
        <v>94.14</v>
      </c>
      <c r="E22" s="298"/>
      <c r="F22" s="297">
        <v>1.31</v>
      </c>
      <c r="G22" s="298">
        <v>93.9</v>
      </c>
      <c r="H22" s="267"/>
      <c r="I22" s="297">
        <v>1.2911999999999999</v>
      </c>
      <c r="J22" s="298">
        <v>95.32</v>
      </c>
      <c r="K22" s="267"/>
      <c r="L22" s="297">
        <v>1.2897000000000001</v>
      </c>
      <c r="M22" s="298">
        <v>95.46</v>
      </c>
      <c r="N22" s="267"/>
      <c r="O22" s="297">
        <v>1.2853000000000001</v>
      </c>
      <c r="P22" s="298">
        <v>95.18</v>
      </c>
      <c r="Q22" s="267"/>
      <c r="R22" s="297">
        <v>1.2858000000000001</v>
      </c>
      <c r="S22" s="298">
        <v>94.91</v>
      </c>
      <c r="T22" s="298"/>
      <c r="U22" s="297">
        <v>1.2934000000000001</v>
      </c>
      <c r="V22" s="298">
        <v>94.42</v>
      </c>
      <c r="W22" s="267"/>
      <c r="X22" s="297">
        <v>1.3096000000000001</v>
      </c>
      <c r="Y22" s="298">
        <v>93.55</v>
      </c>
      <c r="Z22" s="267"/>
      <c r="AA22" s="297">
        <v>1.3158000000000001</v>
      </c>
      <c r="AB22" s="298">
        <v>93.04</v>
      </c>
      <c r="AC22" s="267"/>
      <c r="AD22" s="297">
        <v>1.3201000000000001</v>
      </c>
      <c r="AE22" s="298">
        <v>92.61</v>
      </c>
      <c r="AF22" s="267"/>
      <c r="AG22" s="297">
        <v>1.3161</v>
      </c>
      <c r="AH22" s="298">
        <v>92.93</v>
      </c>
      <c r="AI22" s="267"/>
      <c r="AJ22" s="297">
        <v>1.3150999999999999</v>
      </c>
      <c r="AK22" s="298">
        <v>93.35</v>
      </c>
      <c r="AL22" s="267"/>
      <c r="AM22" s="297">
        <v>1.3209</v>
      </c>
      <c r="AN22" s="298">
        <v>92.81</v>
      </c>
      <c r="AO22" s="267"/>
      <c r="AP22" s="297">
        <v>1.3166</v>
      </c>
      <c r="AQ22" s="298">
        <v>93.32</v>
      </c>
      <c r="AR22" s="298"/>
      <c r="AS22" s="297">
        <v>1.3030999999999999</v>
      </c>
      <c r="AT22" s="298">
        <v>93.62</v>
      </c>
      <c r="AU22" s="267"/>
      <c r="AV22" s="297">
        <v>1.3043</v>
      </c>
      <c r="AW22" s="298">
        <v>93.68</v>
      </c>
      <c r="AX22" s="267"/>
      <c r="AY22" s="297">
        <v>1.3190999999999999</v>
      </c>
      <c r="AZ22" s="298">
        <v>92.46</v>
      </c>
      <c r="BA22" s="267"/>
      <c r="BB22" s="297">
        <v>1.3212999999999999</v>
      </c>
      <c r="BC22" s="298">
        <v>92.38</v>
      </c>
      <c r="BD22" s="267"/>
      <c r="BE22" s="297">
        <v>1.3224</v>
      </c>
      <c r="BF22" s="298">
        <v>92.51</v>
      </c>
      <c r="BG22" s="298"/>
      <c r="BH22" s="297">
        <v>1.3101</v>
      </c>
      <c r="BI22" s="298">
        <v>93.42</v>
      </c>
      <c r="BJ22" s="298"/>
      <c r="BK22" s="297">
        <v>1.3151999999999999</v>
      </c>
      <c r="BL22" s="298">
        <v>93.32</v>
      </c>
      <c r="BM22" s="298"/>
      <c r="BN22" s="297">
        <f t="shared" si="0"/>
        <v>1.3084238095238094</v>
      </c>
      <c r="BO22" s="299">
        <f t="shared" si="1"/>
        <v>93.634761904761874</v>
      </c>
      <c r="BP22" s="300"/>
      <c r="BQ22" s="346"/>
      <c r="BR22" s="346"/>
      <c r="BS22" s="301"/>
      <c r="BT22" s="301"/>
      <c r="BU22" s="275"/>
      <c r="BV22" s="347"/>
      <c r="BW22" s="347"/>
      <c r="BX22" s="275"/>
      <c r="BY22" s="107"/>
    </row>
    <row r="23" spans="1:167" x14ac:dyDescent="0.2">
      <c r="A23" s="287">
        <v>9</v>
      </c>
      <c r="B23" s="296" t="s">
        <v>13</v>
      </c>
      <c r="C23" s="297">
        <v>8.5696999999999992</v>
      </c>
      <c r="D23" s="298">
        <v>14.41</v>
      </c>
      <c r="E23" s="298"/>
      <c r="F23" s="297">
        <v>8.5911000000000008</v>
      </c>
      <c r="G23" s="298">
        <v>14.32</v>
      </c>
      <c r="H23" s="267"/>
      <c r="I23" s="297">
        <v>8.5602</v>
      </c>
      <c r="J23" s="298">
        <v>14.38</v>
      </c>
      <c r="K23" s="267"/>
      <c r="L23" s="297">
        <v>8.5321999999999996</v>
      </c>
      <c r="M23" s="298">
        <v>14.43</v>
      </c>
      <c r="N23" s="267"/>
      <c r="O23" s="297">
        <v>8.4543999999999997</v>
      </c>
      <c r="P23" s="298">
        <v>14.47</v>
      </c>
      <c r="Q23" s="267"/>
      <c r="R23" s="297">
        <v>8.4075000000000006</v>
      </c>
      <c r="S23" s="298">
        <v>14.51</v>
      </c>
      <c r="T23" s="298"/>
      <c r="U23" s="297">
        <v>8.4474</v>
      </c>
      <c r="V23" s="298">
        <v>14.46</v>
      </c>
      <c r="W23" s="267"/>
      <c r="X23" s="297">
        <v>8.4932999999999996</v>
      </c>
      <c r="Y23" s="298">
        <v>14.42</v>
      </c>
      <c r="Z23" s="267"/>
      <c r="AA23" s="297">
        <v>8.4934999999999992</v>
      </c>
      <c r="AB23" s="298">
        <v>14.41</v>
      </c>
      <c r="AC23" s="267"/>
      <c r="AD23" s="297">
        <v>8.4925999999999995</v>
      </c>
      <c r="AE23" s="298">
        <v>14.39</v>
      </c>
      <c r="AF23" s="267"/>
      <c r="AG23" s="297">
        <v>8.5015000000000001</v>
      </c>
      <c r="AH23" s="298">
        <v>14.39</v>
      </c>
      <c r="AI23" s="267"/>
      <c r="AJ23" s="297">
        <v>8.5654000000000003</v>
      </c>
      <c r="AK23" s="298">
        <v>14.33</v>
      </c>
      <c r="AL23" s="267"/>
      <c r="AM23" s="297">
        <v>8.5512999999999995</v>
      </c>
      <c r="AN23" s="298">
        <v>14.34</v>
      </c>
      <c r="AO23" s="267"/>
      <c r="AP23" s="297">
        <v>8.6013000000000002</v>
      </c>
      <c r="AQ23" s="298">
        <v>14.29</v>
      </c>
      <c r="AR23" s="298"/>
      <c r="AS23" s="297">
        <v>8.5237999999999996</v>
      </c>
      <c r="AT23" s="298">
        <v>14.31</v>
      </c>
      <c r="AU23" s="267"/>
      <c r="AV23" s="297">
        <v>8.5342000000000002</v>
      </c>
      <c r="AW23" s="298">
        <v>14.32</v>
      </c>
      <c r="AX23" s="267"/>
      <c r="AY23" s="297">
        <v>8.5371000000000006</v>
      </c>
      <c r="AZ23" s="298">
        <v>14.29</v>
      </c>
      <c r="BA23" s="267"/>
      <c r="BB23" s="297">
        <v>8.5470000000000006</v>
      </c>
      <c r="BC23" s="298">
        <v>14.28</v>
      </c>
      <c r="BD23" s="267"/>
      <c r="BE23" s="297">
        <v>8.5802999999999994</v>
      </c>
      <c r="BF23" s="298">
        <v>14.26</v>
      </c>
      <c r="BG23" s="298"/>
      <c r="BH23" s="297">
        <v>8.5704999999999991</v>
      </c>
      <c r="BI23" s="298">
        <v>14.28</v>
      </c>
      <c r="BJ23" s="298"/>
      <c r="BK23" s="297">
        <v>8.6030999999999995</v>
      </c>
      <c r="BL23" s="298">
        <v>14.27</v>
      </c>
      <c r="BM23" s="298"/>
      <c r="BN23" s="297">
        <f t="shared" si="0"/>
        <v>8.5313047619047619</v>
      </c>
      <c r="BO23" s="299">
        <f t="shared" si="1"/>
        <v>14.359999999999998</v>
      </c>
      <c r="BP23" s="300"/>
      <c r="BQ23" s="346"/>
      <c r="BR23" s="346"/>
      <c r="BS23" s="301"/>
      <c r="BT23" s="301"/>
      <c r="BU23" s="275"/>
      <c r="BV23" s="347"/>
      <c r="BW23" s="347"/>
      <c r="BX23" s="275"/>
      <c r="BY23" s="107"/>
    </row>
    <row r="24" spans="1:167" x14ac:dyDescent="0.2">
      <c r="A24" s="287">
        <v>10</v>
      </c>
      <c r="B24" s="296" t="s">
        <v>14</v>
      </c>
      <c r="C24" s="297">
        <v>8.3483999999999998</v>
      </c>
      <c r="D24" s="298">
        <v>14.79</v>
      </c>
      <c r="E24" s="298"/>
      <c r="F24" s="297">
        <v>8.3277999999999999</v>
      </c>
      <c r="G24" s="298">
        <v>14.77</v>
      </c>
      <c r="H24" s="267"/>
      <c r="I24" s="297">
        <v>8.2695000000000007</v>
      </c>
      <c r="J24" s="298">
        <v>14.88</v>
      </c>
      <c r="K24" s="267"/>
      <c r="L24" s="297">
        <v>8.2487999999999992</v>
      </c>
      <c r="M24" s="298">
        <v>14.93</v>
      </c>
      <c r="N24" s="267"/>
      <c r="O24" s="297">
        <v>8.1736000000000004</v>
      </c>
      <c r="P24" s="298">
        <v>14.97</v>
      </c>
      <c r="Q24" s="267"/>
      <c r="R24" s="297">
        <v>8.1349</v>
      </c>
      <c r="S24" s="298">
        <v>15</v>
      </c>
      <c r="T24" s="298"/>
      <c r="U24" s="297">
        <v>8.18</v>
      </c>
      <c r="V24" s="298">
        <v>14.93</v>
      </c>
      <c r="W24" s="267"/>
      <c r="X24" s="297">
        <v>8.2228999999999992</v>
      </c>
      <c r="Y24" s="298">
        <v>14.9</v>
      </c>
      <c r="Z24" s="267"/>
      <c r="AA24" s="297">
        <v>8.2497000000000007</v>
      </c>
      <c r="AB24" s="298">
        <v>14.84</v>
      </c>
      <c r="AC24" s="267"/>
      <c r="AD24" s="297">
        <v>8.2418999999999993</v>
      </c>
      <c r="AE24" s="298">
        <v>14.83</v>
      </c>
      <c r="AF24" s="267"/>
      <c r="AG24" s="297">
        <v>8.2474000000000007</v>
      </c>
      <c r="AH24" s="298">
        <v>14.83</v>
      </c>
      <c r="AI24" s="267"/>
      <c r="AJ24" s="297">
        <v>8.2836999999999996</v>
      </c>
      <c r="AK24" s="298">
        <v>14.82</v>
      </c>
      <c r="AL24" s="267"/>
      <c r="AM24" s="297">
        <v>8.2821999999999996</v>
      </c>
      <c r="AN24" s="298">
        <v>14.8</v>
      </c>
      <c r="AO24" s="267"/>
      <c r="AP24" s="297">
        <v>8.2849000000000004</v>
      </c>
      <c r="AQ24" s="298">
        <v>14.83</v>
      </c>
      <c r="AR24" s="298"/>
      <c r="AS24" s="297">
        <v>8.1251999999999995</v>
      </c>
      <c r="AT24" s="298">
        <v>15.02</v>
      </c>
      <c r="AU24" s="267"/>
      <c r="AV24" s="297">
        <v>8.1134000000000004</v>
      </c>
      <c r="AW24" s="298">
        <v>15.06</v>
      </c>
      <c r="AX24" s="267"/>
      <c r="AY24" s="297">
        <v>8.1311999999999998</v>
      </c>
      <c r="AZ24" s="298">
        <v>15</v>
      </c>
      <c r="BA24" s="267"/>
      <c r="BB24" s="297">
        <v>8.0953999999999997</v>
      </c>
      <c r="BC24" s="298">
        <v>15.08</v>
      </c>
      <c r="BD24" s="267"/>
      <c r="BE24" s="297">
        <v>8.1074000000000002</v>
      </c>
      <c r="BF24" s="298">
        <v>15.09</v>
      </c>
      <c r="BG24" s="298"/>
      <c r="BH24" s="297">
        <v>8.0617999999999999</v>
      </c>
      <c r="BI24" s="298">
        <v>15.18</v>
      </c>
      <c r="BJ24" s="298"/>
      <c r="BK24" s="297">
        <v>8.0398999999999994</v>
      </c>
      <c r="BL24" s="298">
        <v>15.27</v>
      </c>
      <c r="BM24" s="298"/>
      <c r="BN24" s="297">
        <f t="shared" si="0"/>
        <v>8.1985714285714302</v>
      </c>
      <c r="BO24" s="299">
        <f t="shared" si="1"/>
        <v>14.943809523809525</v>
      </c>
      <c r="BP24" s="300"/>
      <c r="BQ24" s="346"/>
      <c r="BR24" s="346"/>
      <c r="BS24" s="301"/>
      <c r="BT24" s="301"/>
      <c r="BU24" s="275"/>
      <c r="BV24" s="347"/>
      <c r="BW24" s="347"/>
      <c r="BX24" s="275"/>
      <c r="BY24" s="107"/>
    </row>
    <row r="25" spans="1:167" x14ac:dyDescent="0.2">
      <c r="A25" s="287">
        <v>11</v>
      </c>
      <c r="B25" s="296" t="s">
        <v>15</v>
      </c>
      <c r="C25" s="297">
        <v>6.6787000000000001</v>
      </c>
      <c r="D25" s="298">
        <v>18.489999999999998</v>
      </c>
      <c r="E25" s="298"/>
      <c r="F25" s="297">
        <v>6.6542000000000003</v>
      </c>
      <c r="G25" s="298">
        <v>18.489999999999998</v>
      </c>
      <c r="H25" s="267"/>
      <c r="I25" s="297">
        <v>6.6616999999999997</v>
      </c>
      <c r="J25" s="298">
        <v>18.48</v>
      </c>
      <c r="K25" s="267"/>
      <c r="L25" s="297">
        <v>6.6632999999999996</v>
      </c>
      <c r="M25" s="298">
        <v>18.48</v>
      </c>
      <c r="N25" s="267"/>
      <c r="O25" s="297">
        <v>6.6207000000000003</v>
      </c>
      <c r="P25" s="298">
        <v>18.48</v>
      </c>
      <c r="Q25" s="267"/>
      <c r="R25" s="297">
        <v>6.6002999999999998</v>
      </c>
      <c r="S25" s="298">
        <v>18.489999999999998</v>
      </c>
      <c r="T25" s="298"/>
      <c r="U25" s="297">
        <v>6.6029999999999998</v>
      </c>
      <c r="V25" s="298">
        <v>18.489999999999998</v>
      </c>
      <c r="W25" s="267"/>
      <c r="X25" s="297">
        <v>6.6330999999999998</v>
      </c>
      <c r="Y25" s="298">
        <v>18.47</v>
      </c>
      <c r="Z25" s="267"/>
      <c r="AA25" s="297">
        <v>6.6283000000000003</v>
      </c>
      <c r="AB25" s="298">
        <v>18.47</v>
      </c>
      <c r="AC25" s="267"/>
      <c r="AD25" s="297">
        <v>6.6185</v>
      </c>
      <c r="AE25" s="298">
        <v>18.47</v>
      </c>
      <c r="AF25" s="267"/>
      <c r="AG25" s="297">
        <v>6.6284999999999998</v>
      </c>
      <c r="AH25" s="298">
        <v>18.45</v>
      </c>
      <c r="AI25" s="267"/>
      <c r="AJ25" s="297">
        <v>6.6703999999999999</v>
      </c>
      <c r="AK25" s="298">
        <v>18.41</v>
      </c>
      <c r="AL25" s="267"/>
      <c r="AM25" s="297">
        <v>6.66</v>
      </c>
      <c r="AN25" s="298">
        <v>18.41</v>
      </c>
      <c r="AO25" s="267"/>
      <c r="AP25" s="297">
        <v>6.6875</v>
      </c>
      <c r="AQ25" s="298">
        <v>18.37</v>
      </c>
      <c r="AR25" s="298"/>
      <c r="AS25" s="297">
        <v>6.6352000000000002</v>
      </c>
      <c r="AT25" s="298">
        <v>18.39</v>
      </c>
      <c r="AU25" s="267"/>
      <c r="AV25" s="297">
        <v>6.6471999999999998</v>
      </c>
      <c r="AW25" s="298">
        <v>18.38</v>
      </c>
      <c r="AX25" s="267"/>
      <c r="AY25" s="297">
        <v>6.6315</v>
      </c>
      <c r="AZ25" s="298">
        <v>18.39</v>
      </c>
      <c r="BA25" s="267"/>
      <c r="BB25" s="297">
        <v>6.6231</v>
      </c>
      <c r="BC25" s="298">
        <v>18.43</v>
      </c>
      <c r="BD25" s="267"/>
      <c r="BE25" s="297">
        <v>6.6414999999999997</v>
      </c>
      <c r="BF25" s="298">
        <v>18.420000000000002</v>
      </c>
      <c r="BG25" s="298"/>
      <c r="BH25" s="297">
        <v>6.6430999999999996</v>
      </c>
      <c r="BI25" s="298">
        <v>18.420000000000002</v>
      </c>
      <c r="BJ25" s="298"/>
      <c r="BK25" s="297">
        <v>6.6624999999999996</v>
      </c>
      <c r="BL25" s="298">
        <v>18.420000000000002</v>
      </c>
      <c r="BM25" s="298"/>
      <c r="BN25" s="297">
        <f t="shared" si="0"/>
        <v>6.6424904761904751</v>
      </c>
      <c r="BO25" s="299">
        <f t="shared" si="1"/>
        <v>18.442857142857143</v>
      </c>
      <c r="BP25" s="300"/>
      <c r="BQ25" s="346"/>
      <c r="BR25" s="346"/>
      <c r="BS25" s="301"/>
      <c r="BT25" s="301"/>
      <c r="BU25" s="275"/>
      <c r="BV25" s="347"/>
      <c r="BW25" s="347"/>
      <c r="BX25" s="275"/>
      <c r="BY25" s="107"/>
    </row>
    <row r="26" spans="1:167" x14ac:dyDescent="0.2">
      <c r="A26" s="287">
        <v>12</v>
      </c>
      <c r="B26" s="296" t="s">
        <v>27</v>
      </c>
      <c r="C26" s="297">
        <v>0.71718999999999999</v>
      </c>
      <c r="D26" s="298">
        <v>172.19</v>
      </c>
      <c r="E26" s="298"/>
      <c r="F26" s="297">
        <v>0.71662999999999999</v>
      </c>
      <c r="G26" s="298">
        <v>171.65</v>
      </c>
      <c r="H26" s="298"/>
      <c r="I26" s="297">
        <v>0.71577000000000002</v>
      </c>
      <c r="J26" s="298">
        <v>171.95</v>
      </c>
      <c r="K26" s="298"/>
      <c r="L26" s="297">
        <v>0.71577000000000002</v>
      </c>
      <c r="M26" s="298">
        <v>172.01</v>
      </c>
      <c r="N26" s="298"/>
      <c r="O26" s="297">
        <v>0.71557999999999999</v>
      </c>
      <c r="P26" s="298">
        <v>170.97</v>
      </c>
      <c r="Q26" s="298"/>
      <c r="R26" s="297">
        <v>0.71255999999999997</v>
      </c>
      <c r="S26" s="298">
        <v>171.26</v>
      </c>
      <c r="T26" s="298"/>
      <c r="U26" s="297">
        <v>0.71169000000000004</v>
      </c>
      <c r="V26" s="298">
        <v>171.59</v>
      </c>
      <c r="W26" s="298"/>
      <c r="X26" s="297">
        <v>0.71404000000000001</v>
      </c>
      <c r="Y26" s="298">
        <v>171.57</v>
      </c>
      <c r="Z26" s="298"/>
      <c r="AA26" s="297">
        <v>0.71387</v>
      </c>
      <c r="AB26" s="298">
        <v>171.49</v>
      </c>
      <c r="AC26" s="298"/>
      <c r="AD26" s="297">
        <v>0.71469000000000005</v>
      </c>
      <c r="AE26" s="298">
        <v>171.05</v>
      </c>
      <c r="AF26" s="298"/>
      <c r="AG26" s="297">
        <v>0.71413000000000004</v>
      </c>
      <c r="AH26" s="298">
        <v>171.27</v>
      </c>
      <c r="AI26" s="298"/>
      <c r="AJ26" s="297">
        <v>0.71435000000000004</v>
      </c>
      <c r="AK26" s="298">
        <v>171.86</v>
      </c>
      <c r="AL26" s="298"/>
      <c r="AM26" s="297">
        <v>0.71643999999999997</v>
      </c>
      <c r="AN26" s="298">
        <v>171.11</v>
      </c>
      <c r="AO26" s="298"/>
      <c r="AP26" s="297">
        <v>0.71653999999999995</v>
      </c>
      <c r="AQ26" s="298">
        <v>171.48</v>
      </c>
      <c r="AR26" s="298"/>
      <c r="AS26" s="297">
        <v>0.71682999999999997</v>
      </c>
      <c r="AT26" s="298">
        <v>170.19</v>
      </c>
      <c r="AU26" s="298"/>
      <c r="AV26" s="297">
        <v>0.71414</v>
      </c>
      <c r="AW26" s="298">
        <v>171.1</v>
      </c>
      <c r="AX26" s="298"/>
      <c r="AY26" s="297">
        <v>0.71484000000000003</v>
      </c>
      <c r="AZ26" s="298">
        <v>170.61</v>
      </c>
      <c r="BA26" s="298"/>
      <c r="BB26" s="297">
        <v>0.71448</v>
      </c>
      <c r="BC26" s="298">
        <v>170.84</v>
      </c>
      <c r="BD26" s="298"/>
      <c r="BE26" s="297">
        <v>0.71416999999999997</v>
      </c>
      <c r="BF26" s="298">
        <v>171.3</v>
      </c>
      <c r="BG26" s="298"/>
      <c r="BH26" s="297">
        <v>0.71475</v>
      </c>
      <c r="BI26" s="298">
        <v>171.24</v>
      </c>
      <c r="BJ26" s="298"/>
      <c r="BK26" s="297">
        <v>0.71514999999999995</v>
      </c>
      <c r="BL26" s="298">
        <v>171.63</v>
      </c>
      <c r="BM26" s="298"/>
      <c r="BN26" s="297">
        <f t="shared" si="0"/>
        <v>0.71493380952380947</v>
      </c>
      <c r="BO26" s="299">
        <f t="shared" si="1"/>
        <v>171.35047619047623</v>
      </c>
      <c r="BP26" s="300"/>
      <c r="BQ26" s="346"/>
      <c r="BR26" s="346"/>
      <c r="BS26" s="301"/>
      <c r="BT26" s="301"/>
      <c r="BU26" s="275"/>
      <c r="BV26" s="347"/>
      <c r="BW26" s="347"/>
      <c r="BX26" s="275"/>
      <c r="BY26" s="107"/>
    </row>
    <row r="27" spans="1:167" s="196" customFormat="1" ht="13.5" thickBot="1" x14ac:dyDescent="0.25">
      <c r="A27" s="305">
        <v>13</v>
      </c>
      <c r="B27" s="306" t="s">
        <v>17</v>
      </c>
      <c r="C27" s="307">
        <v>1</v>
      </c>
      <c r="D27" s="308">
        <v>123.49</v>
      </c>
      <c r="E27" s="308"/>
      <c r="F27" s="307">
        <v>1</v>
      </c>
      <c r="G27" s="308">
        <v>123.01</v>
      </c>
      <c r="H27" s="308"/>
      <c r="I27" s="307">
        <v>1</v>
      </c>
      <c r="J27" s="308">
        <v>123.08</v>
      </c>
      <c r="K27" s="277"/>
      <c r="L27" s="307">
        <v>1</v>
      </c>
      <c r="M27" s="308">
        <v>123.12</v>
      </c>
      <c r="N27" s="277"/>
      <c r="O27" s="307">
        <v>1</v>
      </c>
      <c r="P27" s="308">
        <v>122.34</v>
      </c>
      <c r="Q27" s="277"/>
      <c r="R27" s="307">
        <v>1</v>
      </c>
      <c r="S27" s="308">
        <v>122.03</v>
      </c>
      <c r="T27" s="308"/>
      <c r="U27" s="307">
        <v>1</v>
      </c>
      <c r="V27" s="308">
        <v>122.12</v>
      </c>
      <c r="W27" s="277"/>
      <c r="X27" s="307">
        <v>1</v>
      </c>
      <c r="Y27" s="308">
        <v>122.51</v>
      </c>
      <c r="Z27" s="308"/>
      <c r="AA27" s="307">
        <v>1</v>
      </c>
      <c r="AB27" s="308">
        <v>122.42</v>
      </c>
      <c r="AC27" s="277"/>
      <c r="AD27" s="307">
        <v>1</v>
      </c>
      <c r="AE27" s="308">
        <v>122.25</v>
      </c>
      <c r="AF27" s="277"/>
      <c r="AG27" s="307">
        <v>1</v>
      </c>
      <c r="AH27" s="308">
        <v>122.31</v>
      </c>
      <c r="AI27" s="277"/>
      <c r="AJ27" s="307">
        <v>1</v>
      </c>
      <c r="AK27" s="308">
        <v>122.77</v>
      </c>
      <c r="AL27" s="277"/>
      <c r="AM27" s="307">
        <v>1</v>
      </c>
      <c r="AN27" s="308">
        <v>122.59</v>
      </c>
      <c r="AO27" s="277"/>
      <c r="AP27" s="307">
        <v>1</v>
      </c>
      <c r="AQ27" s="308">
        <v>122.87</v>
      </c>
      <c r="AR27" s="308"/>
      <c r="AS27" s="307">
        <v>1</v>
      </c>
      <c r="AT27" s="308">
        <v>122</v>
      </c>
      <c r="AU27" s="277"/>
      <c r="AV27" s="307">
        <v>1</v>
      </c>
      <c r="AW27" s="308">
        <v>122.19</v>
      </c>
      <c r="AX27" s="277"/>
      <c r="AY27" s="307">
        <v>1</v>
      </c>
      <c r="AZ27" s="308">
        <v>121.96</v>
      </c>
      <c r="BA27" s="277"/>
      <c r="BB27" s="307">
        <v>1</v>
      </c>
      <c r="BC27" s="308">
        <v>122.06</v>
      </c>
      <c r="BD27" s="277"/>
      <c r="BE27" s="307">
        <v>1</v>
      </c>
      <c r="BF27" s="308">
        <v>122.34</v>
      </c>
      <c r="BG27" s="308"/>
      <c r="BH27" s="307">
        <v>1</v>
      </c>
      <c r="BI27" s="308">
        <v>122.39</v>
      </c>
      <c r="BJ27" s="308"/>
      <c r="BK27" s="307">
        <v>1</v>
      </c>
      <c r="BL27" s="308">
        <v>122.74</v>
      </c>
      <c r="BM27" s="308"/>
      <c r="BN27" s="307">
        <f>(C27+F27+I27+L27+O27+R27+U27+X27+AA27+AD27+AG27+AJ27+AM27+AP27+AS27+AV27+AY27+BB27+BE27+BH27+BK27)/21</f>
        <v>1</v>
      </c>
      <c r="BO27" s="309">
        <f>(D27+G27+J27+M27+P27+S27+V27+Y27+AB27+AE27+AH27+AK27+AN27+AQ27+AT27+AW27+AZ27+BC27+BF27+BI27+BL27)/21</f>
        <v>122.5042857142857</v>
      </c>
      <c r="BP27" s="300"/>
      <c r="BQ27" s="346"/>
      <c r="BR27" s="346"/>
      <c r="BS27" s="301"/>
      <c r="BT27" s="301"/>
      <c r="BU27" s="275"/>
      <c r="BV27" s="347"/>
      <c r="BW27" s="347"/>
      <c r="BX27" s="275"/>
      <c r="BY27" s="107"/>
      <c r="BZ27" s="160"/>
      <c r="CA27" s="160"/>
      <c r="CB27" s="160"/>
      <c r="CC27" s="160"/>
      <c r="CD27" s="160"/>
      <c r="CE27" s="160"/>
      <c r="CF27" s="108"/>
      <c r="CG27" s="107"/>
      <c r="CH27" s="160"/>
      <c r="CI27" s="160"/>
      <c r="CJ27" s="160"/>
      <c r="CK27" s="160"/>
      <c r="CL27" s="160"/>
      <c r="CM27" s="160"/>
      <c r="CN27" s="159"/>
      <c r="CO27" s="159"/>
      <c r="CP27" s="160"/>
      <c r="CQ27" s="160"/>
      <c r="CR27" s="160"/>
      <c r="CS27" s="160"/>
      <c r="CT27" s="160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</row>
    <row r="28" spans="1:167" ht="13.5" thickTop="1" x14ac:dyDescent="0.2">
      <c r="A28" s="287"/>
      <c r="B28" s="272"/>
      <c r="C28" s="267"/>
      <c r="D28" s="267"/>
      <c r="E28" s="267"/>
      <c r="F28" s="267"/>
      <c r="G28" s="267"/>
      <c r="H28" s="298"/>
      <c r="I28" s="267"/>
      <c r="J28" s="298"/>
      <c r="K28" s="298"/>
      <c r="L28" s="298"/>
      <c r="M28" s="298"/>
      <c r="N28" s="267"/>
      <c r="O28" s="298"/>
      <c r="P28" s="298"/>
      <c r="Q28" s="267"/>
      <c r="R28" s="298"/>
      <c r="S28" s="298"/>
      <c r="T28" s="298"/>
      <c r="U28" s="298"/>
      <c r="V28" s="298"/>
      <c r="W28" s="267"/>
      <c r="X28" s="267"/>
      <c r="Y28" s="298"/>
      <c r="Z28" s="298"/>
      <c r="AA28" s="298"/>
      <c r="AB28" s="298"/>
      <c r="AC28" s="267"/>
      <c r="AD28" s="298"/>
      <c r="AE28" s="298"/>
      <c r="AF28" s="267"/>
      <c r="AG28" s="298"/>
      <c r="AH28" s="298"/>
      <c r="AI28" s="267"/>
      <c r="AJ28" s="298"/>
      <c r="AK28" s="298"/>
      <c r="AL28" s="267"/>
      <c r="AM28" s="298"/>
      <c r="AN28" s="298"/>
      <c r="AO28" s="267"/>
      <c r="AP28" s="298"/>
      <c r="AQ28" s="298"/>
      <c r="AR28" s="298"/>
      <c r="AS28" s="298"/>
      <c r="AT28" s="298"/>
      <c r="AU28" s="267"/>
      <c r="AV28" s="298"/>
      <c r="AW28" s="298"/>
      <c r="AX28" s="267"/>
      <c r="AY28" s="298"/>
      <c r="AZ28" s="298"/>
      <c r="BA28" s="298"/>
      <c r="BB28" s="310"/>
      <c r="BC28" s="310"/>
      <c r="BD28" s="267"/>
      <c r="BE28" s="298"/>
      <c r="BF28" s="298"/>
      <c r="BG28" s="298"/>
      <c r="BH28" s="298"/>
      <c r="BI28" s="298"/>
      <c r="BJ28" s="298"/>
      <c r="BK28" s="298"/>
      <c r="BL28" s="298"/>
      <c r="BM28" s="298"/>
      <c r="BN28" s="297"/>
      <c r="BO28" s="267"/>
      <c r="BP28" s="312"/>
      <c r="BQ28" s="275"/>
      <c r="BR28" s="275"/>
      <c r="BS28" s="275"/>
      <c r="BT28" s="275"/>
      <c r="BU28" s="275"/>
      <c r="BV28" s="347"/>
      <c r="BW28" s="347"/>
      <c r="BX28" s="275"/>
      <c r="BY28" s="107"/>
    </row>
    <row r="29" spans="1:167" x14ac:dyDescent="0.2">
      <c r="A29" s="287"/>
      <c r="B29" s="272"/>
      <c r="C29" s="298"/>
      <c r="D29" s="298"/>
      <c r="E29" s="298"/>
      <c r="F29" s="298"/>
      <c r="G29" s="298"/>
      <c r="H29" s="298"/>
      <c r="I29" s="267"/>
      <c r="J29" s="267"/>
      <c r="K29" s="267"/>
      <c r="L29" s="298"/>
      <c r="M29" s="298"/>
      <c r="N29" s="267"/>
      <c r="O29" s="298"/>
      <c r="P29" s="298"/>
      <c r="Q29" s="267"/>
      <c r="R29" s="298"/>
      <c r="S29" s="298"/>
      <c r="T29" s="298"/>
      <c r="U29" s="298"/>
      <c r="V29" s="298"/>
      <c r="W29" s="267"/>
      <c r="X29" s="267"/>
      <c r="Y29" s="267"/>
      <c r="Z29" s="267"/>
      <c r="AA29" s="298"/>
      <c r="AB29" s="298"/>
      <c r="AC29" s="267"/>
      <c r="AD29" s="298"/>
      <c r="AE29" s="298"/>
      <c r="AF29" s="267"/>
      <c r="AG29" s="298"/>
      <c r="AH29" s="298"/>
      <c r="AI29" s="267"/>
      <c r="AJ29" s="298"/>
      <c r="AK29" s="298"/>
      <c r="AL29" s="267"/>
      <c r="AM29" s="298"/>
      <c r="AN29" s="298"/>
      <c r="AO29" s="267"/>
      <c r="AP29" s="298"/>
      <c r="AQ29" s="298"/>
      <c r="AR29" s="298"/>
      <c r="AS29" s="298"/>
      <c r="AT29" s="298"/>
      <c r="AU29" s="267"/>
      <c r="AV29" s="298"/>
      <c r="AW29" s="298"/>
      <c r="AX29" s="267"/>
      <c r="AY29" s="298"/>
      <c r="AZ29" s="298"/>
      <c r="BA29" s="298"/>
      <c r="BB29" s="310"/>
      <c r="BC29" s="310"/>
      <c r="BD29" s="267"/>
      <c r="BE29" s="298"/>
      <c r="BF29" s="298"/>
      <c r="BG29" s="298"/>
      <c r="BH29" s="298"/>
      <c r="BI29" s="298"/>
      <c r="BJ29" s="298"/>
      <c r="BK29" s="298"/>
      <c r="BL29" s="298"/>
      <c r="BM29" s="298"/>
      <c r="BN29" s="313"/>
      <c r="BO29" s="313"/>
      <c r="BP29" s="312"/>
      <c r="BQ29" s="275"/>
      <c r="BR29" s="275"/>
      <c r="BS29" s="275"/>
      <c r="BT29" s="275"/>
      <c r="BU29" s="275"/>
      <c r="BV29" s="347"/>
      <c r="BW29" s="347"/>
      <c r="BX29" s="275"/>
      <c r="BY29" s="107"/>
    </row>
    <row r="30" spans="1:167" x14ac:dyDescent="0.2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R30" s="163"/>
      <c r="BS30" s="349" t="s">
        <v>29</v>
      </c>
      <c r="BT30" s="349"/>
      <c r="BU30" s="349"/>
      <c r="BV30" s="349"/>
      <c r="BW30" s="349"/>
      <c r="BX30" s="349"/>
      <c r="BY30" s="349"/>
      <c r="BZ30" s="350"/>
      <c r="CA30" s="350"/>
      <c r="CB30" s="350"/>
      <c r="CC30" s="350"/>
      <c r="CD30" s="350"/>
      <c r="CE30" s="350"/>
      <c r="CF30" s="351"/>
      <c r="CG30" s="148"/>
      <c r="CH30" s="275"/>
      <c r="CI30" s="275"/>
      <c r="CJ30" s="275"/>
      <c r="CK30" s="275"/>
      <c r="CL30" s="275"/>
      <c r="CM30" s="275"/>
      <c r="CN30" s="312"/>
      <c r="CO30" s="312"/>
      <c r="CP30" s="275"/>
      <c r="CQ30" s="275"/>
      <c r="CR30" s="275"/>
      <c r="CS30" s="275"/>
      <c r="CT30" s="275"/>
      <c r="CU30" s="312"/>
      <c r="CV30" s="312"/>
      <c r="CW30" s="312"/>
      <c r="CX30" s="312"/>
      <c r="CY30" s="312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84"/>
    </row>
    <row r="31" spans="1:167" x14ac:dyDescent="0.2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R31" s="163"/>
      <c r="BS31" s="349"/>
      <c r="BT31" s="349"/>
      <c r="BU31" s="349"/>
      <c r="BV31" s="349"/>
      <c r="BW31" s="349"/>
      <c r="BX31" s="349"/>
      <c r="BY31" s="349"/>
      <c r="BZ31" s="350"/>
      <c r="CA31" s="350"/>
      <c r="CB31" s="350"/>
      <c r="CC31" s="350"/>
      <c r="CD31" s="350"/>
      <c r="CE31" s="350"/>
      <c r="CF31" s="351"/>
      <c r="CG31" s="148"/>
      <c r="CH31" s="275"/>
      <c r="CI31" s="275"/>
      <c r="CJ31" s="275"/>
      <c r="CK31" s="275"/>
      <c r="CL31" s="275"/>
      <c r="CM31" s="275"/>
      <c r="CN31" s="312"/>
      <c r="CO31" s="312"/>
      <c r="CP31" s="275"/>
      <c r="CQ31" s="275"/>
      <c r="CR31" s="275"/>
      <c r="CS31" s="275"/>
      <c r="CT31" s="275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84"/>
    </row>
    <row r="32" spans="1:167" x14ac:dyDescent="0.2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5"/>
      <c r="BE32" s="314"/>
      <c r="BF32" s="314"/>
      <c r="BG32" s="314"/>
      <c r="BH32" s="314"/>
      <c r="BI32" s="314"/>
      <c r="BJ32" s="314"/>
      <c r="BK32" s="314"/>
      <c r="BL32" s="314"/>
      <c r="BM32" s="314"/>
      <c r="BN32" s="316"/>
      <c r="BO32" s="316"/>
      <c r="BP32" s="316"/>
      <c r="BQ32" s="350"/>
      <c r="BR32" s="350"/>
      <c r="BS32" s="349"/>
      <c r="BT32" s="349"/>
      <c r="BU32" s="275" t="s">
        <v>5</v>
      </c>
      <c r="BV32" s="275" t="s">
        <v>6</v>
      </c>
      <c r="BW32" s="275" t="s">
        <v>7</v>
      </c>
      <c r="BX32" s="275" t="s">
        <v>8</v>
      </c>
      <c r="BY32" s="107" t="s">
        <v>9</v>
      </c>
      <c r="BZ32" s="160" t="s">
        <v>10</v>
      </c>
      <c r="CA32" s="160" t="s">
        <v>25</v>
      </c>
      <c r="CB32" s="160" t="s">
        <v>26</v>
      </c>
      <c r="CC32" s="160" t="s">
        <v>13</v>
      </c>
      <c r="CD32" s="160" t="s">
        <v>14</v>
      </c>
      <c r="CE32" s="160" t="s">
        <v>15</v>
      </c>
      <c r="CF32" s="108" t="s">
        <v>27</v>
      </c>
      <c r="CG32" s="107" t="s">
        <v>17</v>
      </c>
      <c r="CH32" s="275"/>
      <c r="CI32" s="275"/>
      <c r="CJ32" s="275"/>
      <c r="CK32" s="275"/>
      <c r="CL32" s="275"/>
      <c r="CM32" s="275"/>
      <c r="CN32" s="312"/>
      <c r="CO32" s="312"/>
      <c r="CP32" s="275"/>
      <c r="CQ32" s="275"/>
      <c r="CR32" s="275"/>
      <c r="CS32" s="275"/>
      <c r="CT32" s="275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312"/>
      <c r="DF32" s="312"/>
      <c r="DG32" s="312"/>
      <c r="DH32" s="312"/>
      <c r="DI32" s="312"/>
      <c r="DJ32" s="312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84"/>
    </row>
    <row r="33" spans="1:167" s="175" customFormat="1" x14ac:dyDescent="0.2">
      <c r="A33" s="318"/>
      <c r="B33" s="186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5"/>
      <c r="BE33" s="319"/>
      <c r="BF33" s="319"/>
      <c r="BG33" s="319"/>
      <c r="BH33" s="319"/>
      <c r="BI33" s="319"/>
      <c r="BJ33" s="319"/>
      <c r="BK33" s="319"/>
      <c r="BL33" s="319"/>
      <c r="BM33" s="319"/>
      <c r="BN33" s="320"/>
      <c r="BO33" s="320"/>
      <c r="BP33" s="322"/>
      <c r="BQ33" s="352"/>
      <c r="BR33" s="352"/>
      <c r="BS33" s="353">
        <v>1</v>
      </c>
      <c r="BT33" s="350" t="s">
        <v>269</v>
      </c>
      <c r="BU33" s="354">
        <v>119.3</v>
      </c>
      <c r="BV33" s="354">
        <v>163.57</v>
      </c>
      <c r="BW33" s="354">
        <v>125.36</v>
      </c>
      <c r="BX33" s="354">
        <v>137.61000000000001</v>
      </c>
      <c r="BY33" s="354">
        <v>161203.85</v>
      </c>
      <c r="BZ33" s="354">
        <v>2299.38</v>
      </c>
      <c r="CA33" s="354">
        <v>93.01</v>
      </c>
      <c r="CB33" s="354">
        <v>94.14</v>
      </c>
      <c r="CC33" s="354">
        <v>14.41</v>
      </c>
      <c r="CD33" s="354">
        <v>14.79</v>
      </c>
      <c r="CE33" s="354">
        <v>18.489999999999998</v>
      </c>
      <c r="CF33" s="354">
        <v>172.19</v>
      </c>
      <c r="CG33" s="354">
        <v>123.49</v>
      </c>
      <c r="CH33" s="164"/>
      <c r="CI33" s="164"/>
      <c r="CJ33" s="164"/>
      <c r="CK33" s="164"/>
      <c r="CL33" s="164"/>
      <c r="CM33" s="164"/>
      <c r="CN33" s="176"/>
      <c r="CO33" s="176"/>
      <c r="CP33" s="164"/>
      <c r="CQ33" s="164"/>
      <c r="CR33" s="164"/>
      <c r="CS33" s="164"/>
      <c r="CT33" s="164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</row>
    <row r="34" spans="1:167" s="175" customFormat="1" x14ac:dyDescent="0.2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15"/>
      <c r="BE34" s="324"/>
      <c r="BF34" s="324"/>
      <c r="BG34" s="324"/>
      <c r="BH34" s="324"/>
      <c r="BI34" s="324"/>
      <c r="BJ34" s="324"/>
      <c r="BK34" s="324"/>
      <c r="BL34" s="324"/>
      <c r="BM34" s="324"/>
      <c r="BN34" s="320"/>
      <c r="BO34" s="320"/>
      <c r="BP34" s="322"/>
      <c r="BQ34" s="352"/>
      <c r="BR34" s="352"/>
      <c r="BS34" s="353">
        <v>2</v>
      </c>
      <c r="BT34" s="350" t="s">
        <v>270</v>
      </c>
      <c r="BU34" s="354">
        <v>118.75</v>
      </c>
      <c r="BV34" s="354">
        <v>163.19999999999999</v>
      </c>
      <c r="BW34" s="354">
        <v>125.46</v>
      </c>
      <c r="BX34" s="354">
        <v>137.57</v>
      </c>
      <c r="BY34" s="354">
        <v>161320.22</v>
      </c>
      <c r="BZ34" s="354">
        <v>2312.59</v>
      </c>
      <c r="CA34" s="354">
        <v>92.8</v>
      </c>
      <c r="CB34" s="354">
        <v>93.9</v>
      </c>
      <c r="CC34" s="354">
        <v>14.32</v>
      </c>
      <c r="CD34" s="354">
        <v>14.77</v>
      </c>
      <c r="CE34" s="354">
        <v>18.489999999999998</v>
      </c>
      <c r="CF34" s="354">
        <v>171.65</v>
      </c>
      <c r="CG34" s="354">
        <v>123.01</v>
      </c>
      <c r="CH34" s="164"/>
      <c r="CI34" s="164"/>
      <c r="CJ34" s="164"/>
      <c r="CK34" s="164"/>
      <c r="CL34" s="164"/>
      <c r="CM34" s="164"/>
      <c r="CN34" s="176"/>
      <c r="CO34" s="176"/>
      <c r="CP34" s="164"/>
      <c r="CQ34" s="164"/>
      <c r="CR34" s="164"/>
      <c r="CS34" s="164"/>
      <c r="CT34" s="164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6"/>
      <c r="FK34" s="176"/>
    </row>
    <row r="35" spans="1:167" s="175" customFormat="1" x14ac:dyDescent="0.2">
      <c r="A35" s="68"/>
      <c r="B35" s="176"/>
      <c r="C35" s="176"/>
      <c r="BD35" s="315"/>
      <c r="BN35" s="325"/>
      <c r="BO35" s="325"/>
      <c r="BQ35" s="260"/>
      <c r="BR35" s="164"/>
      <c r="BS35" s="353">
        <v>3</v>
      </c>
      <c r="BT35" s="350" t="s">
        <v>250</v>
      </c>
      <c r="BU35" s="354">
        <v>119.18</v>
      </c>
      <c r="BV35" s="354">
        <v>164.04</v>
      </c>
      <c r="BW35" s="354">
        <v>125.8</v>
      </c>
      <c r="BX35" s="354">
        <v>137.54</v>
      </c>
      <c r="BY35" s="354">
        <v>163393.62</v>
      </c>
      <c r="BZ35" s="354">
        <v>2389.6</v>
      </c>
      <c r="CA35" s="354">
        <v>93.54</v>
      </c>
      <c r="CB35" s="354">
        <v>95.32</v>
      </c>
      <c r="CC35" s="354">
        <v>14.38</v>
      </c>
      <c r="CD35" s="354">
        <v>14.88</v>
      </c>
      <c r="CE35" s="354">
        <v>18.48</v>
      </c>
      <c r="CF35" s="354">
        <v>171.95</v>
      </c>
      <c r="CG35" s="354">
        <v>123.08</v>
      </c>
      <c r="CH35" s="164"/>
      <c r="CI35" s="164"/>
      <c r="CJ35" s="164"/>
      <c r="CK35" s="164"/>
      <c r="CL35" s="164"/>
      <c r="CM35" s="164"/>
      <c r="CN35" s="176"/>
      <c r="CO35" s="176"/>
      <c r="CP35" s="164"/>
      <c r="CQ35" s="164"/>
      <c r="CR35" s="164"/>
      <c r="CS35" s="164"/>
      <c r="CT35" s="164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6"/>
      <c r="FK35" s="176"/>
    </row>
    <row r="36" spans="1:167" s="175" customFormat="1" x14ac:dyDescent="0.2">
      <c r="A36" s="68"/>
      <c r="B36" s="176"/>
      <c r="C36" s="176"/>
      <c r="BD36" s="315"/>
      <c r="BN36" s="325"/>
      <c r="BO36" s="325"/>
      <c r="BQ36" s="260"/>
      <c r="BR36" s="164"/>
      <c r="BS36" s="353">
        <v>4</v>
      </c>
      <c r="BT36" s="350" t="s">
        <v>259</v>
      </c>
      <c r="BU36" s="354">
        <v>119.15</v>
      </c>
      <c r="BV36" s="354">
        <v>164.07</v>
      </c>
      <c r="BW36" s="354">
        <v>125.72</v>
      </c>
      <c r="BX36" s="354">
        <v>137.49</v>
      </c>
      <c r="BY36" s="354">
        <v>163775.46</v>
      </c>
      <c r="BZ36" s="354">
        <v>2405.27</v>
      </c>
      <c r="CA36" s="354">
        <v>94.04</v>
      </c>
      <c r="CB36" s="354">
        <v>95.46</v>
      </c>
      <c r="CC36" s="354">
        <v>14.43</v>
      </c>
      <c r="CD36" s="354">
        <v>14.93</v>
      </c>
      <c r="CE36" s="354">
        <v>18.48</v>
      </c>
      <c r="CF36" s="354">
        <v>172.01</v>
      </c>
      <c r="CG36" s="354">
        <v>123.12</v>
      </c>
      <c r="CH36" s="164"/>
      <c r="CI36" s="164"/>
      <c r="CJ36" s="164"/>
      <c r="CK36" s="164"/>
      <c r="CL36" s="164"/>
      <c r="CM36" s="164"/>
      <c r="CN36" s="176"/>
      <c r="CO36" s="176"/>
      <c r="CP36" s="164"/>
      <c r="CQ36" s="164"/>
      <c r="CR36" s="164"/>
      <c r="CS36" s="164"/>
      <c r="CT36" s="164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6"/>
      <c r="FK36" s="176"/>
    </row>
    <row r="37" spans="1:167" s="175" customFormat="1" x14ac:dyDescent="0.2">
      <c r="A37" s="68"/>
      <c r="B37" s="176"/>
      <c r="C37" s="176"/>
      <c r="BD37" s="315"/>
      <c r="BN37" s="325"/>
      <c r="BO37" s="325"/>
      <c r="BQ37" s="260"/>
      <c r="BR37" s="164"/>
      <c r="BS37" s="353">
        <v>5</v>
      </c>
      <c r="BT37" s="350" t="s">
        <v>260</v>
      </c>
      <c r="BU37" s="354">
        <v>120.5</v>
      </c>
      <c r="BV37" s="354">
        <v>163.53</v>
      </c>
      <c r="BW37" s="354">
        <v>126.27</v>
      </c>
      <c r="BX37" s="354">
        <v>137.51</v>
      </c>
      <c r="BY37" s="354">
        <v>164936.35</v>
      </c>
      <c r="BZ37" s="354">
        <v>2437.87</v>
      </c>
      <c r="CA37" s="354">
        <v>93.81</v>
      </c>
      <c r="CB37" s="354">
        <v>95.18</v>
      </c>
      <c r="CC37" s="354">
        <v>14.47</v>
      </c>
      <c r="CD37" s="354">
        <v>14.97</v>
      </c>
      <c r="CE37" s="354">
        <v>18.48</v>
      </c>
      <c r="CF37" s="354">
        <v>170.97</v>
      </c>
      <c r="CG37" s="354">
        <v>122.34</v>
      </c>
      <c r="CH37" s="164"/>
      <c r="CI37" s="164"/>
      <c r="CJ37" s="164"/>
      <c r="CK37" s="164"/>
      <c r="CL37" s="164"/>
      <c r="CM37" s="164"/>
      <c r="CN37" s="176"/>
      <c r="CO37" s="176"/>
      <c r="CP37" s="164"/>
      <c r="CQ37" s="164"/>
      <c r="CR37" s="164"/>
      <c r="CS37" s="164"/>
      <c r="CT37" s="164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/>
      <c r="FH37" s="176"/>
      <c r="FI37" s="176"/>
      <c r="FJ37" s="176"/>
      <c r="FK37" s="176"/>
    </row>
    <row r="38" spans="1:167" s="175" customFormat="1" x14ac:dyDescent="0.2">
      <c r="A38" s="68"/>
      <c r="B38" s="176"/>
      <c r="C38" s="176"/>
      <c r="BD38" s="315"/>
      <c r="BN38" s="325"/>
      <c r="BO38" s="325"/>
      <c r="BQ38" s="260"/>
      <c r="BR38" s="164"/>
      <c r="BS38" s="353">
        <v>6</v>
      </c>
      <c r="BT38" s="350" t="s">
        <v>251</v>
      </c>
      <c r="BU38" s="354">
        <v>120.16</v>
      </c>
      <c r="BV38" s="354">
        <v>163</v>
      </c>
      <c r="BW38" s="354">
        <v>126.05</v>
      </c>
      <c r="BX38" s="354">
        <v>137.56</v>
      </c>
      <c r="BY38" s="354">
        <v>164506.20000000001</v>
      </c>
      <c r="BZ38" s="354">
        <v>2429.62</v>
      </c>
      <c r="CA38" s="354">
        <v>94.22</v>
      </c>
      <c r="CB38" s="354">
        <v>94.91</v>
      </c>
      <c r="CC38" s="354">
        <v>14.51</v>
      </c>
      <c r="CD38" s="354">
        <v>15</v>
      </c>
      <c r="CE38" s="354">
        <v>18.489999999999998</v>
      </c>
      <c r="CF38" s="354">
        <v>171.26</v>
      </c>
      <c r="CG38" s="354">
        <v>122.03</v>
      </c>
      <c r="CH38" s="164"/>
      <c r="CI38" s="164"/>
      <c r="CJ38" s="164"/>
      <c r="CK38" s="164"/>
      <c r="CL38" s="164"/>
      <c r="CM38" s="164"/>
      <c r="CN38" s="176"/>
      <c r="CO38" s="176"/>
      <c r="CP38" s="164"/>
      <c r="CQ38" s="164"/>
      <c r="CR38" s="164"/>
      <c r="CS38" s="164"/>
      <c r="CT38" s="164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6"/>
      <c r="FK38" s="176"/>
    </row>
    <row r="39" spans="1:167" s="175" customFormat="1" x14ac:dyDescent="0.2">
      <c r="A39" s="68"/>
      <c r="B39" s="176"/>
      <c r="C39" s="176"/>
      <c r="BD39" s="315"/>
      <c r="BN39" s="325"/>
      <c r="BO39" s="325"/>
      <c r="BQ39" s="260"/>
      <c r="BR39" s="164"/>
      <c r="BS39" s="353">
        <v>7</v>
      </c>
      <c r="BT39" s="350" t="s">
        <v>252</v>
      </c>
      <c r="BU39" s="354">
        <v>119.54</v>
      </c>
      <c r="BV39" s="354">
        <v>162.41999999999999</v>
      </c>
      <c r="BW39" s="354">
        <v>125.53</v>
      </c>
      <c r="BX39" s="354">
        <v>137.6</v>
      </c>
      <c r="BY39" s="354">
        <v>163099.81</v>
      </c>
      <c r="BZ39" s="354">
        <v>2380.12</v>
      </c>
      <c r="CA39" s="354">
        <v>93.03</v>
      </c>
      <c r="CB39" s="354">
        <v>94.42</v>
      </c>
      <c r="CC39" s="354">
        <v>14.46</v>
      </c>
      <c r="CD39" s="354">
        <v>14.93</v>
      </c>
      <c r="CE39" s="354">
        <v>18.489999999999998</v>
      </c>
      <c r="CF39" s="354">
        <v>171.59</v>
      </c>
      <c r="CG39" s="354">
        <v>122.12</v>
      </c>
      <c r="CH39" s="164"/>
      <c r="CI39" s="164"/>
      <c r="CJ39" s="164"/>
      <c r="CK39" s="164"/>
      <c r="CL39" s="164"/>
      <c r="CM39" s="164"/>
      <c r="CN39" s="176"/>
      <c r="CO39" s="176"/>
      <c r="CP39" s="164"/>
      <c r="CQ39" s="164"/>
      <c r="CR39" s="164"/>
      <c r="CS39" s="164"/>
      <c r="CT39" s="164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6"/>
    </row>
    <row r="40" spans="1:167" s="175" customFormat="1" x14ac:dyDescent="0.2">
      <c r="A40" s="68"/>
      <c r="B40" s="176"/>
      <c r="C40" s="176"/>
      <c r="BD40" s="315"/>
      <c r="BN40" s="325"/>
      <c r="BO40" s="325"/>
      <c r="BQ40" s="260"/>
      <c r="BR40" s="164"/>
      <c r="BS40" s="353">
        <v>8</v>
      </c>
      <c r="BT40" s="350" t="s">
        <v>261</v>
      </c>
      <c r="BU40" s="354">
        <v>120.24</v>
      </c>
      <c r="BV40" s="354">
        <v>162.62</v>
      </c>
      <c r="BW40" s="354">
        <v>125.91</v>
      </c>
      <c r="BX40" s="354">
        <v>137.54</v>
      </c>
      <c r="BY40" s="354">
        <v>162692.04999999999</v>
      </c>
      <c r="BZ40" s="354">
        <v>2343.7399999999998</v>
      </c>
      <c r="CA40" s="354">
        <v>92.19</v>
      </c>
      <c r="CB40" s="354">
        <v>93.55</v>
      </c>
      <c r="CC40" s="354">
        <v>14.42</v>
      </c>
      <c r="CD40" s="354">
        <v>14.9</v>
      </c>
      <c r="CE40" s="354">
        <v>18.47</v>
      </c>
      <c r="CF40" s="354">
        <v>171.57</v>
      </c>
      <c r="CG40" s="354">
        <v>122.51</v>
      </c>
      <c r="CH40" s="164"/>
      <c r="CI40" s="164"/>
      <c r="CJ40" s="164"/>
      <c r="CK40" s="164"/>
      <c r="CL40" s="164"/>
      <c r="CM40" s="164"/>
      <c r="CN40" s="176"/>
      <c r="CO40" s="176"/>
      <c r="CP40" s="164"/>
      <c r="CQ40" s="164"/>
      <c r="CR40" s="164"/>
      <c r="CS40" s="164"/>
      <c r="CT40" s="164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6"/>
    </row>
    <row r="41" spans="1:167" s="175" customFormat="1" x14ac:dyDescent="0.2">
      <c r="A41" s="68"/>
      <c r="B41" s="176"/>
      <c r="C41" s="176"/>
      <c r="BD41" s="315"/>
      <c r="BN41" s="325"/>
      <c r="BO41" s="325"/>
      <c r="BQ41" s="260"/>
      <c r="BR41" s="164"/>
      <c r="BS41" s="353">
        <v>9</v>
      </c>
      <c r="BT41" s="350" t="s">
        <v>262</v>
      </c>
      <c r="BU41" s="354">
        <v>119.21</v>
      </c>
      <c r="BV41" s="354">
        <v>161.75</v>
      </c>
      <c r="BW41" s="354">
        <v>125.56</v>
      </c>
      <c r="BX41" s="354">
        <v>137.44999999999999</v>
      </c>
      <c r="BY41" s="354">
        <v>162011.85</v>
      </c>
      <c r="BZ41" s="354">
        <v>2332.92</v>
      </c>
      <c r="CA41" s="354">
        <v>91.48</v>
      </c>
      <c r="CB41" s="354">
        <v>93.04</v>
      </c>
      <c r="CC41" s="354">
        <v>14.41</v>
      </c>
      <c r="CD41" s="354">
        <v>14.84</v>
      </c>
      <c r="CE41" s="354">
        <v>18.47</v>
      </c>
      <c r="CF41" s="354">
        <v>171.49</v>
      </c>
      <c r="CG41" s="354">
        <v>122.42</v>
      </c>
      <c r="CH41" s="164"/>
      <c r="CI41" s="164"/>
      <c r="CJ41" s="164"/>
      <c r="CK41" s="164"/>
      <c r="CL41" s="164"/>
      <c r="CM41" s="164"/>
      <c r="CN41" s="176"/>
      <c r="CO41" s="176"/>
      <c r="CP41" s="164"/>
      <c r="CQ41" s="164"/>
      <c r="CR41" s="164"/>
      <c r="CS41" s="164"/>
      <c r="CT41" s="164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6"/>
    </row>
    <row r="42" spans="1:167" s="175" customFormat="1" x14ac:dyDescent="0.2">
      <c r="A42" s="68"/>
      <c r="BD42" s="315"/>
      <c r="BN42" s="325"/>
      <c r="BO42" s="325"/>
      <c r="BQ42" s="260"/>
      <c r="BR42" s="164"/>
      <c r="BS42" s="353">
        <v>10</v>
      </c>
      <c r="BT42" s="350" t="s">
        <v>253</v>
      </c>
      <c r="BU42" s="354">
        <v>119.44</v>
      </c>
      <c r="BV42" s="354">
        <v>161.72</v>
      </c>
      <c r="BW42" s="354">
        <v>125.62</v>
      </c>
      <c r="BX42" s="354">
        <v>137.38</v>
      </c>
      <c r="BY42" s="354">
        <v>161546.03</v>
      </c>
      <c r="BZ42" s="354">
        <v>2323.85</v>
      </c>
      <c r="CA42" s="354">
        <v>91.43</v>
      </c>
      <c r="CB42" s="354">
        <v>92.61</v>
      </c>
      <c r="CC42" s="354">
        <v>14.39</v>
      </c>
      <c r="CD42" s="354">
        <v>14.83</v>
      </c>
      <c r="CE42" s="354">
        <v>18.47</v>
      </c>
      <c r="CF42" s="354">
        <v>171.05</v>
      </c>
      <c r="CG42" s="354">
        <v>122.25</v>
      </c>
      <c r="CH42" s="164"/>
      <c r="CI42" s="164"/>
      <c r="CJ42" s="164"/>
      <c r="CK42" s="164"/>
      <c r="CL42" s="164"/>
      <c r="CM42" s="164"/>
      <c r="CN42" s="176"/>
      <c r="CO42" s="176"/>
      <c r="CP42" s="164"/>
      <c r="CQ42" s="164"/>
      <c r="CR42" s="164"/>
      <c r="CS42" s="164"/>
      <c r="CT42" s="164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</row>
    <row r="43" spans="1:167" s="175" customFormat="1" x14ac:dyDescent="0.2">
      <c r="A43" s="68"/>
      <c r="BD43" s="315"/>
      <c r="BN43" s="177"/>
      <c r="BO43" s="177"/>
      <c r="BQ43" s="260"/>
      <c r="BR43" s="164"/>
      <c r="BS43" s="353">
        <v>11</v>
      </c>
      <c r="BT43" s="350" t="s">
        <v>254</v>
      </c>
      <c r="BU43" s="354">
        <v>119.92</v>
      </c>
      <c r="BV43" s="354">
        <v>161.44999999999999</v>
      </c>
      <c r="BW43" s="354">
        <v>125.7</v>
      </c>
      <c r="BX43" s="354">
        <v>137.33000000000001</v>
      </c>
      <c r="BY43" s="354">
        <v>160786.28</v>
      </c>
      <c r="BZ43" s="354">
        <v>2316.67</v>
      </c>
      <c r="CA43" s="354">
        <v>91.74</v>
      </c>
      <c r="CB43" s="354">
        <v>92.93</v>
      </c>
      <c r="CC43" s="354">
        <v>14.39</v>
      </c>
      <c r="CD43" s="354">
        <v>14.83</v>
      </c>
      <c r="CE43" s="354">
        <v>18.45</v>
      </c>
      <c r="CF43" s="354">
        <v>171.27</v>
      </c>
      <c r="CG43" s="354">
        <v>122.31</v>
      </c>
      <c r="CH43" s="164"/>
      <c r="CI43" s="164"/>
      <c r="CJ43" s="164"/>
      <c r="CK43" s="164"/>
      <c r="CL43" s="164"/>
      <c r="CM43" s="164"/>
      <c r="CN43" s="176"/>
      <c r="CO43" s="176"/>
      <c r="CP43" s="164"/>
      <c r="CQ43" s="164"/>
      <c r="CR43" s="164"/>
      <c r="CS43" s="164"/>
      <c r="CT43" s="164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</row>
    <row r="44" spans="1:167" s="175" customFormat="1" x14ac:dyDescent="0.2">
      <c r="A44" s="68"/>
      <c r="BD44" s="315"/>
      <c r="BN44" s="177"/>
      <c r="BO44" s="177"/>
      <c r="BQ44" s="260"/>
      <c r="BR44" s="164"/>
      <c r="BS44" s="353">
        <v>12</v>
      </c>
      <c r="BT44" s="350" t="s">
        <v>255</v>
      </c>
      <c r="BU44" s="354">
        <v>120.48</v>
      </c>
      <c r="BV44" s="354">
        <v>160.16999999999999</v>
      </c>
      <c r="BW44" s="354">
        <v>125.22</v>
      </c>
      <c r="BX44" s="354">
        <v>137.13</v>
      </c>
      <c r="BY44" s="354">
        <v>161421.68</v>
      </c>
      <c r="BZ44" s="354">
        <v>2347.85</v>
      </c>
      <c r="CA44" s="354">
        <v>92.59</v>
      </c>
      <c r="CB44" s="354">
        <v>93.35</v>
      </c>
      <c r="CC44" s="354">
        <v>14.33</v>
      </c>
      <c r="CD44" s="354">
        <v>14.82</v>
      </c>
      <c r="CE44" s="354">
        <v>18.41</v>
      </c>
      <c r="CF44" s="354">
        <v>171.86</v>
      </c>
      <c r="CG44" s="354">
        <v>122.77</v>
      </c>
      <c r="CH44" s="164"/>
      <c r="CI44" s="164"/>
      <c r="CJ44" s="164"/>
      <c r="CK44" s="164"/>
      <c r="CL44" s="164"/>
      <c r="CM44" s="164"/>
      <c r="CN44" s="176"/>
      <c r="CO44" s="176"/>
      <c r="CP44" s="164"/>
      <c r="CQ44" s="164"/>
      <c r="CR44" s="164"/>
      <c r="CS44" s="164"/>
      <c r="CT44" s="164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</row>
    <row r="45" spans="1:167" s="175" customFormat="1" x14ac:dyDescent="0.2">
      <c r="A45" s="68"/>
      <c r="BN45" s="177"/>
      <c r="BO45" s="177"/>
      <c r="BQ45" s="260"/>
      <c r="BR45" s="164"/>
      <c r="BS45" s="353">
        <v>13</v>
      </c>
      <c r="BT45" s="350" t="s">
        <v>263</v>
      </c>
      <c r="BU45" s="354">
        <v>120.51</v>
      </c>
      <c r="BV45" s="354">
        <v>159.43</v>
      </c>
      <c r="BW45" s="354">
        <v>125.46</v>
      </c>
      <c r="BX45" s="354">
        <v>137.16999999999999</v>
      </c>
      <c r="BY45" s="354">
        <v>161194.82</v>
      </c>
      <c r="BZ45" s="354">
        <v>2354.46</v>
      </c>
      <c r="CA45" s="354">
        <v>92.57</v>
      </c>
      <c r="CB45" s="354">
        <v>92.81</v>
      </c>
      <c r="CC45" s="354">
        <v>14.34</v>
      </c>
      <c r="CD45" s="354">
        <v>14.8</v>
      </c>
      <c r="CE45" s="354">
        <v>18.41</v>
      </c>
      <c r="CF45" s="354">
        <v>171.11</v>
      </c>
      <c r="CG45" s="354">
        <v>122.59</v>
      </c>
      <c r="CH45" s="164"/>
      <c r="CI45" s="164"/>
      <c r="CJ45" s="164"/>
      <c r="CK45" s="164"/>
      <c r="CL45" s="164"/>
      <c r="CM45" s="164"/>
      <c r="CN45" s="176"/>
      <c r="CO45" s="176"/>
      <c r="CP45" s="164"/>
      <c r="CQ45" s="164"/>
      <c r="CR45" s="164"/>
      <c r="CS45" s="164"/>
      <c r="CT45" s="164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</row>
    <row r="46" spans="1:167" s="175" customFormat="1" x14ac:dyDescent="0.2">
      <c r="A46" s="68"/>
      <c r="BN46" s="177"/>
      <c r="BO46" s="177"/>
      <c r="BQ46" s="260"/>
      <c r="BR46" s="164"/>
      <c r="BS46" s="353">
        <v>14</v>
      </c>
      <c r="BT46" s="350" t="s">
        <v>264</v>
      </c>
      <c r="BU46" s="354">
        <v>120.8</v>
      </c>
      <c r="BV46" s="354">
        <v>159.56</v>
      </c>
      <c r="BW46" s="354">
        <v>125.72</v>
      </c>
      <c r="BX46" s="354">
        <v>137.03</v>
      </c>
      <c r="BY46" s="354">
        <v>162130.65</v>
      </c>
      <c r="BZ46" s="354">
        <v>2386.38</v>
      </c>
      <c r="CA46" s="354">
        <v>93.25</v>
      </c>
      <c r="CB46" s="354">
        <v>93.32</v>
      </c>
      <c r="CC46" s="354">
        <v>14.29</v>
      </c>
      <c r="CD46" s="354">
        <v>14.83</v>
      </c>
      <c r="CE46" s="354">
        <v>18.37</v>
      </c>
      <c r="CF46" s="354">
        <v>171.48</v>
      </c>
      <c r="CG46" s="354">
        <v>122.87</v>
      </c>
      <c r="CH46" s="164"/>
      <c r="CI46" s="164"/>
      <c r="CJ46" s="164"/>
      <c r="CK46" s="164"/>
      <c r="CL46" s="164"/>
      <c r="CM46" s="164"/>
      <c r="CN46" s="176"/>
      <c r="CO46" s="176"/>
      <c r="CP46" s="164"/>
      <c r="CQ46" s="164"/>
      <c r="CR46" s="164"/>
      <c r="CS46" s="164"/>
      <c r="CT46" s="164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</row>
    <row r="47" spans="1:167" s="175" customFormat="1" x14ac:dyDescent="0.2">
      <c r="A47" s="68"/>
      <c r="BN47" s="177"/>
      <c r="BO47" s="177"/>
      <c r="BQ47" s="260"/>
      <c r="BR47" s="164"/>
      <c r="BS47" s="353">
        <v>15</v>
      </c>
      <c r="BT47" s="350" t="s">
        <v>256</v>
      </c>
      <c r="BU47" s="354">
        <v>121.24</v>
      </c>
      <c r="BV47" s="354">
        <v>159.38</v>
      </c>
      <c r="BW47" s="354">
        <v>125.84</v>
      </c>
      <c r="BX47" s="354">
        <v>137.03</v>
      </c>
      <c r="BY47" s="354">
        <v>162601.60000000001</v>
      </c>
      <c r="BZ47" s="354">
        <v>2411.33</v>
      </c>
      <c r="CA47" s="354">
        <v>93.53</v>
      </c>
      <c r="CB47" s="354">
        <v>93.62</v>
      </c>
      <c r="CC47" s="354">
        <v>14.31</v>
      </c>
      <c r="CD47" s="354">
        <v>15.02</v>
      </c>
      <c r="CE47" s="354">
        <v>18.39</v>
      </c>
      <c r="CF47" s="354">
        <v>170.19</v>
      </c>
      <c r="CG47" s="354">
        <v>122</v>
      </c>
      <c r="CH47" s="164"/>
      <c r="CI47" s="164"/>
      <c r="CJ47" s="164"/>
      <c r="CK47" s="164"/>
      <c r="CL47" s="164"/>
      <c r="CM47" s="164"/>
      <c r="CN47" s="176"/>
      <c r="CO47" s="176"/>
      <c r="CP47" s="164"/>
      <c r="CQ47" s="164"/>
      <c r="CR47" s="164"/>
      <c r="CS47" s="164"/>
      <c r="CT47" s="164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</row>
    <row r="48" spans="1:167" s="175" customFormat="1" x14ac:dyDescent="0.2">
      <c r="A48" s="68"/>
      <c r="BN48" s="177"/>
      <c r="BO48" s="177"/>
      <c r="BQ48" s="260"/>
      <c r="BR48" s="164"/>
      <c r="BS48" s="353">
        <v>16</v>
      </c>
      <c r="BT48" s="350" t="s">
        <v>257</v>
      </c>
      <c r="BU48" s="354">
        <v>121.09</v>
      </c>
      <c r="BV48" s="354">
        <v>158.97999999999999</v>
      </c>
      <c r="BW48" s="354">
        <v>126.01</v>
      </c>
      <c r="BX48" s="354">
        <v>137</v>
      </c>
      <c r="BY48" s="354">
        <v>163277.60999999999</v>
      </c>
      <c r="BZ48" s="354">
        <v>2422.42</v>
      </c>
      <c r="CA48" s="354">
        <v>93.29</v>
      </c>
      <c r="CB48" s="354">
        <v>93.68</v>
      </c>
      <c r="CC48" s="354">
        <v>14.32</v>
      </c>
      <c r="CD48" s="354">
        <v>15.06</v>
      </c>
      <c r="CE48" s="354">
        <v>18.38</v>
      </c>
      <c r="CF48" s="354">
        <v>171.1</v>
      </c>
      <c r="CG48" s="354">
        <v>122.19</v>
      </c>
      <c r="CH48" s="164"/>
      <c r="CI48" s="164"/>
      <c r="CJ48" s="164"/>
      <c r="CK48" s="164"/>
      <c r="CL48" s="164"/>
      <c r="CM48" s="164"/>
      <c r="CN48" s="176"/>
      <c r="CO48" s="176"/>
      <c r="CP48" s="164"/>
      <c r="CQ48" s="164"/>
      <c r="CR48" s="164"/>
      <c r="CS48" s="164"/>
      <c r="CT48" s="164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</row>
    <row r="49" spans="1:167" s="175" customFormat="1" x14ac:dyDescent="0.2">
      <c r="A49" s="68"/>
      <c r="BN49" s="177"/>
      <c r="BO49" s="177"/>
      <c r="BQ49" s="260"/>
      <c r="BR49" s="164"/>
      <c r="BS49" s="353">
        <v>17</v>
      </c>
      <c r="BT49" s="350" t="s">
        <v>265</v>
      </c>
      <c r="BU49" s="354">
        <v>121.34</v>
      </c>
      <c r="BV49" s="354">
        <v>157.72999999999999</v>
      </c>
      <c r="BW49" s="354">
        <v>125.89</v>
      </c>
      <c r="BX49" s="354">
        <v>137.02000000000001</v>
      </c>
      <c r="BY49" s="354">
        <v>162956.85</v>
      </c>
      <c r="BZ49" s="354">
        <v>2370.9</v>
      </c>
      <c r="CA49" s="354">
        <v>92.87</v>
      </c>
      <c r="CB49" s="354">
        <v>92.46</v>
      </c>
      <c r="CC49" s="354">
        <v>14.29</v>
      </c>
      <c r="CD49" s="354">
        <v>15</v>
      </c>
      <c r="CE49" s="354">
        <v>18.39</v>
      </c>
      <c r="CF49" s="354">
        <v>170.61</v>
      </c>
      <c r="CG49" s="354">
        <v>121.96</v>
      </c>
      <c r="CH49" s="164"/>
      <c r="CI49" s="164"/>
      <c r="CJ49" s="164"/>
      <c r="CK49" s="164"/>
      <c r="CL49" s="164"/>
      <c r="CM49" s="164"/>
      <c r="CN49" s="176"/>
      <c r="CO49" s="176"/>
      <c r="CP49" s="164"/>
      <c r="CQ49" s="164"/>
      <c r="CR49" s="164"/>
      <c r="CS49" s="164"/>
      <c r="CT49" s="164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</row>
    <row r="50" spans="1:167" s="175" customFormat="1" x14ac:dyDescent="0.2">
      <c r="A50" s="68"/>
      <c r="BN50" s="177"/>
      <c r="BO50" s="177"/>
      <c r="BQ50" s="260"/>
      <c r="BR50" s="164"/>
      <c r="BS50" s="353">
        <v>18</v>
      </c>
      <c r="BT50" s="350" t="s">
        <v>266</v>
      </c>
      <c r="BU50" s="354">
        <v>121.57</v>
      </c>
      <c r="BV50" s="354">
        <v>157.96</v>
      </c>
      <c r="BW50" s="354">
        <v>126.1</v>
      </c>
      <c r="BX50" s="354">
        <v>137.26</v>
      </c>
      <c r="BY50" s="354">
        <v>163140.51</v>
      </c>
      <c r="BZ50" s="354">
        <v>2372.9699999999998</v>
      </c>
      <c r="CA50" s="354">
        <v>93.51</v>
      </c>
      <c r="CB50" s="354">
        <v>92.38</v>
      </c>
      <c r="CC50" s="354">
        <v>14.28</v>
      </c>
      <c r="CD50" s="354">
        <v>15.08</v>
      </c>
      <c r="CE50" s="354">
        <v>18.43</v>
      </c>
      <c r="CF50" s="354">
        <v>170.84</v>
      </c>
      <c r="CG50" s="354">
        <v>122.06</v>
      </c>
      <c r="CH50" s="164"/>
      <c r="CI50" s="164"/>
      <c r="CJ50" s="164"/>
      <c r="CK50" s="164"/>
      <c r="CL50" s="164"/>
      <c r="CM50" s="164"/>
      <c r="CN50" s="176"/>
      <c r="CO50" s="176"/>
      <c r="CP50" s="164"/>
      <c r="CQ50" s="164"/>
      <c r="CR50" s="164"/>
      <c r="CS50" s="164"/>
      <c r="CT50" s="164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</row>
    <row r="51" spans="1:167" s="175" customFormat="1" x14ac:dyDescent="0.2">
      <c r="A51" s="68"/>
      <c r="BN51" s="177"/>
      <c r="BO51" s="177"/>
      <c r="BQ51" s="260"/>
      <c r="BR51" s="164"/>
      <c r="BS51" s="353">
        <v>19</v>
      </c>
      <c r="BT51" s="350" t="s">
        <v>271</v>
      </c>
      <c r="BU51" s="354">
        <v>121.51</v>
      </c>
      <c r="BV51" s="354">
        <v>158.91</v>
      </c>
      <c r="BW51" s="354">
        <v>125.99</v>
      </c>
      <c r="BX51" s="354">
        <v>137.24</v>
      </c>
      <c r="BY51" s="354">
        <v>162106.62</v>
      </c>
      <c r="BZ51" s="354">
        <v>2334.75</v>
      </c>
      <c r="CA51" s="354">
        <v>93.8</v>
      </c>
      <c r="CB51" s="354">
        <v>92.51</v>
      </c>
      <c r="CC51" s="354">
        <v>14.26</v>
      </c>
      <c r="CD51" s="354">
        <v>15.09</v>
      </c>
      <c r="CE51" s="354">
        <v>18.420000000000002</v>
      </c>
      <c r="CF51" s="354">
        <v>171.3</v>
      </c>
      <c r="CG51" s="354">
        <v>122.34</v>
      </c>
      <c r="CH51" s="164"/>
      <c r="CI51" s="164"/>
      <c r="CJ51" s="164"/>
      <c r="CK51" s="164"/>
      <c r="CL51" s="164"/>
      <c r="CM51" s="164"/>
      <c r="CN51" s="176"/>
      <c r="CO51" s="176"/>
      <c r="CP51" s="164"/>
      <c r="CQ51" s="164"/>
      <c r="CR51" s="164"/>
      <c r="CS51" s="164"/>
      <c r="CT51" s="164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</row>
    <row r="52" spans="1:167" s="175" customFormat="1" x14ac:dyDescent="0.2">
      <c r="A52" s="68"/>
      <c r="BN52" s="177"/>
      <c r="BO52" s="177"/>
      <c r="BQ52" s="260"/>
      <c r="BR52" s="164"/>
      <c r="BS52" s="353">
        <v>20</v>
      </c>
      <c r="BT52" s="350" t="s">
        <v>272</v>
      </c>
      <c r="BU52" s="354">
        <v>120.75</v>
      </c>
      <c r="BV52" s="354">
        <v>159.03</v>
      </c>
      <c r="BW52" s="354">
        <v>126.11</v>
      </c>
      <c r="BX52" s="354">
        <v>137.33000000000001</v>
      </c>
      <c r="BY52" s="354">
        <v>161760.43</v>
      </c>
      <c r="BZ52" s="354">
        <v>2336.4299999999998</v>
      </c>
      <c r="CA52" s="354">
        <v>93.76</v>
      </c>
      <c r="CB52" s="354">
        <v>93.42</v>
      </c>
      <c r="CC52" s="354">
        <v>14.28</v>
      </c>
      <c r="CD52" s="354">
        <v>15.18</v>
      </c>
      <c r="CE52" s="354">
        <v>18.420000000000002</v>
      </c>
      <c r="CF52" s="354">
        <v>171.24</v>
      </c>
      <c r="CG52" s="354">
        <v>122.39</v>
      </c>
      <c r="CH52" s="164"/>
      <c r="CI52" s="164"/>
      <c r="CJ52" s="164"/>
      <c r="CK52" s="164"/>
      <c r="CL52" s="164"/>
      <c r="CM52" s="164"/>
      <c r="CN52" s="176"/>
      <c r="CO52" s="176"/>
      <c r="CP52" s="164"/>
      <c r="CQ52" s="164"/>
      <c r="CR52" s="164"/>
      <c r="CS52" s="164"/>
      <c r="CT52" s="164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</row>
    <row r="53" spans="1:167" s="175" customFormat="1" x14ac:dyDescent="0.2">
      <c r="A53" s="68"/>
      <c r="BN53" s="177"/>
      <c r="BO53" s="177"/>
      <c r="BQ53" s="260"/>
      <c r="BR53" s="164"/>
      <c r="BS53" s="353">
        <v>21</v>
      </c>
      <c r="BT53" s="350" t="s">
        <v>273</v>
      </c>
      <c r="BU53" s="354">
        <v>121.42</v>
      </c>
      <c r="BV53" s="354">
        <v>159.13999999999999</v>
      </c>
      <c r="BW53" s="354">
        <v>126.59</v>
      </c>
      <c r="BX53" s="354">
        <v>137.33000000000001</v>
      </c>
      <c r="BY53" s="354">
        <v>162901.76000000001</v>
      </c>
      <c r="BZ53" s="354">
        <v>2364.75</v>
      </c>
      <c r="CA53" s="354">
        <v>93.45</v>
      </c>
      <c r="CB53" s="354">
        <v>93.32</v>
      </c>
      <c r="CC53" s="354">
        <v>14.27</v>
      </c>
      <c r="CD53" s="354">
        <v>15.27</v>
      </c>
      <c r="CE53" s="354">
        <v>18.420000000000002</v>
      </c>
      <c r="CF53" s="354">
        <v>171.63</v>
      </c>
      <c r="CG53" s="354">
        <v>122.74</v>
      </c>
      <c r="CH53" s="164"/>
      <c r="CI53" s="164"/>
      <c r="CJ53" s="164"/>
      <c r="CK53" s="164"/>
      <c r="CL53" s="164"/>
      <c r="CM53" s="164"/>
      <c r="CN53" s="176"/>
      <c r="CO53" s="176"/>
      <c r="CP53" s="164"/>
      <c r="CQ53" s="164"/>
      <c r="CR53" s="164"/>
      <c r="CS53" s="164"/>
      <c r="CT53" s="164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</row>
    <row r="54" spans="1:167" s="93" customFormat="1" x14ac:dyDescent="0.2">
      <c r="B54" s="175"/>
      <c r="C54" s="89"/>
      <c r="BN54" s="327"/>
      <c r="BO54" s="327"/>
      <c r="BQ54" s="351"/>
      <c r="BR54" s="351"/>
      <c r="BS54" s="353"/>
      <c r="BT54" s="350"/>
      <c r="BU54" s="354"/>
      <c r="BV54" s="354"/>
      <c r="BW54" s="354"/>
      <c r="BX54" s="354"/>
      <c r="BY54" s="354"/>
      <c r="BZ54" s="354"/>
      <c r="CA54" s="354"/>
      <c r="CB54" s="354"/>
      <c r="CC54" s="354"/>
      <c r="CD54" s="354"/>
      <c r="CE54" s="354"/>
      <c r="CF54" s="354"/>
      <c r="CG54" s="354"/>
      <c r="CH54" s="329"/>
      <c r="CI54" s="329"/>
      <c r="CJ54" s="329"/>
      <c r="CK54" s="329"/>
      <c r="CL54" s="329"/>
      <c r="CM54" s="329"/>
      <c r="CN54" s="330"/>
      <c r="CO54" s="330"/>
      <c r="CP54" s="329"/>
      <c r="CQ54" s="329"/>
      <c r="CR54" s="329"/>
      <c r="CS54" s="329"/>
      <c r="CT54" s="329"/>
      <c r="CU54" s="330"/>
      <c r="CV54" s="330"/>
      <c r="CW54" s="330"/>
      <c r="CX54" s="330"/>
      <c r="CY54" s="330"/>
      <c r="CZ54" s="330"/>
      <c r="DA54" s="330"/>
      <c r="DB54" s="330"/>
      <c r="DC54" s="330"/>
      <c r="DD54" s="330"/>
      <c r="DE54" s="330"/>
      <c r="DF54" s="330"/>
      <c r="DG54" s="330"/>
      <c r="DH54" s="330"/>
      <c r="DI54" s="330"/>
      <c r="DJ54" s="330"/>
      <c r="DK54" s="297"/>
      <c r="DL54" s="297"/>
      <c r="DM54" s="297"/>
      <c r="DN54" s="297"/>
      <c r="DO54" s="297"/>
      <c r="DP54" s="297"/>
      <c r="DQ54" s="297"/>
      <c r="DR54" s="297"/>
      <c r="DS54" s="297"/>
      <c r="DT54" s="297"/>
      <c r="DU54" s="297"/>
      <c r="DV54" s="297"/>
      <c r="DW54" s="297"/>
      <c r="DX54" s="297"/>
      <c r="DY54" s="297"/>
      <c r="DZ54" s="297"/>
      <c r="EA54" s="297"/>
      <c r="EB54" s="297"/>
      <c r="EC54" s="297"/>
      <c r="ED54" s="297"/>
      <c r="EE54" s="297"/>
      <c r="EF54" s="297"/>
      <c r="EG54" s="331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</row>
    <row r="55" spans="1:167" s="46" customFormat="1" x14ac:dyDescent="0.2">
      <c r="B55" s="45"/>
      <c r="C55" s="45"/>
      <c r="BN55" s="332"/>
      <c r="BO55" s="332"/>
      <c r="BQ55" s="148"/>
      <c r="BR55" s="148"/>
      <c r="BS55" s="353"/>
      <c r="BT55" s="350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17"/>
      <c r="CI55" s="117"/>
      <c r="CJ55" s="117"/>
      <c r="CK55" s="117"/>
      <c r="CL55" s="117"/>
      <c r="CM55" s="117"/>
      <c r="CN55" s="334"/>
      <c r="CO55" s="334"/>
      <c r="CP55" s="117"/>
      <c r="CQ55" s="117"/>
      <c r="CR55" s="117"/>
      <c r="CS55" s="117"/>
      <c r="CT55" s="117"/>
      <c r="CU55" s="334"/>
      <c r="CV55" s="334"/>
      <c r="CW55" s="334"/>
      <c r="CX55" s="334"/>
      <c r="CY55" s="334"/>
      <c r="CZ55" s="334"/>
      <c r="DA55" s="334"/>
      <c r="DB55" s="334"/>
      <c r="DC55" s="334"/>
      <c r="DD55" s="334"/>
      <c r="DE55" s="334"/>
      <c r="DF55" s="334"/>
      <c r="DG55" s="334"/>
      <c r="DH55" s="334"/>
      <c r="DI55" s="334"/>
      <c r="DJ55" s="334"/>
      <c r="DK55" s="298"/>
      <c r="DL55" s="298"/>
      <c r="DM55" s="298"/>
      <c r="DN55" s="298"/>
      <c r="DO55" s="298"/>
      <c r="DP55" s="298"/>
      <c r="DQ55" s="298"/>
      <c r="DR55" s="298"/>
      <c r="DS55" s="298"/>
      <c r="DT55" s="298"/>
      <c r="DU55" s="298"/>
      <c r="DV55" s="298"/>
      <c r="DW55" s="298"/>
      <c r="DX55" s="298"/>
      <c r="DY55" s="298"/>
      <c r="DZ55" s="298"/>
      <c r="EA55" s="298"/>
      <c r="EB55" s="298"/>
      <c r="EC55" s="298"/>
      <c r="ED55" s="298"/>
      <c r="EE55" s="298"/>
      <c r="EF55" s="298"/>
      <c r="EG55" s="33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</row>
    <row r="56" spans="1:167" s="46" customFormat="1" x14ac:dyDescent="0.2">
      <c r="B56" s="45"/>
      <c r="C56" s="45"/>
      <c r="BN56" s="332"/>
      <c r="BO56" s="332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17"/>
      <c r="CI56" s="117"/>
      <c r="CJ56" s="117"/>
      <c r="CK56" s="117"/>
      <c r="CL56" s="117"/>
      <c r="CM56" s="117"/>
      <c r="CN56" s="334"/>
      <c r="CO56" s="334"/>
      <c r="CP56" s="117"/>
      <c r="CQ56" s="117"/>
      <c r="CR56" s="117"/>
      <c r="CS56" s="117"/>
      <c r="CT56" s="117"/>
      <c r="CU56" s="334"/>
      <c r="CV56" s="334"/>
      <c r="CW56" s="334"/>
      <c r="CX56" s="334"/>
      <c r="CY56" s="334"/>
      <c r="CZ56" s="334"/>
      <c r="DA56" s="334"/>
      <c r="DB56" s="334"/>
      <c r="DC56" s="334"/>
      <c r="DD56" s="334"/>
      <c r="DE56" s="334"/>
      <c r="DF56" s="334"/>
      <c r="DG56" s="334"/>
      <c r="DH56" s="334"/>
      <c r="DI56" s="334"/>
      <c r="DJ56" s="334"/>
      <c r="DK56" s="298"/>
      <c r="DL56" s="298"/>
      <c r="DM56" s="298"/>
      <c r="DN56" s="298"/>
      <c r="DO56" s="298"/>
      <c r="DP56" s="298"/>
      <c r="DQ56" s="298"/>
      <c r="DR56" s="298"/>
      <c r="DS56" s="298"/>
      <c r="DT56" s="298"/>
      <c r="DU56" s="298"/>
      <c r="DV56" s="298"/>
      <c r="DW56" s="298"/>
      <c r="DX56" s="298"/>
      <c r="DY56" s="298"/>
      <c r="DZ56" s="298"/>
      <c r="EA56" s="298"/>
      <c r="EB56" s="298"/>
      <c r="EC56" s="298"/>
      <c r="ED56" s="298"/>
      <c r="EE56" s="298"/>
      <c r="EF56" s="298"/>
      <c r="EG56" s="33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</row>
    <row r="57" spans="1:167" s="85" customFormat="1" x14ac:dyDescent="0.2">
      <c r="B57" s="84"/>
      <c r="C57" s="84"/>
      <c r="BN57" s="336"/>
      <c r="BO57" s="336"/>
      <c r="BQ57" s="149"/>
      <c r="BR57" s="149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301"/>
      <c r="CI57" s="301"/>
      <c r="CJ57" s="301"/>
      <c r="CK57" s="301"/>
      <c r="CL57" s="301"/>
      <c r="CM57" s="301"/>
      <c r="CN57" s="338"/>
      <c r="CO57" s="338"/>
      <c r="CP57" s="301"/>
      <c r="CQ57" s="301"/>
      <c r="CR57" s="301"/>
      <c r="CS57" s="301"/>
      <c r="CT57" s="301"/>
      <c r="CU57" s="338"/>
      <c r="CV57" s="338"/>
      <c r="CW57" s="338"/>
      <c r="CX57" s="338"/>
      <c r="CY57" s="338"/>
      <c r="CZ57" s="338"/>
      <c r="DA57" s="338"/>
      <c r="DB57" s="338"/>
      <c r="DC57" s="338"/>
      <c r="DD57" s="338"/>
      <c r="DE57" s="338"/>
      <c r="DF57" s="338"/>
      <c r="DG57" s="338"/>
      <c r="DH57" s="338"/>
      <c r="DI57" s="338"/>
      <c r="DJ57" s="338"/>
      <c r="DK57" s="339"/>
      <c r="DL57" s="339"/>
      <c r="DM57" s="339"/>
      <c r="DN57" s="339"/>
      <c r="DO57" s="339"/>
      <c r="DP57" s="339"/>
      <c r="DQ57" s="339"/>
      <c r="DR57" s="339"/>
      <c r="DS57" s="339"/>
      <c r="DT57" s="339"/>
      <c r="DU57" s="339"/>
      <c r="DV57" s="339"/>
      <c r="DW57" s="339"/>
      <c r="DX57" s="339"/>
      <c r="DY57" s="339"/>
      <c r="DZ57" s="339"/>
      <c r="EA57" s="339"/>
      <c r="EB57" s="339"/>
      <c r="EC57" s="339"/>
      <c r="ED57" s="339"/>
      <c r="EE57" s="339"/>
      <c r="EF57" s="339"/>
      <c r="EG57" s="340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</row>
    <row r="58" spans="1:167" s="46" customFormat="1" x14ac:dyDescent="0.2">
      <c r="B58" s="341"/>
      <c r="C58" s="84"/>
      <c r="BN58" s="342"/>
      <c r="BO58" s="342"/>
      <c r="BQ58" s="148"/>
      <c r="BR58" s="107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07"/>
      <c r="CI58" s="107"/>
      <c r="CJ58" s="107"/>
      <c r="CK58" s="107"/>
      <c r="CL58" s="107"/>
      <c r="CM58" s="107"/>
      <c r="CN58" s="45"/>
      <c r="CO58" s="45"/>
      <c r="CP58" s="107"/>
      <c r="CQ58" s="107"/>
      <c r="CR58" s="107"/>
      <c r="CS58" s="107"/>
      <c r="CT58" s="107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</row>
    <row r="59" spans="1:167" s="46" customFormat="1" x14ac:dyDescent="0.2">
      <c r="B59" s="341"/>
      <c r="C59" s="84"/>
      <c r="BN59" s="342"/>
      <c r="BO59" s="342"/>
      <c r="BQ59" s="148"/>
      <c r="BR59" s="107"/>
      <c r="BS59" s="117"/>
      <c r="BT59" s="117"/>
      <c r="BU59" s="117">
        <f>AVERAGE(BU33:BU53)</f>
        <v>120.29047619047621</v>
      </c>
      <c r="BV59" s="117">
        <f t="shared" ref="BV59:CG59" si="2">AVERAGE(BV33:BV53)</f>
        <v>161.03142857142856</v>
      </c>
      <c r="BW59" s="117">
        <f t="shared" si="2"/>
        <v>125.80523809523808</v>
      </c>
      <c r="BX59" s="117">
        <f t="shared" si="2"/>
        <v>137.33904761904762</v>
      </c>
      <c r="BY59" s="117">
        <f t="shared" si="2"/>
        <v>162512.58333333337</v>
      </c>
      <c r="BZ59" s="117">
        <f t="shared" si="2"/>
        <v>2365.4223809523805</v>
      </c>
      <c r="CA59" s="117">
        <f t="shared" si="2"/>
        <v>93.043333333333322</v>
      </c>
      <c r="CB59" s="117">
        <f t="shared" si="2"/>
        <v>93.634761904761874</v>
      </c>
      <c r="CC59" s="117">
        <f t="shared" si="2"/>
        <v>14.359999999999998</v>
      </c>
      <c r="CD59" s="117">
        <f t="shared" si="2"/>
        <v>14.943809523809525</v>
      </c>
      <c r="CE59" s="117">
        <f t="shared" si="2"/>
        <v>18.442857142857143</v>
      </c>
      <c r="CF59" s="117">
        <f t="shared" si="2"/>
        <v>171.35047619047623</v>
      </c>
      <c r="CG59" s="117">
        <f t="shared" si="2"/>
        <v>122.5042857142857</v>
      </c>
      <c r="CH59" s="107"/>
      <c r="CI59" s="107"/>
      <c r="CJ59" s="107"/>
      <c r="CK59" s="107"/>
      <c r="CL59" s="107"/>
      <c r="CM59" s="107"/>
      <c r="CN59" s="45"/>
      <c r="CO59" s="45"/>
      <c r="CP59" s="107"/>
      <c r="CQ59" s="107"/>
      <c r="CR59" s="107"/>
      <c r="CS59" s="107"/>
      <c r="CT59" s="107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</row>
    <row r="60" spans="1:167" s="46" customFormat="1" x14ac:dyDescent="0.2">
      <c r="B60" s="341"/>
      <c r="C60" s="84"/>
      <c r="BN60" s="342"/>
      <c r="BO60" s="342"/>
      <c r="BQ60" s="148"/>
      <c r="BR60" s="107"/>
      <c r="BS60" s="117"/>
      <c r="BT60" s="117"/>
      <c r="BU60" s="117">
        <v>120.29047619047621</v>
      </c>
      <c r="BV60" s="117">
        <v>161.03142857142856</v>
      </c>
      <c r="BW60" s="117">
        <v>125.80523809523808</v>
      </c>
      <c r="BX60" s="117">
        <v>137.33904761904762</v>
      </c>
      <c r="BY60" s="117">
        <v>162512.58333333337</v>
      </c>
      <c r="BZ60" s="117">
        <v>2365.4223809523805</v>
      </c>
      <c r="CA60" s="117">
        <v>93.043333333333322</v>
      </c>
      <c r="CB60" s="117">
        <v>93.634761904761874</v>
      </c>
      <c r="CC60" s="117">
        <v>14.359999999999998</v>
      </c>
      <c r="CD60" s="117">
        <v>14.943809523809525</v>
      </c>
      <c r="CE60" s="117">
        <v>18.442857142857143</v>
      </c>
      <c r="CF60" s="117">
        <v>171.35047619047623</v>
      </c>
      <c r="CG60" s="117">
        <v>122.5042857142857</v>
      </c>
      <c r="CH60" s="107"/>
      <c r="CI60" s="107"/>
      <c r="CJ60" s="107"/>
      <c r="CK60" s="107"/>
      <c r="CL60" s="107"/>
      <c r="CM60" s="107"/>
      <c r="CN60" s="45"/>
      <c r="CO60" s="45"/>
      <c r="CP60" s="107"/>
      <c r="CQ60" s="107"/>
      <c r="CR60" s="107"/>
      <c r="CS60" s="107"/>
      <c r="CT60" s="107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</row>
    <row r="61" spans="1:167" s="46" customFormat="1" x14ac:dyDescent="0.2">
      <c r="B61" s="341"/>
      <c r="C61" s="84"/>
      <c r="BN61" s="342"/>
      <c r="BO61" s="342"/>
      <c r="BQ61" s="148"/>
      <c r="BR61" s="107"/>
      <c r="BS61" s="301"/>
      <c r="BT61" s="355"/>
      <c r="BU61" s="355">
        <f>BU60-BU59</f>
        <v>0</v>
      </c>
      <c r="BV61" s="355">
        <f t="shared" ref="BV61:CG61" si="3">BV60-BV59</f>
        <v>0</v>
      </c>
      <c r="BW61" s="355">
        <f t="shared" si="3"/>
        <v>0</v>
      </c>
      <c r="BX61" s="355">
        <f t="shared" si="3"/>
        <v>0</v>
      </c>
      <c r="BY61" s="355">
        <f t="shared" si="3"/>
        <v>0</v>
      </c>
      <c r="BZ61" s="355">
        <f t="shared" si="3"/>
        <v>0</v>
      </c>
      <c r="CA61" s="355">
        <f t="shared" si="3"/>
        <v>0</v>
      </c>
      <c r="CB61" s="355">
        <f t="shared" si="3"/>
        <v>0</v>
      </c>
      <c r="CC61" s="355">
        <f t="shared" si="3"/>
        <v>0</v>
      </c>
      <c r="CD61" s="355">
        <f t="shared" si="3"/>
        <v>0</v>
      </c>
      <c r="CE61" s="355">
        <f t="shared" si="3"/>
        <v>0</v>
      </c>
      <c r="CF61" s="355">
        <f t="shared" si="3"/>
        <v>0</v>
      </c>
      <c r="CG61" s="355">
        <f t="shared" si="3"/>
        <v>0</v>
      </c>
      <c r="CH61" s="107"/>
      <c r="CI61" s="107"/>
      <c r="CJ61" s="107"/>
      <c r="CK61" s="107"/>
      <c r="CL61" s="107"/>
      <c r="CM61" s="107"/>
      <c r="CN61" s="45"/>
      <c r="CO61" s="45"/>
      <c r="CP61" s="107"/>
      <c r="CQ61" s="107"/>
      <c r="CR61" s="107"/>
      <c r="CS61" s="107"/>
      <c r="CT61" s="107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</row>
    <row r="62" spans="1:167" s="46" customFormat="1" x14ac:dyDescent="0.2">
      <c r="B62" s="341"/>
      <c r="C62" s="84"/>
      <c r="BN62" s="342"/>
      <c r="BO62" s="342"/>
      <c r="BQ62" s="148"/>
      <c r="BR62" s="107"/>
      <c r="BS62" s="107" t="s">
        <v>30</v>
      </c>
      <c r="BT62" s="107"/>
      <c r="BU62" s="107">
        <f>MAX(BU33:BU53)</f>
        <v>121.57</v>
      </c>
      <c r="BV62" s="107">
        <f t="shared" ref="BV62:CG62" si="4">MAX(BV33:BV53)</f>
        <v>164.07</v>
      </c>
      <c r="BW62" s="107">
        <f t="shared" si="4"/>
        <v>126.59</v>
      </c>
      <c r="BX62" s="107">
        <f t="shared" si="4"/>
        <v>137.61000000000001</v>
      </c>
      <c r="BY62" s="107">
        <f t="shared" si="4"/>
        <v>164936.35</v>
      </c>
      <c r="BZ62" s="107">
        <f t="shared" si="4"/>
        <v>2437.87</v>
      </c>
      <c r="CA62" s="107">
        <f t="shared" si="4"/>
        <v>94.22</v>
      </c>
      <c r="CB62" s="107">
        <f t="shared" si="4"/>
        <v>95.46</v>
      </c>
      <c r="CC62" s="107">
        <f t="shared" si="4"/>
        <v>14.51</v>
      </c>
      <c r="CD62" s="107">
        <f t="shared" si="4"/>
        <v>15.27</v>
      </c>
      <c r="CE62" s="107">
        <f t="shared" si="4"/>
        <v>18.489999999999998</v>
      </c>
      <c r="CF62" s="107">
        <f t="shared" si="4"/>
        <v>172.19</v>
      </c>
      <c r="CG62" s="107">
        <f t="shared" si="4"/>
        <v>123.49</v>
      </c>
      <c r="CH62" s="107"/>
      <c r="CI62" s="107"/>
      <c r="CJ62" s="107"/>
      <c r="CK62" s="107"/>
      <c r="CL62" s="107"/>
      <c r="CM62" s="107"/>
      <c r="CN62" s="45"/>
      <c r="CO62" s="45"/>
      <c r="CP62" s="107"/>
      <c r="CQ62" s="107"/>
      <c r="CR62" s="107"/>
      <c r="CS62" s="107"/>
      <c r="CT62" s="107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</row>
    <row r="63" spans="1:167" x14ac:dyDescent="0.2">
      <c r="C63" s="84"/>
      <c r="BS63" s="107" t="s">
        <v>31</v>
      </c>
      <c r="BT63" s="107"/>
      <c r="BU63" s="107">
        <f>MIN(BU33:BU53)</f>
        <v>118.75</v>
      </c>
      <c r="BV63" s="107">
        <f t="shared" ref="BV63:CG63" si="5">MIN(BV33:BV53)</f>
        <v>157.72999999999999</v>
      </c>
      <c r="BW63" s="107">
        <f t="shared" si="5"/>
        <v>125.22</v>
      </c>
      <c r="BX63" s="107">
        <f t="shared" si="5"/>
        <v>137</v>
      </c>
      <c r="BY63" s="107">
        <f t="shared" si="5"/>
        <v>160786.28</v>
      </c>
      <c r="BZ63" s="107">
        <f t="shared" si="5"/>
        <v>2299.38</v>
      </c>
      <c r="CA63" s="107">
        <f t="shared" si="5"/>
        <v>91.43</v>
      </c>
      <c r="CB63" s="107">
        <f t="shared" si="5"/>
        <v>92.38</v>
      </c>
      <c r="CC63" s="107">
        <f t="shared" si="5"/>
        <v>14.26</v>
      </c>
      <c r="CD63" s="107">
        <f t="shared" si="5"/>
        <v>14.77</v>
      </c>
      <c r="CE63" s="107">
        <f t="shared" si="5"/>
        <v>18.37</v>
      </c>
      <c r="CF63" s="107">
        <f t="shared" si="5"/>
        <v>170.19</v>
      </c>
      <c r="CG63" s="107">
        <f t="shared" si="5"/>
        <v>121.96</v>
      </c>
    </row>
    <row r="64" spans="1:167" x14ac:dyDescent="0.2">
      <c r="C64" s="84"/>
      <c r="BS64" s="107"/>
      <c r="BT64" s="107"/>
      <c r="BU64" s="107"/>
      <c r="BV64" s="107"/>
      <c r="BW64" s="107"/>
      <c r="BY64" s="107"/>
      <c r="BZ64" s="107"/>
      <c r="CA64" s="107"/>
      <c r="CB64" s="107"/>
      <c r="CC64" s="107"/>
      <c r="CD64" s="107"/>
      <c r="CE64" s="107"/>
      <c r="CF64" s="107"/>
      <c r="CH64" s="275"/>
    </row>
    <row r="65" spans="1:167" x14ac:dyDescent="0.2">
      <c r="C65" s="84"/>
      <c r="BS65" s="107"/>
      <c r="BT65" s="107"/>
      <c r="BU65" s="107">
        <f t="shared" ref="BU65:CG65" si="6">BU62-BU63</f>
        <v>2.8199999999999932</v>
      </c>
      <c r="BV65" s="107">
        <f t="shared" si="6"/>
        <v>6.3400000000000034</v>
      </c>
      <c r="BW65" s="107">
        <f t="shared" si="6"/>
        <v>1.3700000000000045</v>
      </c>
      <c r="BX65" s="107">
        <f t="shared" si="6"/>
        <v>0.61000000000001364</v>
      </c>
      <c r="BY65" s="107">
        <f t="shared" si="6"/>
        <v>4150.070000000007</v>
      </c>
      <c r="BZ65" s="107">
        <f t="shared" si="6"/>
        <v>138.48999999999978</v>
      </c>
      <c r="CA65" s="107">
        <f t="shared" si="6"/>
        <v>2.789999999999992</v>
      </c>
      <c r="CB65" s="107">
        <f t="shared" si="6"/>
        <v>3.0799999999999983</v>
      </c>
      <c r="CC65" s="107">
        <f t="shared" si="6"/>
        <v>0.25</v>
      </c>
      <c r="CD65" s="107">
        <f t="shared" si="6"/>
        <v>0.5</v>
      </c>
      <c r="CE65" s="107">
        <f t="shared" si="6"/>
        <v>0.11999999999999744</v>
      </c>
      <c r="CF65" s="107">
        <f t="shared" si="6"/>
        <v>2</v>
      </c>
      <c r="CG65" s="107">
        <f t="shared" si="6"/>
        <v>1.5300000000000011</v>
      </c>
      <c r="CH65" s="164"/>
    </row>
    <row r="66" spans="1:167" x14ac:dyDescent="0.2">
      <c r="C66" s="84"/>
      <c r="BS66" s="107"/>
      <c r="BT66" s="107"/>
      <c r="BU66" s="107"/>
      <c r="BV66" s="107"/>
      <c r="BW66" s="107"/>
      <c r="BY66" s="107"/>
      <c r="BZ66" s="107"/>
      <c r="CA66" s="107"/>
      <c r="CB66" s="107"/>
      <c r="CC66" s="107"/>
      <c r="CD66" s="107"/>
      <c r="CE66" s="107"/>
      <c r="CF66" s="107"/>
      <c r="CH66" s="164"/>
    </row>
    <row r="67" spans="1:167" x14ac:dyDescent="0.2">
      <c r="C67" s="84"/>
      <c r="BX67" s="160"/>
      <c r="CF67" s="160"/>
      <c r="CG67" s="160"/>
      <c r="CH67" s="164"/>
    </row>
    <row r="68" spans="1:167" x14ac:dyDescent="0.2">
      <c r="C68" s="84"/>
      <c r="BS68" s="349" t="s">
        <v>18</v>
      </c>
      <c r="BT68" s="349"/>
      <c r="BU68" s="275" t="s">
        <v>5</v>
      </c>
      <c r="BV68" s="275" t="s">
        <v>6</v>
      </c>
      <c r="BW68" s="275" t="s">
        <v>7</v>
      </c>
      <c r="BX68" s="275" t="s">
        <v>8</v>
      </c>
      <c r="BY68" s="107" t="s">
        <v>9</v>
      </c>
      <c r="BZ68" s="160" t="s">
        <v>10</v>
      </c>
      <c r="CA68" s="160" t="s">
        <v>11</v>
      </c>
      <c r="CB68" s="160" t="s">
        <v>12</v>
      </c>
      <c r="CC68" s="160" t="s">
        <v>13</v>
      </c>
      <c r="CD68" s="160" t="s">
        <v>14</v>
      </c>
      <c r="CE68" s="160" t="s">
        <v>15</v>
      </c>
      <c r="CF68" s="108" t="s">
        <v>16</v>
      </c>
      <c r="CG68" s="107" t="s">
        <v>17</v>
      </c>
      <c r="CH68" s="164"/>
    </row>
    <row r="69" spans="1:167" x14ac:dyDescent="0.2">
      <c r="C69" s="84"/>
      <c r="BS69" s="353">
        <v>1</v>
      </c>
      <c r="BT69" s="350" t="s">
        <v>269</v>
      </c>
      <c r="BU69" s="354">
        <v>103.51</v>
      </c>
      <c r="BV69" s="354">
        <v>0.75490000000000002</v>
      </c>
      <c r="BW69" s="354">
        <v>0.98509999999999998</v>
      </c>
      <c r="BX69" s="354">
        <v>0.89759999999999995</v>
      </c>
      <c r="BY69" s="354">
        <v>1305.4000000000001</v>
      </c>
      <c r="BZ69" s="354">
        <v>18.62</v>
      </c>
      <c r="CA69" s="354">
        <v>1.3277000000000001</v>
      </c>
      <c r="CB69" s="354">
        <v>1.3118000000000001</v>
      </c>
      <c r="CC69" s="354">
        <v>8.5696999999999992</v>
      </c>
      <c r="CD69" s="354">
        <v>8.3483999999999998</v>
      </c>
      <c r="CE69" s="354">
        <v>6.6787000000000001</v>
      </c>
      <c r="CF69" s="356">
        <v>0.71718999999999999</v>
      </c>
      <c r="CG69" s="117">
        <v>1</v>
      </c>
      <c r="CH69" s="164"/>
      <c r="CI69" s="107"/>
      <c r="CJ69" s="107"/>
    </row>
    <row r="70" spans="1:167" x14ac:dyDescent="0.2">
      <c r="B70" s="158"/>
      <c r="BS70" s="353">
        <v>2</v>
      </c>
      <c r="BT70" s="350" t="s">
        <v>270</v>
      </c>
      <c r="BU70" s="354">
        <v>103.59</v>
      </c>
      <c r="BV70" s="354">
        <v>0.75370000000000004</v>
      </c>
      <c r="BW70" s="354">
        <v>0.98050000000000004</v>
      </c>
      <c r="BX70" s="354">
        <v>0.89449999999999996</v>
      </c>
      <c r="BY70" s="354">
        <v>1311.44</v>
      </c>
      <c r="BZ70" s="354">
        <v>18.8</v>
      </c>
      <c r="CA70" s="354">
        <v>1.3255999999999999</v>
      </c>
      <c r="CB70" s="354">
        <v>1.31</v>
      </c>
      <c r="CC70" s="354">
        <v>8.5911000000000008</v>
      </c>
      <c r="CD70" s="354">
        <v>8.3277999999999999</v>
      </c>
      <c r="CE70" s="354">
        <v>6.6542000000000003</v>
      </c>
      <c r="CF70" s="356">
        <v>0.71662999999999999</v>
      </c>
      <c r="CG70" s="117">
        <v>1</v>
      </c>
      <c r="CH70" s="164"/>
      <c r="CI70" s="107"/>
      <c r="CJ70" s="107"/>
    </row>
    <row r="71" spans="1:167" x14ac:dyDescent="0.2">
      <c r="B71" s="158"/>
      <c r="BS71" s="353">
        <v>3</v>
      </c>
      <c r="BT71" s="350" t="s">
        <v>250</v>
      </c>
      <c r="BU71" s="354">
        <v>103.27</v>
      </c>
      <c r="BV71" s="354">
        <v>0.75029999999999997</v>
      </c>
      <c r="BW71" s="354">
        <v>0.97840000000000005</v>
      </c>
      <c r="BX71" s="354">
        <v>0.89559999999999995</v>
      </c>
      <c r="BY71" s="354">
        <v>1327.54</v>
      </c>
      <c r="BZ71" s="354">
        <v>19.414999999999999</v>
      </c>
      <c r="CA71" s="354">
        <v>1.3158000000000001</v>
      </c>
      <c r="CB71" s="354">
        <v>1.2911999999999999</v>
      </c>
      <c r="CC71" s="354">
        <v>8.5602</v>
      </c>
      <c r="CD71" s="354">
        <v>8.2695000000000007</v>
      </c>
      <c r="CE71" s="354">
        <v>6.6616999999999997</v>
      </c>
      <c r="CF71" s="356">
        <v>0.71577000000000002</v>
      </c>
      <c r="CG71" s="117">
        <v>1</v>
      </c>
      <c r="CH71" s="164"/>
      <c r="CI71" s="107"/>
      <c r="CJ71" s="107"/>
    </row>
    <row r="72" spans="1:167" x14ac:dyDescent="0.2">
      <c r="B72" s="158"/>
      <c r="BS72" s="353">
        <v>4</v>
      </c>
      <c r="BT72" s="350" t="s">
        <v>259</v>
      </c>
      <c r="BU72" s="354">
        <v>103.33</v>
      </c>
      <c r="BV72" s="354">
        <v>0.75039999999999996</v>
      </c>
      <c r="BW72" s="354">
        <v>0.97929999999999995</v>
      </c>
      <c r="BX72" s="354">
        <v>0.89590000000000003</v>
      </c>
      <c r="BY72" s="354">
        <v>1330.21</v>
      </c>
      <c r="BZ72" s="354">
        <v>19.536000000000001</v>
      </c>
      <c r="CA72" s="354">
        <v>1.3091999999999999</v>
      </c>
      <c r="CB72" s="354">
        <v>1.2897000000000001</v>
      </c>
      <c r="CC72" s="354">
        <v>8.5321999999999996</v>
      </c>
      <c r="CD72" s="354">
        <v>8.2487999999999992</v>
      </c>
      <c r="CE72" s="354">
        <v>6.6632999999999996</v>
      </c>
      <c r="CF72" s="356">
        <v>0.71577000000000002</v>
      </c>
      <c r="CG72" s="117">
        <v>1</v>
      </c>
      <c r="CH72" s="164"/>
      <c r="CI72" s="117"/>
      <c r="CJ72" s="117"/>
    </row>
    <row r="73" spans="1:167" x14ac:dyDescent="0.2">
      <c r="B73" s="158"/>
      <c r="BS73" s="353">
        <v>5</v>
      </c>
      <c r="BT73" s="350" t="s">
        <v>260</v>
      </c>
      <c r="BU73" s="354">
        <v>101.53</v>
      </c>
      <c r="BV73" s="354">
        <v>0.74809999999999999</v>
      </c>
      <c r="BW73" s="354">
        <v>0.96889999999999998</v>
      </c>
      <c r="BX73" s="354">
        <v>0.88970000000000005</v>
      </c>
      <c r="BY73" s="354">
        <v>1348.18</v>
      </c>
      <c r="BZ73" s="354">
        <v>19.927</v>
      </c>
      <c r="CA73" s="354">
        <v>1.3041</v>
      </c>
      <c r="CB73" s="354">
        <v>1.2853000000000001</v>
      </c>
      <c r="CC73" s="354">
        <v>8.4543999999999997</v>
      </c>
      <c r="CD73" s="354">
        <v>8.1736000000000004</v>
      </c>
      <c r="CE73" s="354">
        <v>6.6207000000000003</v>
      </c>
      <c r="CF73" s="356">
        <v>0.71557999999999999</v>
      </c>
      <c r="CG73" s="117">
        <v>1</v>
      </c>
      <c r="CH73" s="164"/>
      <c r="CI73" s="117"/>
      <c r="CJ73" s="117"/>
    </row>
    <row r="74" spans="1:167" x14ac:dyDescent="0.2">
      <c r="B74" s="158"/>
      <c r="BS74" s="353">
        <v>6</v>
      </c>
      <c r="BT74" s="350" t="s">
        <v>251</v>
      </c>
      <c r="BU74" s="354">
        <v>101.56</v>
      </c>
      <c r="BV74" s="354">
        <v>0.74870000000000003</v>
      </c>
      <c r="BW74" s="354">
        <v>0.96809999999999996</v>
      </c>
      <c r="BX74" s="354">
        <v>0.88680000000000003</v>
      </c>
      <c r="BY74" s="354">
        <v>1348.08</v>
      </c>
      <c r="BZ74" s="354">
        <v>19.91</v>
      </c>
      <c r="CA74" s="354">
        <v>1.2951999999999999</v>
      </c>
      <c r="CB74" s="354">
        <v>1.2858000000000001</v>
      </c>
      <c r="CC74" s="354">
        <v>8.4075000000000006</v>
      </c>
      <c r="CD74" s="354">
        <v>8.1349</v>
      </c>
      <c r="CE74" s="354">
        <v>6.6002999999999998</v>
      </c>
      <c r="CF74" s="356">
        <v>0.71255999999999997</v>
      </c>
      <c r="CG74" s="117">
        <v>1</v>
      </c>
      <c r="CH74" s="164"/>
      <c r="CI74" s="117"/>
      <c r="CJ74" s="117"/>
    </row>
    <row r="75" spans="1:167" x14ac:dyDescent="0.2">
      <c r="B75" s="158"/>
      <c r="BS75" s="353">
        <v>7</v>
      </c>
      <c r="BT75" s="350" t="s">
        <v>252</v>
      </c>
      <c r="BU75" s="354">
        <v>102.16</v>
      </c>
      <c r="BV75" s="354">
        <v>0.75190000000000001</v>
      </c>
      <c r="BW75" s="354">
        <v>0.9728</v>
      </c>
      <c r="BX75" s="354">
        <v>0.88749999999999996</v>
      </c>
      <c r="BY75" s="354">
        <v>1335.57</v>
      </c>
      <c r="BZ75" s="354">
        <v>19.489999999999998</v>
      </c>
      <c r="CA75" s="354">
        <v>1.3127</v>
      </c>
      <c r="CB75" s="354">
        <v>1.2934000000000001</v>
      </c>
      <c r="CC75" s="354">
        <v>8.4474</v>
      </c>
      <c r="CD75" s="354">
        <v>8.18</v>
      </c>
      <c r="CE75" s="354">
        <v>6.6029999999999998</v>
      </c>
      <c r="CF75" s="356">
        <v>0.71169000000000004</v>
      </c>
      <c r="CG75" s="117">
        <v>1</v>
      </c>
      <c r="CH75" s="164"/>
      <c r="CI75" s="117"/>
      <c r="CJ75" s="117"/>
    </row>
    <row r="76" spans="1:167" x14ac:dyDescent="0.2">
      <c r="A76" s="158"/>
      <c r="B76" s="158"/>
      <c r="BN76" s="168"/>
      <c r="BO76" s="168"/>
      <c r="BP76" s="167"/>
      <c r="BQ76" s="262"/>
      <c r="BR76" s="163"/>
      <c r="BS76" s="353">
        <v>8</v>
      </c>
      <c r="BT76" s="350" t="s">
        <v>261</v>
      </c>
      <c r="BU76" s="354">
        <v>101.89</v>
      </c>
      <c r="BV76" s="354">
        <v>0.75339999999999996</v>
      </c>
      <c r="BW76" s="354">
        <v>0.97299999999999998</v>
      </c>
      <c r="BX76" s="354">
        <v>0.89119999999999999</v>
      </c>
      <c r="BY76" s="354">
        <v>1327.99</v>
      </c>
      <c r="BZ76" s="354">
        <v>19.131</v>
      </c>
      <c r="CA76" s="354">
        <v>1.3289</v>
      </c>
      <c r="CB76" s="354">
        <v>1.3096000000000001</v>
      </c>
      <c r="CC76" s="354">
        <v>8.4932999999999996</v>
      </c>
      <c r="CD76" s="354">
        <v>8.2228999999999992</v>
      </c>
      <c r="CE76" s="354">
        <v>6.6330999999999998</v>
      </c>
      <c r="CF76" s="356">
        <v>0.71404000000000001</v>
      </c>
      <c r="CG76" s="117">
        <v>1</v>
      </c>
      <c r="CH76" s="164"/>
      <c r="CI76" s="343"/>
      <c r="CJ76" s="343"/>
      <c r="CK76" s="225"/>
      <c r="CL76" s="225"/>
      <c r="CM76" s="225"/>
      <c r="CN76" s="166"/>
      <c r="CO76" s="166"/>
      <c r="CP76" s="225"/>
      <c r="CQ76" s="225"/>
      <c r="CR76" s="163"/>
      <c r="CS76" s="163"/>
      <c r="CT76" s="163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</row>
    <row r="77" spans="1:167" x14ac:dyDescent="0.2">
      <c r="B77" s="158"/>
      <c r="BS77" s="353">
        <v>9</v>
      </c>
      <c r="BT77" s="350" t="s">
        <v>262</v>
      </c>
      <c r="BU77" s="354">
        <v>102.69</v>
      </c>
      <c r="BV77" s="354">
        <v>0.75680000000000003</v>
      </c>
      <c r="BW77" s="354">
        <v>0.97499999999999998</v>
      </c>
      <c r="BX77" s="354">
        <v>0.89049999999999996</v>
      </c>
      <c r="BY77" s="354">
        <v>1323.41</v>
      </c>
      <c r="BZ77" s="354">
        <v>19.056999999999999</v>
      </c>
      <c r="CA77" s="354">
        <v>1.3382000000000001</v>
      </c>
      <c r="CB77" s="354">
        <v>1.3158000000000001</v>
      </c>
      <c r="CC77" s="354">
        <v>8.4934999999999992</v>
      </c>
      <c r="CD77" s="354">
        <v>8.2497000000000007</v>
      </c>
      <c r="CE77" s="354">
        <v>6.6283000000000003</v>
      </c>
      <c r="CF77" s="356">
        <v>0.71387</v>
      </c>
      <c r="CG77" s="117">
        <v>1</v>
      </c>
      <c r="CH77" s="164"/>
      <c r="CI77" s="275"/>
      <c r="CJ77" s="275"/>
    </row>
    <row r="78" spans="1:167" x14ac:dyDescent="0.2">
      <c r="A78" s="158"/>
      <c r="B78" s="158"/>
      <c r="BN78" s="158"/>
      <c r="BO78" s="158"/>
      <c r="BR78" s="163"/>
      <c r="BS78" s="353">
        <v>10</v>
      </c>
      <c r="BT78" s="350" t="s">
        <v>253</v>
      </c>
      <c r="BU78" s="357">
        <v>102.35</v>
      </c>
      <c r="BV78" s="354">
        <v>0.75590000000000002</v>
      </c>
      <c r="BW78" s="354">
        <v>0.97319999999999995</v>
      </c>
      <c r="BX78" s="354">
        <v>0.88919999999999999</v>
      </c>
      <c r="BY78" s="354">
        <v>1321.44</v>
      </c>
      <c r="BZ78" s="354">
        <v>19.009</v>
      </c>
      <c r="CA78" s="354">
        <v>1.3371</v>
      </c>
      <c r="CB78" s="354">
        <v>1.3201000000000001</v>
      </c>
      <c r="CC78" s="354">
        <v>8.4925999999999995</v>
      </c>
      <c r="CD78" s="354">
        <v>8.2418999999999993</v>
      </c>
      <c r="CE78" s="354">
        <v>6.6185</v>
      </c>
      <c r="CF78" s="356">
        <v>0.71469000000000005</v>
      </c>
      <c r="CG78" s="117">
        <v>1</v>
      </c>
      <c r="CH78" s="164"/>
      <c r="CI78" s="275"/>
      <c r="CJ78" s="275"/>
      <c r="CK78" s="163"/>
      <c r="CL78" s="163"/>
      <c r="CM78" s="163"/>
      <c r="CN78" s="158"/>
      <c r="CO78" s="158"/>
      <c r="CP78" s="163"/>
      <c r="CQ78" s="163"/>
      <c r="CR78" s="163"/>
      <c r="CS78" s="163"/>
      <c r="CT78" s="163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</row>
    <row r="79" spans="1:167" x14ac:dyDescent="0.2">
      <c r="A79" s="158"/>
      <c r="B79" s="158"/>
      <c r="BN79" s="158"/>
      <c r="BO79" s="158"/>
      <c r="BR79" s="163"/>
      <c r="BS79" s="353">
        <v>11</v>
      </c>
      <c r="BT79" s="350" t="s">
        <v>254</v>
      </c>
      <c r="BU79" s="357">
        <v>101.99</v>
      </c>
      <c r="BV79" s="354">
        <v>0.75760000000000005</v>
      </c>
      <c r="BW79" s="354">
        <v>0.97299999999999998</v>
      </c>
      <c r="BX79" s="354">
        <v>0.89039999999999997</v>
      </c>
      <c r="BY79" s="354">
        <v>1314.58</v>
      </c>
      <c r="BZ79" s="354">
        <v>18.940999999999999</v>
      </c>
      <c r="CA79" s="354">
        <v>1.3331999999999999</v>
      </c>
      <c r="CB79" s="354">
        <v>1.3161</v>
      </c>
      <c r="CC79" s="354">
        <v>8.5015000000000001</v>
      </c>
      <c r="CD79" s="354">
        <v>8.2474000000000007</v>
      </c>
      <c r="CE79" s="354">
        <v>6.6284999999999998</v>
      </c>
      <c r="CF79" s="356">
        <v>0.71413000000000004</v>
      </c>
      <c r="CG79" s="117">
        <v>1</v>
      </c>
      <c r="CH79" s="164"/>
      <c r="CI79" s="164"/>
      <c r="CJ79" s="164"/>
      <c r="CK79" s="163"/>
      <c r="CL79" s="163"/>
      <c r="CM79" s="163"/>
      <c r="CN79" s="158"/>
      <c r="CO79" s="158"/>
      <c r="CP79" s="163"/>
      <c r="CQ79" s="163"/>
      <c r="CR79" s="163"/>
      <c r="CS79" s="163"/>
      <c r="CT79" s="163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</row>
    <row r="80" spans="1:167" x14ac:dyDescent="0.2">
      <c r="A80" s="158"/>
      <c r="B80" s="158"/>
      <c r="BN80" s="158"/>
      <c r="BO80" s="158"/>
      <c r="BR80" s="163"/>
      <c r="BS80" s="353">
        <v>12</v>
      </c>
      <c r="BT80" s="350" t="s">
        <v>255</v>
      </c>
      <c r="BU80" s="357">
        <v>101.9</v>
      </c>
      <c r="BV80" s="354">
        <v>0.76649999999999996</v>
      </c>
      <c r="BW80" s="354">
        <v>0.98040000000000005</v>
      </c>
      <c r="BX80" s="354">
        <v>0.89539999999999997</v>
      </c>
      <c r="BY80" s="354">
        <v>1314.83</v>
      </c>
      <c r="BZ80" s="354">
        <v>19.123999999999999</v>
      </c>
      <c r="CA80" s="354">
        <v>1.3259000000000001</v>
      </c>
      <c r="CB80" s="354">
        <v>1.3150999999999999</v>
      </c>
      <c r="CC80" s="354">
        <v>8.5654000000000003</v>
      </c>
      <c r="CD80" s="354">
        <v>8.2836999999999996</v>
      </c>
      <c r="CE80" s="354">
        <v>6.6703999999999999</v>
      </c>
      <c r="CF80" s="356">
        <v>0.71435000000000004</v>
      </c>
      <c r="CG80" s="117">
        <v>1</v>
      </c>
      <c r="CH80" s="164"/>
      <c r="CI80" s="164"/>
      <c r="CJ80" s="164"/>
      <c r="CK80" s="163"/>
      <c r="CL80" s="163"/>
      <c r="CM80" s="163"/>
      <c r="CN80" s="158"/>
      <c r="CO80" s="158"/>
      <c r="CP80" s="163"/>
      <c r="CQ80" s="163"/>
      <c r="CR80" s="163"/>
      <c r="CS80" s="163"/>
      <c r="CT80" s="163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</row>
    <row r="81" spans="1:167" x14ac:dyDescent="0.2">
      <c r="A81" s="158"/>
      <c r="B81" s="158"/>
      <c r="BN81" s="158"/>
      <c r="BO81" s="158"/>
      <c r="BR81" s="163"/>
      <c r="BS81" s="353">
        <v>13</v>
      </c>
      <c r="BT81" s="350" t="s">
        <v>263</v>
      </c>
      <c r="BU81" s="357">
        <v>101.73</v>
      </c>
      <c r="BV81" s="354">
        <v>0.76890000000000003</v>
      </c>
      <c r="BW81" s="354">
        <v>0.97709999999999997</v>
      </c>
      <c r="BX81" s="354">
        <v>0.89410000000000001</v>
      </c>
      <c r="BY81" s="354">
        <v>1314.91</v>
      </c>
      <c r="BZ81" s="354">
        <v>19.206</v>
      </c>
      <c r="CA81" s="354">
        <v>1.3243</v>
      </c>
      <c r="CB81" s="354">
        <v>1.3209</v>
      </c>
      <c r="CC81" s="354">
        <v>8.5512999999999995</v>
      </c>
      <c r="CD81" s="354">
        <v>8.2821999999999996</v>
      </c>
      <c r="CE81" s="354">
        <v>6.66</v>
      </c>
      <c r="CF81" s="356">
        <v>0.71643999999999997</v>
      </c>
      <c r="CG81" s="117">
        <v>1</v>
      </c>
      <c r="CH81" s="164"/>
      <c r="CI81" s="164"/>
      <c r="CJ81" s="164"/>
      <c r="CK81" s="163"/>
      <c r="CL81" s="163"/>
      <c r="CM81" s="163"/>
      <c r="CN81" s="158"/>
      <c r="CO81" s="158"/>
      <c r="CP81" s="163"/>
      <c r="CQ81" s="163"/>
      <c r="CR81" s="163"/>
      <c r="CS81" s="163"/>
      <c r="CT81" s="163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</row>
    <row r="82" spans="1:167" x14ac:dyDescent="0.2">
      <c r="A82" s="158"/>
      <c r="B82" s="158"/>
      <c r="BN82" s="158"/>
      <c r="BO82" s="158"/>
      <c r="BR82" s="163"/>
      <c r="BS82" s="353">
        <v>14</v>
      </c>
      <c r="BT82" s="350" t="s">
        <v>264</v>
      </c>
      <c r="BU82" s="357">
        <v>101.71</v>
      </c>
      <c r="BV82" s="354">
        <v>0.77010000000000001</v>
      </c>
      <c r="BW82" s="354">
        <v>0.97729999999999995</v>
      </c>
      <c r="BX82" s="354">
        <v>0.89729999999999999</v>
      </c>
      <c r="BY82" s="354">
        <v>1319.53</v>
      </c>
      <c r="BZ82" s="354">
        <v>19.422000000000001</v>
      </c>
      <c r="CA82" s="354">
        <v>1.3177000000000001</v>
      </c>
      <c r="CB82" s="354">
        <v>1.3166</v>
      </c>
      <c r="CC82" s="354">
        <v>8.6013000000000002</v>
      </c>
      <c r="CD82" s="354">
        <v>8.2849000000000004</v>
      </c>
      <c r="CE82" s="354">
        <v>6.6875</v>
      </c>
      <c r="CF82" s="356">
        <v>0.71653999999999995</v>
      </c>
      <c r="CG82" s="117">
        <v>1</v>
      </c>
      <c r="CH82" s="164"/>
      <c r="CI82" s="164"/>
      <c r="CJ82" s="164"/>
      <c r="CK82" s="163"/>
      <c r="CL82" s="163"/>
      <c r="CM82" s="163"/>
      <c r="CN82" s="158"/>
      <c r="CO82" s="158"/>
      <c r="CP82" s="163"/>
      <c r="CQ82" s="163"/>
      <c r="CR82" s="163"/>
      <c r="CS82" s="163"/>
      <c r="CT82" s="163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</row>
    <row r="83" spans="1:167" x14ac:dyDescent="0.2">
      <c r="A83" s="158"/>
      <c r="B83" s="158"/>
      <c r="BN83" s="158"/>
      <c r="BO83" s="158"/>
      <c r="BR83" s="163"/>
      <c r="BS83" s="353">
        <v>15</v>
      </c>
      <c r="BT83" s="350" t="s">
        <v>256</v>
      </c>
      <c r="BU83" s="357">
        <v>100.63</v>
      </c>
      <c r="BV83" s="354">
        <v>0.76549999999999996</v>
      </c>
      <c r="BW83" s="354">
        <v>0.96950000000000003</v>
      </c>
      <c r="BX83" s="354">
        <v>0.89019999999999999</v>
      </c>
      <c r="BY83" s="354">
        <v>1332.8</v>
      </c>
      <c r="BZ83" s="354">
        <v>19.765000000000001</v>
      </c>
      <c r="CA83" s="354">
        <v>1.3045</v>
      </c>
      <c r="CB83" s="354">
        <v>1.3030999999999999</v>
      </c>
      <c r="CC83" s="354">
        <v>8.5237999999999996</v>
      </c>
      <c r="CD83" s="354">
        <v>8.1251999999999995</v>
      </c>
      <c r="CE83" s="354">
        <v>6.6352000000000002</v>
      </c>
      <c r="CF83" s="356">
        <v>0.71682999999999997</v>
      </c>
      <c r="CG83" s="117">
        <v>1</v>
      </c>
      <c r="CH83" s="164"/>
      <c r="CI83" s="164"/>
      <c r="CJ83" s="164"/>
      <c r="CK83" s="163"/>
      <c r="CL83" s="163"/>
      <c r="CM83" s="163"/>
      <c r="CN83" s="158"/>
      <c r="CO83" s="158"/>
      <c r="CP83" s="163"/>
      <c r="CQ83" s="163"/>
      <c r="CR83" s="163"/>
      <c r="CS83" s="163"/>
      <c r="CT83" s="163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</row>
    <row r="84" spans="1:167" x14ac:dyDescent="0.2">
      <c r="A84" s="158"/>
      <c r="B84" s="158"/>
      <c r="BN84" s="158"/>
      <c r="BO84" s="158"/>
      <c r="BR84" s="163"/>
      <c r="BS84" s="353">
        <v>16</v>
      </c>
      <c r="BT84" s="350" t="s">
        <v>257</v>
      </c>
      <c r="BU84" s="357">
        <v>100.91</v>
      </c>
      <c r="BV84" s="354">
        <v>0.76859999999999995</v>
      </c>
      <c r="BW84" s="354">
        <v>0.96970000000000001</v>
      </c>
      <c r="BX84" s="354">
        <v>0.89190000000000003</v>
      </c>
      <c r="BY84" s="354">
        <v>1336.26</v>
      </c>
      <c r="BZ84" s="354">
        <v>19.824999999999999</v>
      </c>
      <c r="CA84" s="354">
        <v>1.3098000000000001</v>
      </c>
      <c r="CB84" s="354">
        <v>1.3043</v>
      </c>
      <c r="CC84" s="354">
        <v>8.5342000000000002</v>
      </c>
      <c r="CD84" s="354">
        <v>8.1134000000000004</v>
      </c>
      <c r="CE84" s="354">
        <v>6.6471999999999998</v>
      </c>
      <c r="CF84" s="356">
        <v>0.71414</v>
      </c>
      <c r="CG84" s="117">
        <v>1</v>
      </c>
      <c r="CH84" s="164"/>
      <c r="CI84" s="164"/>
      <c r="CJ84" s="164"/>
      <c r="CK84" s="163"/>
      <c r="CL84" s="163"/>
      <c r="CM84" s="163"/>
      <c r="CN84" s="158"/>
      <c r="CO84" s="158"/>
      <c r="CP84" s="163"/>
      <c r="CQ84" s="163"/>
      <c r="CR84" s="163"/>
      <c r="CS84" s="163"/>
      <c r="CT84" s="163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</row>
    <row r="85" spans="1:167" x14ac:dyDescent="0.2">
      <c r="A85" s="158"/>
      <c r="B85" s="158"/>
      <c r="BN85" s="158"/>
      <c r="BO85" s="158"/>
      <c r="BR85" s="163"/>
      <c r="BS85" s="353">
        <v>17</v>
      </c>
      <c r="BT85" s="350" t="s">
        <v>265</v>
      </c>
      <c r="BU85" s="354">
        <v>100.51</v>
      </c>
      <c r="BV85" s="354">
        <v>0.7732</v>
      </c>
      <c r="BW85" s="354">
        <v>0.96879999999999999</v>
      </c>
      <c r="BX85" s="354">
        <v>0.88980000000000004</v>
      </c>
      <c r="BY85" s="354">
        <v>1336.15</v>
      </c>
      <c r="BZ85" s="354">
        <v>19.440000000000001</v>
      </c>
      <c r="CA85" s="354">
        <v>1.3131999999999999</v>
      </c>
      <c r="CB85" s="354">
        <v>1.3190999999999999</v>
      </c>
      <c r="CC85" s="354">
        <v>8.5371000000000006</v>
      </c>
      <c r="CD85" s="354">
        <v>8.1311999999999998</v>
      </c>
      <c r="CE85" s="354">
        <v>6.6315</v>
      </c>
      <c r="CF85" s="356">
        <v>0.71484000000000003</v>
      </c>
      <c r="CG85" s="117">
        <v>1</v>
      </c>
      <c r="CH85" s="329"/>
      <c r="CI85" s="164"/>
      <c r="CJ85" s="164"/>
      <c r="CK85" s="163"/>
      <c r="CL85" s="163"/>
      <c r="CM85" s="163"/>
      <c r="CN85" s="158"/>
      <c r="CO85" s="158"/>
      <c r="CP85" s="163"/>
      <c r="CQ85" s="163"/>
      <c r="CR85" s="163"/>
      <c r="CS85" s="163"/>
      <c r="CT85" s="163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</row>
    <row r="86" spans="1:167" x14ac:dyDescent="0.2">
      <c r="A86" s="158"/>
      <c r="B86" s="158"/>
      <c r="BN86" s="158"/>
      <c r="BO86" s="158"/>
      <c r="BR86" s="163"/>
      <c r="BS86" s="353">
        <v>18</v>
      </c>
      <c r="BT86" s="350" t="s">
        <v>266</v>
      </c>
      <c r="BU86" s="354">
        <v>100.4</v>
      </c>
      <c r="BV86" s="354">
        <v>0.77270000000000005</v>
      </c>
      <c r="BW86" s="354">
        <v>0.96799999999999997</v>
      </c>
      <c r="BX86" s="354">
        <v>0.88929999999999998</v>
      </c>
      <c r="BY86" s="354">
        <v>1336.56</v>
      </c>
      <c r="BZ86" s="354">
        <v>19.440999999999999</v>
      </c>
      <c r="CA86" s="354">
        <v>1.3052999999999999</v>
      </c>
      <c r="CB86" s="354">
        <v>1.3212999999999999</v>
      </c>
      <c r="CC86" s="354">
        <v>8.5470000000000006</v>
      </c>
      <c r="CD86" s="354">
        <v>8.0953999999999997</v>
      </c>
      <c r="CE86" s="354">
        <v>6.6231</v>
      </c>
      <c r="CF86" s="356">
        <v>0.71448</v>
      </c>
      <c r="CG86" s="117">
        <v>1</v>
      </c>
      <c r="CH86" s="117"/>
      <c r="CI86" s="117"/>
      <c r="CJ86" s="117"/>
      <c r="CK86" s="163"/>
      <c r="CL86" s="163"/>
      <c r="CM86" s="163"/>
      <c r="CN86" s="158"/>
      <c r="CO86" s="158"/>
      <c r="CP86" s="163"/>
      <c r="CQ86" s="163"/>
      <c r="CR86" s="163"/>
      <c r="CS86" s="163"/>
      <c r="CT86" s="163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</row>
    <row r="87" spans="1:167" x14ac:dyDescent="0.2">
      <c r="A87" s="158"/>
      <c r="B87" s="158"/>
      <c r="BN87" s="158"/>
      <c r="BO87" s="158"/>
      <c r="BR87" s="163"/>
      <c r="BS87" s="353">
        <v>19</v>
      </c>
      <c r="BT87" s="350" t="s">
        <v>271</v>
      </c>
      <c r="BU87" s="354">
        <v>100.68</v>
      </c>
      <c r="BV87" s="354">
        <v>0.76990000000000003</v>
      </c>
      <c r="BW87" s="354">
        <v>0.97099999999999997</v>
      </c>
      <c r="BX87" s="354">
        <v>0.89129999999999998</v>
      </c>
      <c r="BY87" s="354">
        <v>1325.05</v>
      </c>
      <c r="BZ87" s="354">
        <v>19.084</v>
      </c>
      <c r="CA87" s="354">
        <v>1.3043</v>
      </c>
      <c r="CB87" s="354">
        <v>1.3224</v>
      </c>
      <c r="CC87" s="354">
        <v>8.5802999999999994</v>
      </c>
      <c r="CD87" s="354">
        <v>8.1074000000000002</v>
      </c>
      <c r="CE87" s="354">
        <v>6.6414999999999997</v>
      </c>
      <c r="CF87" s="356">
        <v>0.71416999999999997</v>
      </c>
      <c r="CG87" s="117">
        <v>1</v>
      </c>
      <c r="CH87" s="117"/>
      <c r="CI87" s="117"/>
      <c r="CJ87" s="117"/>
      <c r="CK87" s="163"/>
      <c r="CL87" s="163"/>
      <c r="CM87" s="163"/>
      <c r="CN87" s="158"/>
      <c r="CO87" s="158"/>
      <c r="CP87" s="163"/>
      <c r="CQ87" s="163"/>
      <c r="CR87" s="163"/>
      <c r="CS87" s="163"/>
      <c r="CT87" s="163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</row>
    <row r="88" spans="1:167" x14ac:dyDescent="0.2">
      <c r="B88" s="158"/>
      <c r="BS88" s="353">
        <v>20</v>
      </c>
      <c r="BT88" s="350" t="s">
        <v>272</v>
      </c>
      <c r="BU88" s="354">
        <v>101.36</v>
      </c>
      <c r="BV88" s="354">
        <v>0.76959999999999995</v>
      </c>
      <c r="BW88" s="354">
        <v>0.97050000000000003</v>
      </c>
      <c r="BX88" s="354">
        <v>0.89159999999999995</v>
      </c>
      <c r="BY88" s="354">
        <v>1321.68</v>
      </c>
      <c r="BZ88" s="354">
        <v>19.09</v>
      </c>
      <c r="CA88" s="354">
        <v>1.3052999999999999</v>
      </c>
      <c r="CB88" s="354">
        <v>1.3101</v>
      </c>
      <c r="CC88" s="354">
        <v>8.5704999999999991</v>
      </c>
      <c r="CD88" s="354">
        <v>8.0617999999999999</v>
      </c>
      <c r="CE88" s="354">
        <v>6.6430999999999996</v>
      </c>
      <c r="CF88" s="356">
        <v>0.71475</v>
      </c>
      <c r="CG88" s="117">
        <v>1</v>
      </c>
      <c r="CH88" s="301"/>
    </row>
    <row r="89" spans="1:167" x14ac:dyDescent="0.2">
      <c r="B89" s="158"/>
      <c r="BS89" s="353">
        <v>21</v>
      </c>
      <c r="BT89" s="350" t="s">
        <v>273</v>
      </c>
      <c r="BU89" s="329">
        <v>101.09</v>
      </c>
      <c r="BV89" s="329">
        <v>0.7712</v>
      </c>
      <c r="BW89" s="329">
        <v>0.96960000000000002</v>
      </c>
      <c r="BX89" s="329">
        <v>0.89419999999999999</v>
      </c>
      <c r="BY89" s="329">
        <v>1327.21</v>
      </c>
      <c r="BZ89" s="329">
        <v>19.265999999999998</v>
      </c>
      <c r="CA89" s="329">
        <v>1.3133999999999999</v>
      </c>
      <c r="CB89" s="329">
        <v>1.3151999999999999</v>
      </c>
      <c r="CC89" s="329">
        <v>8.6030999999999995</v>
      </c>
      <c r="CD89" s="329">
        <v>8.0398999999999994</v>
      </c>
      <c r="CE89" s="329">
        <v>6.6624999999999996</v>
      </c>
      <c r="CF89" s="356">
        <v>0.71514999999999995</v>
      </c>
      <c r="CG89" s="117">
        <v>1</v>
      </c>
    </row>
    <row r="90" spans="1:167" s="46" customFormat="1" x14ac:dyDescent="0.2">
      <c r="B90" s="341"/>
      <c r="BN90" s="342"/>
      <c r="BO90" s="342"/>
      <c r="BQ90" s="148"/>
      <c r="BR90" s="107"/>
      <c r="BS90" s="353"/>
      <c r="BT90" s="350"/>
      <c r="BU90" s="354"/>
      <c r="BV90" s="354"/>
      <c r="BW90" s="354"/>
      <c r="BX90" s="354"/>
      <c r="BY90" s="354"/>
      <c r="BZ90" s="354"/>
      <c r="CA90" s="354"/>
      <c r="CB90" s="354"/>
      <c r="CC90" s="354"/>
      <c r="CD90" s="354"/>
      <c r="CE90" s="354"/>
      <c r="CF90" s="358"/>
      <c r="CG90" s="359"/>
      <c r="CH90" s="107"/>
      <c r="CI90" s="107"/>
      <c r="CJ90" s="107"/>
      <c r="CK90" s="107"/>
      <c r="CL90" s="107"/>
      <c r="CM90" s="107"/>
      <c r="CN90" s="45"/>
      <c r="CO90" s="45"/>
      <c r="CP90" s="107"/>
      <c r="CQ90" s="107"/>
      <c r="CR90" s="107"/>
      <c r="CS90" s="107"/>
      <c r="CT90" s="107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</row>
    <row r="91" spans="1:167" s="46" customFormat="1" x14ac:dyDescent="0.2">
      <c r="B91" s="341"/>
      <c r="BN91" s="342"/>
      <c r="BO91" s="342"/>
      <c r="BQ91" s="148"/>
      <c r="BR91" s="107"/>
      <c r="BS91" s="353"/>
      <c r="BT91" s="350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359"/>
      <c r="CH91" s="107"/>
      <c r="CI91" s="107"/>
      <c r="CJ91" s="107"/>
      <c r="CK91" s="107"/>
      <c r="CL91" s="107"/>
      <c r="CM91" s="107"/>
      <c r="CN91" s="45"/>
      <c r="CO91" s="45"/>
      <c r="CP91" s="107"/>
      <c r="CQ91" s="107"/>
      <c r="CR91" s="107"/>
      <c r="CS91" s="107"/>
      <c r="CT91" s="107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</row>
    <row r="92" spans="1:167" x14ac:dyDescent="0.2"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</row>
    <row r="93" spans="1:167" x14ac:dyDescent="0.2"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</row>
    <row r="95" spans="1:167" x14ac:dyDescent="0.2">
      <c r="BS95" s="117"/>
      <c r="BT95" s="117"/>
      <c r="BU95" s="346">
        <f>AVERAGE(BU69:BU89)</f>
        <v>101.84714285714287</v>
      </c>
      <c r="BV95" s="346">
        <f t="shared" ref="BV95:CG95" si="7">AVERAGE(BV69:BV89)</f>
        <v>0.76085238095238095</v>
      </c>
      <c r="BW95" s="346">
        <f t="shared" si="7"/>
        <v>0.97377142857142862</v>
      </c>
      <c r="BX95" s="346">
        <f t="shared" si="7"/>
        <v>0.89209523809523816</v>
      </c>
      <c r="BY95" s="346">
        <f t="shared" si="7"/>
        <v>1326.6104761904762</v>
      </c>
      <c r="BZ95" s="346">
        <f t="shared" si="7"/>
        <v>19.309476190476186</v>
      </c>
      <c r="CA95" s="346">
        <f t="shared" si="7"/>
        <v>1.3167333333333331</v>
      </c>
      <c r="CB95" s="346">
        <f t="shared" si="7"/>
        <v>1.3084238095238094</v>
      </c>
      <c r="CC95" s="346">
        <f t="shared" si="7"/>
        <v>8.5313047619047619</v>
      </c>
      <c r="CD95" s="346">
        <f t="shared" si="7"/>
        <v>8.1985714285714302</v>
      </c>
      <c r="CE95" s="346">
        <f t="shared" si="7"/>
        <v>6.6424904761904751</v>
      </c>
      <c r="CF95" s="346">
        <f t="shared" si="7"/>
        <v>0.71493380952380947</v>
      </c>
      <c r="CG95" s="346">
        <f t="shared" si="7"/>
        <v>1</v>
      </c>
    </row>
    <row r="96" spans="1:167" x14ac:dyDescent="0.2">
      <c r="BS96" s="117"/>
      <c r="BT96" s="117"/>
      <c r="BU96" s="346">
        <v>101.84714285714287</v>
      </c>
      <c r="BV96" s="346">
        <v>0.76085238095238095</v>
      </c>
      <c r="BW96" s="346">
        <v>0.97377142857142862</v>
      </c>
      <c r="BX96" s="346">
        <v>0.89209523809523816</v>
      </c>
      <c r="BY96" s="346">
        <v>1326.6104761904762</v>
      </c>
      <c r="BZ96" s="346">
        <v>19.309476190476186</v>
      </c>
      <c r="CA96" s="346">
        <v>1.3167333333333331</v>
      </c>
      <c r="CB96" s="346">
        <v>1.3084238095238094</v>
      </c>
      <c r="CC96" s="346">
        <v>8.5313047619047619</v>
      </c>
      <c r="CD96" s="346">
        <v>8.1985714285714302</v>
      </c>
      <c r="CE96" s="346">
        <v>6.6424904761904751</v>
      </c>
      <c r="CF96" s="346">
        <v>0.71493380952380947</v>
      </c>
      <c r="CG96" s="117">
        <v>1</v>
      </c>
    </row>
    <row r="97" spans="70:85" x14ac:dyDescent="0.2">
      <c r="BS97" s="301"/>
      <c r="BT97" s="355"/>
      <c r="BU97" s="355">
        <f t="shared" ref="BU97:CG97" si="8">BU96-BU95</f>
        <v>0</v>
      </c>
      <c r="BV97" s="355">
        <f t="shared" si="8"/>
        <v>0</v>
      </c>
      <c r="BW97" s="355">
        <f t="shared" si="8"/>
        <v>0</v>
      </c>
      <c r="BX97" s="355">
        <f t="shared" si="8"/>
        <v>0</v>
      </c>
      <c r="BY97" s="355">
        <f t="shared" si="8"/>
        <v>0</v>
      </c>
      <c r="BZ97" s="355">
        <f t="shared" si="8"/>
        <v>0</v>
      </c>
      <c r="CA97" s="355">
        <f t="shared" si="8"/>
        <v>0</v>
      </c>
      <c r="CB97" s="355">
        <f t="shared" si="8"/>
        <v>0</v>
      </c>
      <c r="CC97" s="355">
        <f t="shared" si="8"/>
        <v>0</v>
      </c>
      <c r="CD97" s="355">
        <f t="shared" si="8"/>
        <v>0</v>
      </c>
      <c r="CE97" s="355">
        <f t="shared" si="8"/>
        <v>0</v>
      </c>
      <c r="CF97" s="355">
        <f t="shared" si="8"/>
        <v>0</v>
      </c>
      <c r="CG97" s="355">
        <f t="shared" si="8"/>
        <v>0</v>
      </c>
    </row>
    <row r="98" spans="70:85" x14ac:dyDescent="0.2">
      <c r="BS98" s="107" t="s">
        <v>30</v>
      </c>
      <c r="BT98" s="107"/>
      <c r="BU98" s="346">
        <f>MAX(BU69:BU89)</f>
        <v>103.59</v>
      </c>
      <c r="BV98" s="346">
        <f t="shared" ref="BV98:CG98" si="9">MAX(BV69:BV89)</f>
        <v>0.7732</v>
      </c>
      <c r="BW98" s="346">
        <f t="shared" si="9"/>
        <v>0.98509999999999998</v>
      </c>
      <c r="BX98" s="346">
        <f t="shared" si="9"/>
        <v>0.89759999999999995</v>
      </c>
      <c r="BY98" s="346">
        <f t="shared" si="9"/>
        <v>1348.18</v>
      </c>
      <c r="BZ98" s="346">
        <f t="shared" si="9"/>
        <v>19.927</v>
      </c>
      <c r="CA98" s="346">
        <f t="shared" si="9"/>
        <v>1.3382000000000001</v>
      </c>
      <c r="CB98" s="346">
        <f t="shared" si="9"/>
        <v>1.3224</v>
      </c>
      <c r="CC98" s="346">
        <f t="shared" si="9"/>
        <v>8.6030999999999995</v>
      </c>
      <c r="CD98" s="346">
        <f t="shared" si="9"/>
        <v>8.3483999999999998</v>
      </c>
      <c r="CE98" s="346">
        <f t="shared" si="9"/>
        <v>6.6875</v>
      </c>
      <c r="CF98" s="346">
        <f t="shared" si="9"/>
        <v>0.71718999999999999</v>
      </c>
      <c r="CG98" s="346">
        <f t="shared" si="9"/>
        <v>1</v>
      </c>
    </row>
    <row r="99" spans="70:85" x14ac:dyDescent="0.2">
      <c r="BS99" s="107" t="s">
        <v>31</v>
      </c>
      <c r="BT99" s="107"/>
      <c r="BU99" s="346">
        <f>MIN(BU69:BU89)</f>
        <v>100.4</v>
      </c>
      <c r="BV99" s="346">
        <f t="shared" ref="BV99:CG99" si="10">MIN(BV69:BV89)</f>
        <v>0.74809999999999999</v>
      </c>
      <c r="BW99" s="346">
        <f t="shared" si="10"/>
        <v>0.96799999999999997</v>
      </c>
      <c r="BX99" s="346">
        <f t="shared" si="10"/>
        <v>0.88680000000000003</v>
      </c>
      <c r="BY99" s="346">
        <f t="shared" si="10"/>
        <v>1305.4000000000001</v>
      </c>
      <c r="BZ99" s="346">
        <f t="shared" si="10"/>
        <v>18.62</v>
      </c>
      <c r="CA99" s="346">
        <f t="shared" si="10"/>
        <v>1.2951999999999999</v>
      </c>
      <c r="CB99" s="346">
        <f t="shared" si="10"/>
        <v>1.2853000000000001</v>
      </c>
      <c r="CC99" s="346">
        <f t="shared" si="10"/>
        <v>8.4075000000000006</v>
      </c>
      <c r="CD99" s="346">
        <f t="shared" si="10"/>
        <v>8.0398999999999994</v>
      </c>
      <c r="CE99" s="346">
        <f t="shared" si="10"/>
        <v>6.6002999999999998</v>
      </c>
      <c r="CF99" s="346">
        <f t="shared" si="10"/>
        <v>0.71169000000000004</v>
      </c>
      <c r="CG99" s="346">
        <f t="shared" si="10"/>
        <v>1</v>
      </c>
    </row>
    <row r="101" spans="70:85" x14ac:dyDescent="0.2">
      <c r="BU101" s="346">
        <f>BU98-BU99</f>
        <v>3.1899999999999977</v>
      </c>
      <c r="BV101" s="346">
        <f t="shared" ref="BV101:CG101" si="11">BV98-BV99</f>
        <v>2.5100000000000011E-2</v>
      </c>
      <c r="BW101" s="346">
        <f t="shared" si="11"/>
        <v>1.7100000000000004E-2</v>
      </c>
      <c r="BX101" s="346">
        <f t="shared" si="11"/>
        <v>1.0799999999999921E-2</v>
      </c>
      <c r="BY101" s="346">
        <f t="shared" si="11"/>
        <v>42.779999999999973</v>
      </c>
      <c r="BZ101" s="346">
        <f t="shared" si="11"/>
        <v>1.3069999999999986</v>
      </c>
      <c r="CA101" s="346">
        <f t="shared" si="11"/>
        <v>4.3000000000000149E-2</v>
      </c>
      <c r="CB101" s="346">
        <f t="shared" si="11"/>
        <v>3.7099999999999911E-2</v>
      </c>
      <c r="CC101" s="346">
        <f t="shared" si="11"/>
        <v>0.19559999999999889</v>
      </c>
      <c r="CD101" s="346">
        <f t="shared" si="11"/>
        <v>0.30850000000000044</v>
      </c>
      <c r="CE101" s="346">
        <f t="shared" si="11"/>
        <v>8.7200000000000166E-2</v>
      </c>
      <c r="CF101" s="346">
        <f t="shared" si="11"/>
        <v>5.4999999999999494E-3</v>
      </c>
      <c r="CG101" s="346">
        <f t="shared" si="11"/>
        <v>0</v>
      </c>
    </row>
    <row r="107" spans="70:85" x14ac:dyDescent="0.2">
      <c r="BR107" s="353"/>
    </row>
    <row r="108" spans="70:85" x14ac:dyDescent="0.2">
      <c r="BR108" s="353"/>
    </row>
    <row r="109" spans="70:85" x14ac:dyDescent="0.2">
      <c r="BR109" s="353"/>
    </row>
    <row r="110" spans="70:85" x14ac:dyDescent="0.2">
      <c r="BR110" s="353"/>
      <c r="BS110" s="350"/>
    </row>
    <row r="111" spans="70:85" x14ac:dyDescent="0.2">
      <c r="BR111" s="353"/>
      <c r="BS111" s="350"/>
    </row>
    <row r="112" spans="70:85" x14ac:dyDescent="0.2">
      <c r="BR112" s="353"/>
      <c r="BS112" s="350"/>
    </row>
    <row r="113" spans="70:71" x14ac:dyDescent="0.2">
      <c r="BR113" s="353"/>
      <c r="BS113" s="350"/>
    </row>
    <row r="114" spans="70:71" x14ac:dyDescent="0.2">
      <c r="BR114" s="353"/>
      <c r="BS114" s="350"/>
    </row>
    <row r="115" spans="70:71" x14ac:dyDescent="0.2">
      <c r="BR115" s="353"/>
      <c r="BS115" s="350"/>
    </row>
    <row r="116" spans="70:71" x14ac:dyDescent="0.2">
      <c r="BR116" s="353"/>
      <c r="BS116" s="350"/>
    </row>
    <row r="117" spans="70:71" x14ac:dyDescent="0.2">
      <c r="BR117" s="353"/>
      <c r="BS117" s="350"/>
    </row>
    <row r="118" spans="70:71" x14ac:dyDescent="0.2">
      <c r="BR118" s="353"/>
      <c r="BS118" s="350"/>
    </row>
    <row r="119" spans="70:71" x14ac:dyDescent="0.2">
      <c r="BR119" s="353"/>
      <c r="BS119" s="350"/>
    </row>
    <row r="120" spans="70:71" x14ac:dyDescent="0.2">
      <c r="BR120" s="353"/>
      <c r="BS120" s="350"/>
    </row>
    <row r="121" spans="70:71" x14ac:dyDescent="0.2">
      <c r="BR121" s="353"/>
      <c r="BS121" s="350"/>
    </row>
    <row r="122" spans="70:71" x14ac:dyDescent="0.2">
      <c r="BR122" s="353"/>
      <c r="BS122" s="350"/>
    </row>
    <row r="123" spans="70:71" x14ac:dyDescent="0.2">
      <c r="BR123" s="353"/>
      <c r="BS123" s="350"/>
    </row>
    <row r="124" spans="70:71" x14ac:dyDescent="0.2">
      <c r="BR124" s="353"/>
      <c r="BS124" s="350"/>
    </row>
    <row r="125" spans="70:71" x14ac:dyDescent="0.2">
      <c r="BR125" s="353"/>
      <c r="BS125" s="350"/>
    </row>
    <row r="126" spans="70:71" x14ac:dyDescent="0.2">
      <c r="BS126" s="350"/>
    </row>
    <row r="127" spans="70:71" x14ac:dyDescent="0.2">
      <c r="BS127" s="350"/>
    </row>
    <row r="128" spans="70:71" x14ac:dyDescent="0.2">
      <c r="BS128" s="350"/>
    </row>
    <row r="131" spans="71:86" x14ac:dyDescent="0.2">
      <c r="BS131" s="349"/>
      <c r="BT131" s="349"/>
      <c r="BU131" s="349"/>
      <c r="BV131" s="349"/>
      <c r="BW131" s="349"/>
      <c r="BX131" s="349"/>
      <c r="BY131" s="349"/>
      <c r="BZ131" s="350"/>
      <c r="CA131" s="350"/>
      <c r="CB131" s="350"/>
      <c r="CC131" s="350"/>
      <c r="CD131" s="350"/>
      <c r="CE131" s="350"/>
      <c r="CF131" s="351"/>
      <c r="CG131" s="148"/>
      <c r="CH131" s="275"/>
    </row>
    <row r="132" spans="71:86" x14ac:dyDescent="0.2">
      <c r="BS132" s="349"/>
      <c r="BT132" s="349"/>
      <c r="BU132" s="349"/>
      <c r="BV132" s="349"/>
      <c r="BW132" s="349"/>
      <c r="BX132" s="349"/>
      <c r="BY132" s="349"/>
      <c r="BZ132" s="350"/>
      <c r="CA132" s="350"/>
      <c r="CB132" s="350"/>
      <c r="CC132" s="350"/>
      <c r="CD132" s="350"/>
      <c r="CE132" s="350"/>
      <c r="CF132" s="351"/>
      <c r="CG132" s="148"/>
      <c r="CH132" s="275"/>
    </row>
    <row r="133" spans="71:86" x14ac:dyDescent="0.2">
      <c r="BS133" s="349"/>
      <c r="BT133" s="349"/>
      <c r="BU133" s="275"/>
      <c r="BV133" s="275"/>
      <c r="BW133" s="275"/>
      <c r="BX133" s="275"/>
      <c r="BY133" s="107"/>
      <c r="CH133" s="275"/>
    </row>
    <row r="134" spans="71:86" x14ac:dyDescent="0.2">
      <c r="BS134" s="353"/>
      <c r="BT134" s="350"/>
      <c r="BU134" s="354"/>
      <c r="BV134" s="354"/>
      <c r="BW134" s="354"/>
      <c r="BX134" s="354"/>
      <c r="BY134" s="354"/>
      <c r="BZ134" s="354"/>
      <c r="CA134" s="354"/>
      <c r="CB134" s="354"/>
      <c r="CC134" s="354"/>
      <c r="CD134" s="354"/>
      <c r="CE134" s="354"/>
      <c r="CF134" s="354"/>
      <c r="CG134" s="354"/>
      <c r="CH134" s="164"/>
    </row>
    <row r="135" spans="71:86" x14ac:dyDescent="0.2">
      <c r="BS135" s="353"/>
      <c r="BT135" s="350"/>
      <c r="BU135" s="354"/>
      <c r="BV135" s="354"/>
      <c r="BW135" s="354"/>
      <c r="BX135" s="354"/>
      <c r="BY135" s="354"/>
      <c r="BZ135" s="354"/>
      <c r="CA135" s="354"/>
      <c r="CB135" s="354"/>
      <c r="CC135" s="354"/>
      <c r="CD135" s="354"/>
      <c r="CE135" s="354"/>
      <c r="CF135" s="354"/>
      <c r="CG135" s="354"/>
      <c r="CH135" s="164"/>
    </row>
    <row r="136" spans="71:86" x14ac:dyDescent="0.2">
      <c r="BS136" s="353"/>
      <c r="BT136" s="350"/>
      <c r="BU136" s="354"/>
      <c r="BV136" s="354"/>
      <c r="BW136" s="354"/>
      <c r="BX136" s="354"/>
      <c r="BY136" s="354"/>
      <c r="BZ136" s="354"/>
      <c r="CA136" s="354"/>
      <c r="CB136" s="354"/>
      <c r="CC136" s="354"/>
      <c r="CD136" s="354"/>
      <c r="CE136" s="354"/>
      <c r="CF136" s="354"/>
      <c r="CG136" s="354"/>
      <c r="CH136" s="164"/>
    </row>
    <row r="137" spans="71:86" x14ac:dyDescent="0.2">
      <c r="BS137" s="353"/>
      <c r="BT137" s="350"/>
      <c r="BU137" s="354"/>
      <c r="BV137" s="354"/>
      <c r="BW137" s="354"/>
      <c r="BX137" s="354"/>
      <c r="BY137" s="354"/>
      <c r="BZ137" s="354"/>
      <c r="CA137" s="354"/>
      <c r="CB137" s="354"/>
      <c r="CC137" s="354"/>
      <c r="CD137" s="354"/>
      <c r="CE137" s="354"/>
      <c r="CF137" s="354"/>
      <c r="CG137" s="354"/>
      <c r="CH137" s="164"/>
    </row>
    <row r="138" spans="71:86" x14ac:dyDescent="0.2">
      <c r="BS138" s="353"/>
      <c r="BT138" s="350"/>
      <c r="BU138" s="354"/>
      <c r="BV138" s="354"/>
      <c r="BW138" s="354"/>
      <c r="BX138" s="354"/>
      <c r="BY138" s="354"/>
      <c r="BZ138" s="354"/>
      <c r="CA138" s="354"/>
      <c r="CB138" s="354"/>
      <c r="CC138" s="354"/>
      <c r="CD138" s="354"/>
      <c r="CE138" s="354"/>
      <c r="CF138" s="354"/>
      <c r="CG138" s="354"/>
      <c r="CH138" s="164"/>
    </row>
    <row r="139" spans="71:86" x14ac:dyDescent="0.2">
      <c r="BS139" s="353"/>
      <c r="BT139" s="350"/>
      <c r="BU139" s="354"/>
      <c r="BV139" s="354"/>
      <c r="BW139" s="354"/>
      <c r="BX139" s="354"/>
      <c r="BY139" s="354"/>
      <c r="BZ139" s="354"/>
      <c r="CA139" s="354"/>
      <c r="CB139" s="354"/>
      <c r="CC139" s="354"/>
      <c r="CD139" s="354"/>
      <c r="CE139" s="354"/>
      <c r="CF139" s="354"/>
      <c r="CG139" s="354"/>
      <c r="CH139" s="164"/>
    </row>
    <row r="140" spans="71:86" x14ac:dyDescent="0.2">
      <c r="BS140" s="353"/>
      <c r="BT140" s="350"/>
      <c r="BU140" s="354"/>
      <c r="BV140" s="354"/>
      <c r="BW140" s="354"/>
      <c r="BX140" s="354"/>
      <c r="BY140" s="354"/>
      <c r="BZ140" s="354"/>
      <c r="CA140" s="354"/>
      <c r="CB140" s="354"/>
      <c r="CC140" s="354"/>
      <c r="CD140" s="354"/>
      <c r="CE140" s="354"/>
      <c r="CF140" s="354"/>
      <c r="CG140" s="354"/>
      <c r="CH140" s="164"/>
    </row>
    <row r="141" spans="71:86" x14ac:dyDescent="0.2">
      <c r="BS141" s="353"/>
      <c r="BT141" s="350"/>
      <c r="BU141" s="354"/>
      <c r="BV141" s="354"/>
      <c r="BW141" s="354"/>
      <c r="BX141" s="354"/>
      <c r="BY141" s="354"/>
      <c r="BZ141" s="354"/>
      <c r="CA141" s="354"/>
      <c r="CB141" s="354"/>
      <c r="CC141" s="354"/>
      <c r="CD141" s="354"/>
      <c r="CE141" s="354"/>
      <c r="CF141" s="354"/>
      <c r="CG141" s="354"/>
      <c r="CH141" s="164"/>
    </row>
    <row r="142" spans="71:86" x14ac:dyDescent="0.2">
      <c r="BS142" s="353"/>
      <c r="BT142" s="350"/>
      <c r="BU142" s="354"/>
      <c r="BV142" s="354"/>
      <c r="BW142" s="354"/>
      <c r="BX142" s="354"/>
      <c r="BY142" s="354"/>
      <c r="BZ142" s="354"/>
      <c r="CA142" s="354"/>
      <c r="CB142" s="354"/>
      <c r="CC142" s="354"/>
      <c r="CD142" s="354"/>
      <c r="CE142" s="354"/>
      <c r="CF142" s="354"/>
      <c r="CG142" s="354"/>
      <c r="CH142" s="164"/>
    </row>
    <row r="143" spans="71:86" x14ac:dyDescent="0.2">
      <c r="BS143" s="353"/>
      <c r="BT143" s="350"/>
      <c r="BU143" s="354"/>
      <c r="BV143" s="354"/>
      <c r="BW143" s="354"/>
      <c r="BX143" s="354"/>
      <c r="BY143" s="354"/>
      <c r="BZ143" s="354"/>
      <c r="CA143" s="354"/>
      <c r="CB143" s="354"/>
      <c r="CC143" s="354"/>
      <c r="CD143" s="354"/>
      <c r="CE143" s="354"/>
      <c r="CF143" s="354"/>
      <c r="CG143" s="354"/>
      <c r="CH143" s="164"/>
    </row>
    <row r="144" spans="71:86" x14ac:dyDescent="0.2">
      <c r="BS144" s="353"/>
      <c r="BT144" s="350"/>
      <c r="BU144" s="354"/>
      <c r="BV144" s="354"/>
      <c r="BW144" s="354"/>
      <c r="BX144" s="354"/>
      <c r="BY144" s="354"/>
      <c r="BZ144" s="354"/>
      <c r="CA144" s="354"/>
      <c r="CB144" s="354"/>
      <c r="CC144" s="354"/>
      <c r="CD144" s="354"/>
      <c r="CE144" s="354"/>
      <c r="CF144" s="354"/>
      <c r="CG144" s="354"/>
      <c r="CH144" s="164"/>
    </row>
    <row r="145" spans="71:86" x14ac:dyDescent="0.2">
      <c r="BS145" s="353"/>
      <c r="BT145" s="350"/>
      <c r="BU145" s="354"/>
      <c r="BV145" s="354"/>
      <c r="BW145" s="354"/>
      <c r="BX145" s="354"/>
      <c r="BY145" s="354"/>
      <c r="BZ145" s="354"/>
      <c r="CA145" s="354"/>
      <c r="CB145" s="354"/>
      <c r="CC145" s="354"/>
      <c r="CD145" s="354"/>
      <c r="CE145" s="354"/>
      <c r="CF145" s="354"/>
      <c r="CG145" s="354"/>
      <c r="CH145" s="164"/>
    </row>
    <row r="146" spans="71:86" x14ac:dyDescent="0.2">
      <c r="BS146" s="353"/>
      <c r="BT146" s="350"/>
      <c r="BU146" s="354"/>
      <c r="BV146" s="354"/>
      <c r="BW146" s="354"/>
      <c r="BX146" s="354"/>
      <c r="BY146" s="354"/>
      <c r="BZ146" s="354"/>
      <c r="CA146" s="354"/>
      <c r="CB146" s="354"/>
      <c r="CC146" s="354"/>
      <c r="CD146" s="354"/>
      <c r="CE146" s="354"/>
      <c r="CF146" s="354"/>
      <c r="CG146" s="354"/>
      <c r="CH146" s="164"/>
    </row>
    <row r="147" spans="71:86" x14ac:dyDescent="0.2">
      <c r="BS147" s="353"/>
      <c r="BT147" s="350"/>
      <c r="BU147" s="354"/>
      <c r="BV147" s="354"/>
      <c r="BW147" s="354"/>
      <c r="BX147" s="354"/>
      <c r="BY147" s="354"/>
      <c r="BZ147" s="354"/>
      <c r="CA147" s="354"/>
      <c r="CB147" s="354"/>
      <c r="CC147" s="354"/>
      <c r="CD147" s="354"/>
      <c r="CE147" s="354"/>
      <c r="CF147" s="354"/>
      <c r="CG147" s="354"/>
      <c r="CH147" s="164"/>
    </row>
    <row r="148" spans="71:86" x14ac:dyDescent="0.2">
      <c r="BS148" s="353"/>
      <c r="BT148" s="350"/>
      <c r="BU148" s="354"/>
      <c r="BV148" s="354"/>
      <c r="BW148" s="354"/>
      <c r="BX148" s="354"/>
      <c r="BY148" s="354"/>
      <c r="BZ148" s="354"/>
      <c r="CA148" s="354"/>
      <c r="CB148" s="354"/>
      <c r="CC148" s="354"/>
      <c r="CD148" s="354"/>
      <c r="CE148" s="354"/>
      <c r="CF148" s="354"/>
      <c r="CG148" s="354"/>
      <c r="CH148" s="164"/>
    </row>
    <row r="149" spans="71:86" x14ac:dyDescent="0.2">
      <c r="BS149" s="353"/>
      <c r="BT149" s="350"/>
      <c r="BU149" s="354"/>
      <c r="BV149" s="354"/>
      <c r="BW149" s="354"/>
      <c r="BX149" s="354"/>
      <c r="BY149" s="354"/>
      <c r="BZ149" s="354"/>
      <c r="CA149" s="354"/>
      <c r="CB149" s="354"/>
      <c r="CC149" s="354"/>
      <c r="CD149" s="354"/>
      <c r="CE149" s="354"/>
      <c r="CF149" s="354"/>
      <c r="CG149" s="354"/>
      <c r="CH149" s="164"/>
    </row>
    <row r="150" spans="71:86" x14ac:dyDescent="0.2">
      <c r="BS150" s="353"/>
      <c r="BT150" s="350"/>
      <c r="BU150" s="354"/>
      <c r="BV150" s="354"/>
      <c r="BW150" s="354"/>
      <c r="BX150" s="354"/>
      <c r="BY150" s="354"/>
      <c r="BZ150" s="354"/>
      <c r="CA150" s="354"/>
      <c r="CB150" s="354"/>
      <c r="CC150" s="354"/>
      <c r="CD150" s="354"/>
      <c r="CE150" s="354"/>
      <c r="CF150" s="354"/>
      <c r="CG150" s="354"/>
      <c r="CH150" s="164"/>
    </row>
    <row r="151" spans="71:86" x14ac:dyDescent="0.2">
      <c r="BS151" s="353"/>
      <c r="BT151" s="350"/>
      <c r="BU151" s="354"/>
      <c r="BV151" s="354"/>
      <c r="BW151" s="354"/>
      <c r="BX151" s="354"/>
      <c r="BY151" s="354"/>
      <c r="BZ151" s="354"/>
      <c r="CA151" s="354"/>
      <c r="CB151" s="354"/>
      <c r="CC151" s="354"/>
      <c r="CD151" s="354"/>
      <c r="CE151" s="354"/>
      <c r="CF151" s="354"/>
      <c r="CG151" s="354"/>
      <c r="CH151" s="164"/>
    </row>
    <row r="152" spans="71:86" x14ac:dyDescent="0.2">
      <c r="BS152" s="353"/>
      <c r="BT152" s="350"/>
      <c r="BU152" s="354"/>
      <c r="BV152" s="354"/>
      <c r="BW152" s="354"/>
      <c r="BX152" s="354"/>
      <c r="BY152" s="354"/>
      <c r="BZ152" s="354"/>
      <c r="CA152" s="354"/>
      <c r="CB152" s="354"/>
      <c r="CC152" s="354"/>
      <c r="CD152" s="354"/>
      <c r="CE152" s="354"/>
      <c r="CF152" s="354"/>
      <c r="CG152" s="354"/>
      <c r="CH152" s="164"/>
    </row>
  </sheetData>
  <mergeCells count="22">
    <mergeCell ref="BN6:BO6"/>
    <mergeCell ref="AM6:AN6"/>
    <mergeCell ref="AP6:AQ6"/>
    <mergeCell ref="AS6:AT6"/>
    <mergeCell ref="AV6:AW6"/>
    <mergeCell ref="AY6:AZ6"/>
    <mergeCell ref="BB6:BC6"/>
    <mergeCell ref="BE6:BF6"/>
    <mergeCell ref="BH6:BI6"/>
    <mergeCell ref="BK6:BL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BoA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Juljana Babasuli</dc:creator>
  <cp:lastModifiedBy>Najada  Samarxhiu</cp:lastModifiedBy>
  <cp:lastPrinted>2016-08-31T13:11:02Z</cp:lastPrinted>
  <dcterms:created xsi:type="dcterms:W3CDTF">2009-01-05T07:46:50Z</dcterms:created>
  <dcterms:modified xsi:type="dcterms:W3CDTF">2018-03-05T12:32:46Z</dcterms:modified>
</cp:coreProperties>
</file>